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ah 1/Desktop/Module 1/"/>
    </mc:Choice>
  </mc:AlternateContent>
  <xr:revisionPtr revIDLastSave="0" documentId="13_ncr:1_{029031F1-E11C-1142-ADA0-9D6A9701140C}" xr6:coauthVersionLast="47" xr6:coauthVersionMax="47" xr10:uidLastSave="{00000000-0000-0000-0000-000000000000}"/>
  <bookViews>
    <workbookView xWindow="28800" yWindow="460" windowWidth="38400" windowHeight="21140" activeTab="2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Successful US Kickstarters" sheetId="10" r:id="rId4"/>
    <sheet name="Failed US Kickstarters" sheetId="9" r:id="rId5"/>
    <sheet name="Descriptive Statistics" sheetId="8" r:id="rId6"/>
    <sheet name="Category Statistics" sheetId="2" r:id="rId7"/>
    <sheet name="Subcategory Statistics" sheetId="3" r:id="rId8"/>
    <sheet name="Outcomes Based on Launch Date" sheetId="4" r:id="rId9"/>
    <sheet name="Edinburgh Research" sheetId="5" r:id="rId10"/>
    <sheet name="Box and Whisper" sheetId="13" r:id="rId11"/>
  </sheets>
  <definedNames>
    <definedName name="_xlnm._FilterDatabase" localSheetId="0" hidden="1">Kickstarter!$A$1:$U$4116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5" l="1"/>
  <c r="D13" i="15"/>
  <c r="C13" i="15"/>
  <c r="B8" i="15"/>
  <c r="C8" i="15"/>
  <c r="D8" i="15"/>
  <c r="D12" i="15"/>
  <c r="D11" i="15"/>
  <c r="D10" i="15"/>
  <c r="D9" i="15"/>
  <c r="H9" i="15" s="1"/>
  <c r="D7" i="15"/>
  <c r="D6" i="15"/>
  <c r="D5" i="15"/>
  <c r="D4" i="15"/>
  <c r="D3" i="15"/>
  <c r="D2" i="15"/>
  <c r="C12" i="15"/>
  <c r="C11" i="15"/>
  <c r="G11" i="15" s="1"/>
  <c r="C10" i="15"/>
  <c r="C9" i="15"/>
  <c r="C7" i="15"/>
  <c r="C6" i="15"/>
  <c r="C5" i="15"/>
  <c r="C4" i="15"/>
  <c r="C3" i="15"/>
  <c r="C2" i="15"/>
  <c r="B12" i="15"/>
  <c r="B11" i="15"/>
  <c r="E11" i="15" s="1"/>
  <c r="H10" i="15" s="1"/>
  <c r="B10" i="15"/>
  <c r="E10" i="15" s="1"/>
  <c r="B7" i="15"/>
  <c r="B6" i="15"/>
  <c r="B5" i="15"/>
  <c r="B4" i="15"/>
  <c r="B3" i="15"/>
  <c r="B9" i="15"/>
  <c r="B2" i="15"/>
  <c r="F5" i="8"/>
  <c r="F4" i="8"/>
  <c r="F3" i="8"/>
  <c r="F2" i="8"/>
  <c r="C14" i="8"/>
  <c r="B14" i="8"/>
  <c r="C7" i="8"/>
  <c r="B7" i="8"/>
  <c r="C13" i="8"/>
  <c r="C12" i="8"/>
  <c r="C11" i="8"/>
  <c r="B13" i="8"/>
  <c r="B12" i="8"/>
  <c r="B11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811" i="1"/>
  <c r="U531" i="1"/>
  <c r="U538" i="1"/>
  <c r="U2807" i="1"/>
  <c r="U536" i="1"/>
  <c r="U2880" i="1"/>
  <c r="U2839" i="1"/>
  <c r="U522" i="1"/>
  <c r="U2844" i="1"/>
  <c r="U1295" i="1"/>
  <c r="U2819" i="1"/>
  <c r="U535" i="1"/>
  <c r="U526" i="1"/>
  <c r="U1292" i="1"/>
  <c r="U2799" i="1"/>
  <c r="U1288" i="1"/>
  <c r="U2817" i="1"/>
  <c r="U2830" i="1"/>
  <c r="U525" i="1"/>
  <c r="U1303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91" i="1"/>
  <c r="U2835" i="1"/>
  <c r="U2840" i="1"/>
  <c r="U2854" i="1"/>
  <c r="U534" i="1"/>
  <c r="U1294" i="1"/>
  <c r="U2818" i="1"/>
  <c r="U2814" i="1"/>
  <c r="U2838" i="1"/>
  <c r="U2800" i="1"/>
  <c r="U2853" i="1"/>
  <c r="U2829" i="1"/>
  <c r="U1296" i="1"/>
  <c r="U524" i="1"/>
  <c r="U1287" i="1"/>
  <c r="U2815" i="1"/>
  <c r="U533" i="1"/>
  <c r="U2834" i="1"/>
  <c r="U541" i="1"/>
  <c r="U532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845" i="1"/>
  <c r="U2846" i="1"/>
  <c r="U2847" i="1"/>
  <c r="U2882" i="1"/>
  <c r="U530" i="1"/>
  <c r="U2886" i="1"/>
  <c r="U2891" i="1"/>
  <c r="U1289" i="1"/>
  <c r="U2825" i="1"/>
  <c r="U2822" i="1"/>
  <c r="U1290" i="1"/>
  <c r="U2833" i="1"/>
  <c r="U2802" i="1"/>
  <c r="U2789" i="1"/>
  <c r="U2898" i="1"/>
  <c r="U2896" i="1"/>
  <c r="U2881" i="1"/>
  <c r="U2812" i="1"/>
  <c r="U529" i="1"/>
  <c r="U2890" i="1"/>
  <c r="U2899" i="1"/>
  <c r="U2824" i="1"/>
  <c r="U2801" i="1"/>
  <c r="U2892" i="1"/>
  <c r="U2857" i="1"/>
  <c r="U2820" i="1"/>
  <c r="U2806" i="1"/>
  <c r="U2813" i="1"/>
  <c r="U540" i="1"/>
  <c r="U2888" i="1"/>
  <c r="U2804" i="1"/>
  <c r="U2809" i="1"/>
  <c r="U537" i="1"/>
  <c r="U2841" i="1"/>
  <c r="U1301" i="1"/>
  <c r="U2816" i="1"/>
  <c r="U2849" i="1"/>
  <c r="U2803" i="1"/>
  <c r="U2810" i="1"/>
  <c r="U2783" i="1"/>
  <c r="U2894" i="1"/>
  <c r="U2808" i="1"/>
  <c r="U2863" i="1"/>
  <c r="U2850" i="1"/>
  <c r="U2823" i="1"/>
  <c r="U2832" i="1"/>
  <c r="U1286" i="1"/>
  <c r="U2805" i="1"/>
  <c r="U539" i="1"/>
  <c r="U2885" i="1"/>
  <c r="U2821" i="1"/>
  <c r="U2887" i="1"/>
  <c r="U2826" i="1"/>
  <c r="U2843" i="1"/>
  <c r="U2837" i="1"/>
  <c r="U523" i="1"/>
  <c r="U2848" i="1"/>
  <c r="U2889" i="1"/>
  <c r="U2883" i="1"/>
  <c r="U2828" i="1"/>
  <c r="U2872" i="1"/>
  <c r="U2917" i="1"/>
  <c r="U2795" i="1"/>
  <c r="U2791" i="1"/>
  <c r="U2831" i="1"/>
  <c r="U2876" i="1"/>
  <c r="U2796" i="1"/>
  <c r="U2865" i="1"/>
  <c r="U2793" i="1"/>
  <c r="U2902" i="1"/>
  <c r="U2797" i="1"/>
  <c r="U2905" i="1"/>
  <c r="U2918" i="1"/>
  <c r="U2859" i="1"/>
  <c r="U1304" i="1"/>
  <c r="U2861" i="1"/>
  <c r="U527" i="1"/>
  <c r="U2919" i="1"/>
  <c r="U2869" i="1"/>
  <c r="U2785" i="1"/>
  <c r="U2864" i="1"/>
  <c r="U2907" i="1"/>
  <c r="U2912" i="1"/>
  <c r="U2867" i="1"/>
  <c r="U2920" i="1"/>
  <c r="U2790" i="1"/>
  <c r="U1302" i="1"/>
  <c r="U528" i="1"/>
  <c r="U2788" i="1"/>
  <c r="U2897" i="1"/>
  <c r="U2901" i="1"/>
  <c r="U2877" i="1"/>
  <c r="U2895" i="1"/>
  <c r="U2784" i="1"/>
  <c r="U2792" i="1"/>
  <c r="U2878" i="1"/>
  <c r="U1297" i="1"/>
  <c r="U2866" i="1"/>
  <c r="U2870" i="1"/>
  <c r="U2827" i="1"/>
  <c r="U2921" i="1"/>
  <c r="U2787" i="1"/>
  <c r="U1293" i="1"/>
  <c r="U2903" i="1"/>
  <c r="U2862" i="1"/>
  <c r="U2873" i="1"/>
  <c r="U2915" i="1"/>
  <c r="U2922" i="1"/>
  <c r="U2893" i="1"/>
  <c r="U2911" i="1"/>
  <c r="U1305" i="1"/>
  <c r="U2900" i="1"/>
  <c r="U2909" i="1"/>
  <c r="U2879" i="1"/>
  <c r="U2910" i="1"/>
  <c r="U1298" i="1"/>
  <c r="U2856" i="1"/>
  <c r="U2860" i="1"/>
  <c r="U2798" i="1"/>
  <c r="U2884" i="1"/>
  <c r="U2914" i="1"/>
  <c r="U2871" i="1"/>
  <c r="U2868" i="1"/>
  <c r="U2906" i="1"/>
  <c r="U1299" i="1"/>
  <c r="U2855" i="1"/>
  <c r="U2794" i="1"/>
  <c r="U2786" i="1"/>
  <c r="U2913" i="1"/>
  <c r="U2874" i="1"/>
  <c r="U2852" i="1"/>
  <c r="U2836" i="1"/>
  <c r="U2916" i="1"/>
  <c r="U2875" i="1"/>
  <c r="U1300" i="1"/>
  <c r="U2904" i="1"/>
  <c r="U2858" i="1"/>
  <c r="U2842" i="1"/>
  <c r="U2908" i="1"/>
  <c r="U2851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3255" i="1"/>
  <c r="U3613" i="1"/>
  <c r="U3162" i="1"/>
  <c r="U3282" i="1"/>
  <c r="U3560" i="1"/>
  <c r="U3157" i="1"/>
  <c r="U3244" i="1"/>
  <c r="U3337" i="1"/>
  <c r="U3561" i="1"/>
  <c r="U3228" i="1"/>
  <c r="U3377" i="1"/>
  <c r="U3493" i="1"/>
  <c r="U3182" i="1"/>
  <c r="U3275" i="1"/>
  <c r="U3212" i="1"/>
  <c r="U3961" i="1"/>
  <c r="U3356" i="1"/>
  <c r="U3686" i="1"/>
  <c r="U3278" i="1"/>
  <c r="U3369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2" i="1"/>
  <c r="U4037" i="1"/>
  <c r="U3867" i="1"/>
  <c r="U3735" i="1"/>
  <c r="U4038" i="1"/>
  <c r="U3822" i="1"/>
  <c r="U3923" i="1"/>
  <c r="U3946" i="1"/>
  <c r="U3739" i="1"/>
  <c r="U3995" i="1"/>
  <c r="U4071" i="1"/>
  <c r="U3426" i="1"/>
  <c r="U3976" i="1"/>
  <c r="U3911" i="1"/>
  <c r="U4000" i="1"/>
  <c r="U4072" i="1"/>
  <c r="U3220" i="1"/>
  <c r="U4073" i="1"/>
  <c r="U3269" i="1"/>
  <c r="U2977" i="1"/>
  <c r="U3464" i="1"/>
  <c r="U3598" i="1"/>
  <c r="U3345" i="1"/>
  <c r="U3349" i="1"/>
  <c r="U3465" i="1"/>
  <c r="U3173" i="1"/>
  <c r="U3214" i="1"/>
  <c r="U3180" i="1"/>
  <c r="U3250" i="1"/>
  <c r="U3320" i="1"/>
  <c r="U3243" i="1"/>
  <c r="U3523" i="1"/>
  <c r="U3295" i="1"/>
  <c r="U3494" i="1"/>
  <c r="U3277" i="1"/>
  <c r="U3142" i="1"/>
  <c r="U3429" i="1"/>
  <c r="U3612" i="1"/>
  <c r="U2965" i="1"/>
  <c r="U3352" i="1"/>
  <c r="U3386" i="1"/>
  <c r="U3185" i="1"/>
  <c r="U3473" i="1"/>
  <c r="U3219" i="1"/>
  <c r="U3468" i="1"/>
  <c r="U3166" i="1"/>
  <c r="U3400" i="1"/>
  <c r="U3256" i="1"/>
  <c r="U3480" i="1"/>
  <c r="U3411" i="1"/>
  <c r="U3440" i="1"/>
  <c r="U3289" i="1"/>
  <c r="U3588" i="1"/>
  <c r="U3819" i="1"/>
  <c r="U3224" i="1"/>
  <c r="U3425" i="1"/>
  <c r="U3292" i="1"/>
  <c r="U3681" i="1"/>
  <c r="U3374" i="1"/>
  <c r="U3130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73" i="1"/>
  <c r="U3158" i="1"/>
  <c r="U3333" i="1"/>
  <c r="U2974" i="1"/>
  <c r="U3280" i="1"/>
  <c r="U3235" i="1"/>
  <c r="U3149" i="1"/>
  <c r="U2970" i="1"/>
  <c r="U3524" i="1"/>
  <c r="U3271" i="1"/>
  <c r="U3150" i="1"/>
  <c r="U2982" i="1"/>
  <c r="U3141" i="1"/>
  <c r="U3312" i="1"/>
  <c r="U3384" i="1"/>
  <c r="U3358" i="1"/>
  <c r="U2973" i="1"/>
  <c r="U3508" i="1"/>
  <c r="U3606" i="1"/>
  <c r="U3583" i="1"/>
  <c r="U3223" i="1"/>
  <c r="U2979" i="1"/>
  <c r="U3417" i="1"/>
  <c r="U3564" i="1"/>
  <c r="U3596" i="1"/>
  <c r="U3238" i="1"/>
  <c r="U3323" i="1"/>
  <c r="U3136" i="1"/>
  <c r="U2981" i="1"/>
  <c r="U2969" i="1"/>
  <c r="U3382" i="1"/>
  <c r="U3230" i="1"/>
  <c r="U3403" i="1"/>
  <c r="U3178" i="1"/>
  <c r="U3145" i="1"/>
  <c r="U3186" i="1"/>
  <c r="U3559" i="1"/>
  <c r="U2978" i="1"/>
  <c r="U3159" i="1"/>
  <c r="U3431" i="1"/>
  <c r="U3152" i="1"/>
  <c r="U3241" i="1"/>
  <c r="U2975" i="1"/>
  <c r="U3555" i="1"/>
  <c r="U3415" i="1"/>
  <c r="U2980" i="1"/>
  <c r="U3143" i="1"/>
  <c r="U3829" i="1"/>
  <c r="U3144" i="1"/>
  <c r="U3489" i="1"/>
  <c r="U3221" i="1"/>
  <c r="U2976" i="1"/>
  <c r="U3257" i="1"/>
  <c r="U3366" i="1"/>
  <c r="U3146" i="1"/>
  <c r="U3420" i="1"/>
  <c r="U3441" i="1"/>
  <c r="U3302" i="1"/>
  <c r="U3215" i="1"/>
  <c r="U3139" i="1"/>
  <c r="U3445" i="1"/>
  <c r="U3188" i="1"/>
  <c r="U3538" i="1"/>
  <c r="U3531" i="1"/>
  <c r="U3137" i="1"/>
  <c r="U3305" i="1"/>
  <c r="U3133" i="1"/>
  <c r="U3541" i="1"/>
  <c r="U3268" i="1"/>
  <c r="U3258" i="1"/>
  <c r="U3439" i="1"/>
  <c r="U3226" i="1"/>
  <c r="U3504" i="1"/>
  <c r="U3234" i="1"/>
  <c r="U2971" i="1"/>
  <c r="U3701" i="1"/>
  <c r="U3396" i="1"/>
  <c r="U3249" i="1"/>
  <c r="U3140" i="1"/>
  <c r="U3456" i="1"/>
  <c r="U3177" i="1"/>
  <c r="U3728" i="1"/>
  <c r="U3461" i="1"/>
  <c r="U3812" i="1"/>
  <c r="U3902" i="1"/>
  <c r="U3218" i="1"/>
  <c r="U3725" i="1"/>
  <c r="U3720" i="1"/>
  <c r="U3482" i="1"/>
  <c r="U3253" i="1"/>
  <c r="U3169" i="1"/>
  <c r="U3351" i="1"/>
  <c r="U3314" i="1"/>
  <c r="U3325" i="1"/>
  <c r="U3183" i="1"/>
  <c r="U3500" i="1"/>
  <c r="U3134" i="1"/>
  <c r="U3315" i="1"/>
  <c r="U3433" i="1"/>
  <c r="U3662" i="1"/>
  <c r="U3306" i="1"/>
  <c r="U3816" i="1"/>
  <c r="U3227" i="1"/>
  <c r="U3424" i="1"/>
  <c r="U3455" i="1"/>
  <c r="U3466" i="1"/>
  <c r="U3551" i="1"/>
  <c r="U3304" i="1"/>
  <c r="U3154" i="1"/>
  <c r="U3629" i="1"/>
  <c r="U3454" i="1"/>
  <c r="U3823" i="1"/>
  <c r="U3450" i="1"/>
  <c r="U3824" i="1"/>
  <c r="U3362" i="1"/>
  <c r="U3604" i="1"/>
  <c r="U3576" i="1"/>
  <c r="U3848" i="1"/>
  <c r="U3210" i="1"/>
  <c r="U3704" i="1"/>
  <c r="U3432" i="1"/>
  <c r="U3621" i="1"/>
  <c r="U3565" i="1"/>
  <c r="U3270" i="1"/>
  <c r="U3237" i="1"/>
  <c r="U3339" i="1"/>
  <c r="U3260" i="1"/>
  <c r="U3284" i="1"/>
  <c r="U3914" i="1"/>
  <c r="U3422" i="1"/>
  <c r="U3138" i="1"/>
  <c r="U3184" i="1"/>
  <c r="U3311" i="1"/>
  <c r="U3363" i="1"/>
  <c r="U3233" i="1"/>
  <c r="U3616" i="1"/>
  <c r="U3296" i="1"/>
  <c r="U3732" i="1"/>
  <c r="U3558" i="1"/>
  <c r="U3463" i="1"/>
  <c r="U3252" i="1"/>
  <c r="U3573" i="1"/>
  <c r="U3341" i="1"/>
  <c r="U3279" i="1"/>
  <c r="U3259" i="1"/>
  <c r="U3568" i="1"/>
  <c r="U3395" i="1"/>
  <c r="U3475" i="1"/>
  <c r="U3577" i="1"/>
  <c r="U3515" i="1"/>
  <c r="U3167" i="1"/>
  <c r="U3307" i="1"/>
  <c r="U3181" i="1"/>
  <c r="U3245" i="1"/>
  <c r="U3656" i="1"/>
  <c r="U3216" i="1"/>
  <c r="U3379" i="1"/>
  <c r="U3437" i="1"/>
  <c r="U3652" i="1"/>
  <c r="U3693" i="1"/>
  <c r="U3668" i="1"/>
  <c r="U3272" i="1"/>
  <c r="U3546" i="1"/>
  <c r="U3906" i="1"/>
  <c r="U3670" i="1"/>
  <c r="U3522" i="1"/>
  <c r="U3336" i="1"/>
  <c r="U3406" i="1"/>
  <c r="U3213" i="1"/>
  <c r="U3211" i="1"/>
  <c r="U3749" i="1"/>
  <c r="U3502" i="1"/>
  <c r="U3383" i="1"/>
  <c r="U3313" i="1"/>
  <c r="U3348" i="1"/>
  <c r="U3530" i="1"/>
  <c r="U3236" i="1"/>
  <c r="U3525" i="1"/>
  <c r="U3496" i="1"/>
  <c r="U3350" i="1"/>
  <c r="U3571" i="1"/>
  <c r="U3156" i="1"/>
  <c r="U3572" i="1"/>
  <c r="U3650" i="1"/>
  <c r="U3835" i="1"/>
  <c r="U3566" i="1"/>
  <c r="U3710" i="1"/>
  <c r="U3689" i="1"/>
  <c r="U3570" i="1"/>
  <c r="U3905" i="1"/>
  <c r="U3301" i="1"/>
  <c r="U3609" i="1"/>
  <c r="U3175" i="1"/>
  <c r="U3410" i="1"/>
  <c r="U3131" i="1"/>
  <c r="U3526" i="1"/>
  <c r="U3746" i="1"/>
  <c r="U3842" i="1"/>
  <c r="U3176" i="1"/>
  <c r="U3485" i="1"/>
  <c r="U3667" i="1"/>
  <c r="U3745" i="1"/>
  <c r="U3375" i="1"/>
  <c r="U3135" i="1"/>
  <c r="U3407" i="1"/>
  <c r="U3733" i="1"/>
  <c r="U3387" i="1"/>
  <c r="U3935" i="1"/>
  <c r="U3290" i="1"/>
  <c r="U3548" i="1"/>
  <c r="U3321" i="1"/>
  <c r="U3412" i="1"/>
  <c r="U3687" i="1"/>
  <c r="U3172" i="1"/>
  <c r="U3372" i="1"/>
  <c r="U3893" i="1"/>
  <c r="U3229" i="1"/>
  <c r="U2972" i="1"/>
  <c r="U3318" i="1"/>
  <c r="U3584" i="1"/>
  <c r="U3506" i="1"/>
  <c r="U3937" i="1"/>
  <c r="U3481" i="1"/>
  <c r="U3527" i="1"/>
  <c r="U3478" i="1"/>
  <c r="U3179" i="1"/>
  <c r="U3163" i="1"/>
  <c r="U3627" i="1"/>
  <c r="U3263" i="1"/>
  <c r="U3401" i="1"/>
  <c r="U3436" i="1"/>
  <c r="U3563" i="1"/>
  <c r="U3267" i="1"/>
  <c r="U3443" i="1"/>
  <c r="U3915" i="1"/>
  <c r="U3535" i="1"/>
  <c r="U3698" i="1"/>
  <c r="U3528" i="1"/>
  <c r="U3659" i="1"/>
  <c r="U3660" i="1"/>
  <c r="U3467" i="1"/>
  <c r="U3593" i="1"/>
  <c r="U3715" i="1"/>
  <c r="U3730" i="1"/>
  <c r="U3574" i="1"/>
  <c r="U3864" i="1"/>
  <c r="U3726" i="1"/>
  <c r="U3174" i="1"/>
  <c r="U3242" i="1"/>
  <c r="U3421" i="1"/>
  <c r="U3615" i="1"/>
  <c r="U3741" i="1"/>
  <c r="U3688" i="1"/>
  <c r="U3727" i="1"/>
  <c r="U3832" i="1"/>
  <c r="U3165" i="1"/>
  <c r="U3274" i="1"/>
  <c r="U3505" i="1"/>
  <c r="U3300" i="1"/>
  <c r="U3402" i="1"/>
  <c r="U3151" i="1"/>
  <c r="U3380" i="1"/>
  <c r="U3868" i="1"/>
  <c r="U3661" i="1"/>
  <c r="U3510" i="1"/>
  <c r="U3288" i="1"/>
  <c r="U3516" i="1"/>
  <c r="U3895" i="1"/>
  <c r="U3898" i="1"/>
  <c r="U3501" i="1"/>
  <c r="U3472" i="1"/>
  <c r="U3532" i="1"/>
  <c r="U3486" i="1"/>
  <c r="U3153" i="1"/>
  <c r="U3310" i="1"/>
  <c r="U3261" i="1"/>
  <c r="U3418" i="1"/>
  <c r="U3556" i="1"/>
  <c r="U3291" i="1"/>
  <c r="U3448" i="1"/>
  <c r="U3342" i="1"/>
  <c r="U3247" i="1"/>
  <c r="U3601" i="1"/>
  <c r="U3709" i="1"/>
  <c r="U3327" i="1"/>
  <c r="U3585" i="1"/>
  <c r="U3860" i="1"/>
  <c r="U3262" i="1"/>
  <c r="U3335" i="1"/>
  <c r="U3552" i="1"/>
  <c r="U3550" i="1"/>
  <c r="U3492" i="1"/>
  <c r="U3665" i="1"/>
  <c r="U3579" i="1"/>
  <c r="U3308" i="1"/>
  <c r="U3427" i="1"/>
  <c r="U3682" i="1"/>
  <c r="U3438" i="1"/>
  <c r="U3398" i="1"/>
  <c r="U3164" i="1"/>
  <c r="U3941" i="1"/>
  <c r="U3378" i="1"/>
  <c r="U3691" i="1"/>
  <c r="U3578" i="1"/>
  <c r="U3683" i="1"/>
  <c r="U3367" i="1"/>
  <c r="U3817" i="1"/>
  <c r="U3392" i="1"/>
  <c r="U3457" i="1"/>
  <c r="U3328" i="1"/>
  <c r="U3557" i="1"/>
  <c r="U3512" i="1"/>
  <c r="U3518" i="1"/>
  <c r="U3748" i="1"/>
  <c r="U3590" i="1"/>
  <c r="U3297" i="1"/>
  <c r="U3170" i="1"/>
  <c r="U3826" i="1"/>
  <c r="U3361" i="1"/>
  <c r="U3225" i="1"/>
  <c r="U3553" i="1"/>
  <c r="U3729" i="1"/>
  <c r="U3423" i="1"/>
  <c r="U3600" i="1"/>
  <c r="U3623" i="1"/>
  <c r="U3742" i="1"/>
  <c r="U3217" i="1"/>
  <c r="U3503" i="1"/>
  <c r="U3922" i="1"/>
  <c r="U3614" i="1"/>
  <c r="U3442" i="1"/>
  <c r="U3721" i="1"/>
  <c r="U3869" i="1"/>
  <c r="U3602" i="1"/>
  <c r="U3248" i="1"/>
  <c r="U3569" i="1"/>
  <c r="U3458" i="1"/>
  <c r="U3912" i="1"/>
  <c r="U3626" i="1"/>
  <c r="U2968" i="1"/>
  <c r="U3487" i="1"/>
  <c r="U3675" i="1"/>
  <c r="U3434" i="1"/>
  <c r="U3575" i="1"/>
  <c r="U3714" i="1"/>
  <c r="U3239" i="1"/>
  <c r="U3246" i="1"/>
  <c r="U3462" i="1"/>
  <c r="U3476" i="1"/>
  <c r="U2964" i="1"/>
  <c r="U3833" i="1"/>
  <c r="U3671" i="1"/>
  <c r="U3353" i="1"/>
  <c r="U3446" i="1"/>
  <c r="U3843" i="1"/>
  <c r="U3827" i="1"/>
  <c r="U3678" i="1"/>
  <c r="U3620" i="1"/>
  <c r="U3498" i="1"/>
  <c r="U3657" i="1"/>
  <c r="U3651" i="1"/>
  <c r="U3283" i="1"/>
  <c r="U3471" i="1"/>
  <c r="U3537" i="1"/>
  <c r="U3836" i="1"/>
  <c r="U3390" i="1"/>
  <c r="U3231" i="1"/>
  <c r="U3171" i="1"/>
  <c r="U3969" i="1"/>
  <c r="U3711" i="1"/>
  <c r="U3582" i="1"/>
  <c r="U3837" i="1"/>
  <c r="U3674" i="1"/>
  <c r="U3586" i="1"/>
  <c r="U3416" i="1"/>
  <c r="U3376" i="1"/>
  <c r="U3354" i="1"/>
  <c r="U3319" i="1"/>
  <c r="U3187" i="1"/>
  <c r="U3740" i="1"/>
  <c r="U3933" i="1"/>
  <c r="U3276" i="1"/>
  <c r="U3286" i="1"/>
  <c r="U3610" i="1"/>
  <c r="U3449" i="1"/>
  <c r="U3365" i="1"/>
  <c r="U3519" i="1"/>
  <c r="U3391" i="1"/>
  <c r="U3619" i="1"/>
  <c r="U3444" i="1"/>
  <c r="U3654" i="1"/>
  <c r="U3676" i="1"/>
  <c r="U4033" i="1"/>
  <c r="U3499" i="1"/>
  <c r="U3326" i="1"/>
  <c r="U3447" i="1"/>
  <c r="U3359" i="1"/>
  <c r="U3844" i="1"/>
  <c r="U3329" i="1"/>
  <c r="U3810" i="1"/>
  <c r="U3706" i="1"/>
  <c r="U3404" i="1"/>
  <c r="U3562" i="1"/>
  <c r="U3357" i="1"/>
  <c r="U3222" i="1"/>
  <c r="U3607" i="1"/>
  <c r="U3452" i="1"/>
  <c r="U3428" i="1"/>
  <c r="U3385" i="1"/>
  <c r="U3695" i="1"/>
  <c r="U3517" i="1"/>
  <c r="U3624" i="1"/>
  <c r="U3160" i="1"/>
  <c r="U3368" i="1"/>
  <c r="U3679" i="1"/>
  <c r="U3408" i="1"/>
  <c r="U3381" i="1"/>
  <c r="U3393" i="1"/>
  <c r="U3316" i="1"/>
  <c r="U35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2967" i="1"/>
  <c r="U3712" i="1"/>
  <c r="U3838" i="1"/>
  <c r="U3830" i="1"/>
  <c r="U3717" i="1"/>
  <c r="U3521" i="1"/>
  <c r="U3435" i="1"/>
  <c r="U3240" i="1"/>
  <c r="U3264" i="1"/>
  <c r="U3474" i="1"/>
  <c r="U3580" i="1"/>
  <c r="U3394" i="1"/>
  <c r="U3916" i="1"/>
  <c r="U3364" i="1"/>
  <c r="U3189" i="1"/>
  <c r="U3921" i="1"/>
  <c r="U3696" i="1"/>
  <c r="U3724" i="1"/>
  <c r="U3617" i="1"/>
  <c r="U3389" i="1"/>
  <c r="U3672" i="1"/>
  <c r="U3592" i="1"/>
  <c r="U3919" i="1"/>
  <c r="U3346" i="1"/>
  <c r="U3397" i="1"/>
  <c r="U3298" i="1"/>
  <c r="U3299" i="1"/>
  <c r="U3984" i="1"/>
  <c r="U3673" i="1"/>
  <c r="U3148" i="1"/>
  <c r="U3507" i="1"/>
  <c r="U3477" i="1"/>
  <c r="U3360" i="1"/>
  <c r="U3628" i="1"/>
  <c r="U3309" i="1"/>
  <c r="U3331" i="1"/>
  <c r="U3669" i="1"/>
  <c r="U3265" i="1"/>
  <c r="U3892" i="1"/>
  <c r="U3285" i="1"/>
  <c r="U3370" i="1"/>
  <c r="U3344" i="1"/>
  <c r="U3542" i="1"/>
  <c r="U2966" i="1"/>
  <c r="U3603" i="1"/>
  <c r="U3851" i="1"/>
  <c r="U3334" i="1"/>
  <c r="U3324" i="1"/>
  <c r="U3388" i="1"/>
  <c r="U3483" i="1"/>
  <c r="U3251" i="1"/>
  <c r="U3453" i="1"/>
  <c r="U3747" i="1"/>
  <c r="U3581" i="1"/>
  <c r="U3371" i="1"/>
  <c r="U3599" i="1"/>
  <c r="U3859" i="1"/>
  <c r="U3413" i="1"/>
  <c r="U3540" i="1"/>
  <c r="U3534" i="1"/>
  <c r="U3497" i="1"/>
  <c r="U3658" i="1"/>
  <c r="U3536" i="1"/>
  <c r="U3813" i="1"/>
  <c r="U3155" i="1"/>
  <c r="U3511" i="1"/>
  <c r="U3168" i="1"/>
  <c r="U3343" i="1"/>
  <c r="U3608" i="1"/>
  <c r="U3322" i="1"/>
  <c r="U3618" i="1"/>
  <c r="U3856" i="1"/>
  <c r="U3355" i="1"/>
  <c r="U3281" i="1"/>
  <c r="U3554" i="1"/>
  <c r="U3293" i="1"/>
  <c r="U3303" i="1"/>
  <c r="U3866" i="1"/>
  <c r="U3414" i="1"/>
  <c r="U3520" i="1"/>
  <c r="U3533" i="1"/>
  <c r="U3890" i="1"/>
  <c r="U3970" i="1"/>
  <c r="U3743" i="1"/>
  <c r="U3956" i="1"/>
  <c r="U4074" i="1"/>
  <c r="U3854" i="1"/>
  <c r="U4026" i="1"/>
  <c r="U4039" i="1"/>
  <c r="U3949" i="1"/>
  <c r="U3907" i="1"/>
  <c r="U3705" i="1"/>
  <c r="U3891" i="1"/>
  <c r="U4075" i="1"/>
  <c r="U3971" i="1"/>
  <c r="U4076" i="1"/>
  <c r="U4077" i="1"/>
  <c r="U4040" i="1"/>
  <c r="U3932" i="1"/>
  <c r="U4015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684" i="1"/>
  <c r="U3513" i="1"/>
  <c r="U3539" i="1"/>
  <c r="U3702" i="1"/>
  <c r="U3479" i="1"/>
  <c r="U3490" i="1"/>
  <c r="U3495" i="1"/>
  <c r="U3680" i="1"/>
  <c r="U3543" i="1"/>
  <c r="U3484" i="1"/>
  <c r="U3814" i="1"/>
  <c r="U3664" i="1"/>
  <c r="U3852" i="1"/>
  <c r="U3340" i="1"/>
  <c r="U3254" i="1"/>
  <c r="U3430" i="1"/>
  <c r="U3908" i="1"/>
  <c r="U3266" i="1"/>
  <c r="U3722" i="1"/>
  <c r="U3294" i="1"/>
  <c r="U3287" i="1"/>
  <c r="U3834" i="1"/>
  <c r="U3924" i="1"/>
  <c r="U3825" i="1"/>
  <c r="U3605" i="1"/>
  <c r="U3589" i="1"/>
  <c r="U3373" i="1"/>
  <c r="U3896" i="1"/>
  <c r="U3692" i="1"/>
  <c r="U3509" i="1"/>
  <c r="U2963" i="1"/>
  <c r="U3514" i="1"/>
  <c r="U3988" i="1"/>
  <c r="U3697" i="1"/>
  <c r="U3655" i="1"/>
  <c r="U3663" i="1"/>
  <c r="U3317" i="1"/>
  <c r="U3700" i="1"/>
  <c r="U3939" i="1"/>
  <c r="U3549" i="1"/>
  <c r="U3488" i="1"/>
  <c r="U3491" i="1"/>
  <c r="U4006" i="1"/>
  <c r="U3699" i="1"/>
  <c r="U4027" i="1"/>
  <c r="U4013" i="1"/>
  <c r="U3544" i="1"/>
  <c r="U4016" i="1"/>
  <c r="U4060" i="1"/>
  <c r="U3909" i="1"/>
  <c r="U4041" i="1"/>
  <c r="U4061" i="1"/>
  <c r="U3666" i="1"/>
  <c r="U3972" i="1"/>
  <c r="U4062" i="1"/>
  <c r="U4078" i="1"/>
  <c r="U3991" i="1"/>
  <c r="U3734" i="1"/>
  <c r="U4034" i="1"/>
  <c r="U3913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20" i="1"/>
  <c r="U3963" i="1"/>
  <c r="U3451" i="1"/>
  <c r="U3910" i="1"/>
  <c r="U4079" i="1"/>
  <c r="U3161" i="1"/>
  <c r="U3831" i="1"/>
  <c r="U3996" i="1"/>
  <c r="U3943" i="1"/>
  <c r="U3850" i="1"/>
  <c r="U3703" i="1"/>
  <c r="U3959" i="1"/>
  <c r="U3952" i="1"/>
  <c r="U4017" i="1"/>
  <c r="U3587" i="1"/>
  <c r="U4080" i="1"/>
  <c r="U4055" i="1"/>
  <c r="U3942" i="1"/>
  <c r="U3677" i="1"/>
  <c r="U3947" i="1"/>
  <c r="U3989" i="1"/>
  <c r="U3953" i="1"/>
  <c r="U3940" i="1"/>
  <c r="U3409" i="1"/>
  <c r="U4063" i="1"/>
  <c r="U3685" i="1"/>
  <c r="U3690" i="1"/>
  <c r="U4048" i="1"/>
  <c r="U4081" i="1"/>
  <c r="U4042" i="1"/>
  <c r="U3962" i="1"/>
  <c r="U3980" i="1"/>
  <c r="U3954" i="1"/>
  <c r="U4082" i="1"/>
  <c r="U3990" i="1"/>
  <c r="U3591" i="1"/>
  <c r="U3470" i="1"/>
  <c r="U4031" i="1"/>
  <c r="U4032" i="1"/>
  <c r="U4018" i="1"/>
  <c r="U3731" i="1"/>
  <c r="U3846" i="1"/>
  <c r="U4083" i="1"/>
  <c r="U4084" i="1"/>
  <c r="U4064" i="1"/>
  <c r="U3653" i="1"/>
  <c r="U3818" i="1"/>
  <c r="U3595" i="1"/>
  <c r="U4085" i="1"/>
  <c r="U3460" i="1"/>
  <c r="U3863" i="1"/>
  <c r="U4049" i="1"/>
  <c r="U4035" i="1"/>
  <c r="U3997" i="1"/>
  <c r="U4086" i="1"/>
  <c r="U3545" i="1"/>
  <c r="U4087" i="1"/>
  <c r="U4050" i="1"/>
  <c r="U3938" i="1"/>
  <c r="U3968" i="1"/>
  <c r="U4088" i="1"/>
  <c r="U3567" i="1"/>
  <c r="U4019" i="1"/>
  <c r="U4065" i="1"/>
  <c r="U4020" i="1"/>
  <c r="U4089" i="1"/>
  <c r="U4090" i="1"/>
  <c r="U3855" i="1"/>
  <c r="U4091" i="1"/>
  <c r="U4047" i="1"/>
  <c r="U3736" i="1"/>
  <c r="U3901" i="1"/>
  <c r="U4001" i="1"/>
  <c r="U4023" i="1"/>
  <c r="U4002" i="1"/>
  <c r="U4092" i="1"/>
  <c r="U3958" i="1"/>
  <c r="U3903" i="1"/>
  <c r="U4003" i="1"/>
  <c r="U3858" i="1"/>
  <c r="U3828" i="1"/>
  <c r="U3929" i="1"/>
  <c r="U4036" i="1"/>
  <c r="U3951" i="1"/>
  <c r="U3930" i="1"/>
  <c r="U3330" i="1"/>
  <c r="U3897" i="1"/>
  <c r="U4093" i="1"/>
  <c r="U3744" i="1"/>
  <c r="U3597" i="1"/>
  <c r="U3928" i="1"/>
  <c r="U3964" i="1"/>
  <c r="U3849" i="1"/>
  <c r="U3611" i="1"/>
  <c r="U3944" i="1"/>
  <c r="U3332" i="1"/>
  <c r="U3977" i="1"/>
  <c r="U3737" i="1"/>
  <c r="U3841" i="1"/>
  <c r="U3948" i="1"/>
  <c r="U4009" i="1"/>
  <c r="U4094" i="1"/>
  <c r="U3987" i="1"/>
  <c r="U3973" i="1"/>
  <c r="U3821" i="1"/>
  <c r="U4056" i="1"/>
  <c r="U4051" i="1"/>
  <c r="U3985" i="1"/>
  <c r="U3839" i="1"/>
  <c r="U4095" i="1"/>
  <c r="U3723" i="1"/>
  <c r="U3622" i="1"/>
  <c r="U4043" i="1"/>
  <c r="U3847" i="1"/>
  <c r="U4022" i="1"/>
  <c r="U3934" i="1"/>
  <c r="U4066" i="1"/>
  <c r="U4005" i="1"/>
  <c r="U4059" i="1"/>
  <c r="U4052" i="1"/>
  <c r="U3992" i="1"/>
  <c r="U3983" i="1"/>
  <c r="U3547" i="1"/>
  <c r="U4029" i="1"/>
  <c r="U4096" i="1"/>
  <c r="U4014" i="1"/>
  <c r="U4097" i="1"/>
  <c r="U4067" i="1"/>
  <c r="U3986" i="1"/>
  <c r="U3967" i="1"/>
  <c r="U3957" i="1"/>
  <c r="U4011" i="1"/>
  <c r="U3974" i="1"/>
  <c r="U3960" i="1"/>
  <c r="U3147" i="1"/>
  <c r="U4098" i="1"/>
  <c r="U4044" i="1"/>
  <c r="U3917" i="1"/>
  <c r="U4099" i="1"/>
  <c r="U3927" i="1"/>
  <c r="U3815" i="1"/>
  <c r="U4100" i="1"/>
  <c r="U3861" i="1"/>
  <c r="U4101" i="1"/>
  <c r="U3857" i="1"/>
  <c r="U3232" i="1"/>
  <c r="U3936" i="1"/>
  <c r="U3338" i="1"/>
  <c r="U3419" i="1"/>
  <c r="U3982" i="1"/>
  <c r="U3899" i="1"/>
  <c r="U3900" i="1"/>
  <c r="U3459" i="1"/>
  <c r="U4024" i="1"/>
  <c r="U4025" i="1"/>
  <c r="U4102" i="1"/>
  <c r="U3925" i="1"/>
  <c r="U4068" i="1"/>
  <c r="U3845" i="1"/>
  <c r="U3965" i="1"/>
  <c r="U3405" i="1"/>
  <c r="U4030" i="1"/>
  <c r="U4069" i="1"/>
  <c r="U4103" i="1"/>
  <c r="U3625" i="1"/>
  <c r="U3966" i="1"/>
  <c r="U4104" i="1"/>
  <c r="U3694" i="1"/>
  <c r="U3708" i="1"/>
  <c r="U3713" i="1"/>
  <c r="U3978" i="1"/>
  <c r="U3918" i="1"/>
  <c r="U3904" i="1"/>
  <c r="U4105" i="1"/>
  <c r="U3840" i="1"/>
  <c r="U3955" i="1"/>
  <c r="U3865" i="1"/>
  <c r="U4012" i="1"/>
  <c r="U4021" i="1"/>
  <c r="U3399" i="1"/>
  <c r="U4008" i="1"/>
  <c r="U3853" i="1"/>
  <c r="U3945" i="1"/>
  <c r="U4106" i="1"/>
  <c r="U4054" i="1"/>
  <c r="U4007" i="1"/>
  <c r="U3718" i="1"/>
  <c r="U3811" i="1"/>
  <c r="U4107" i="1"/>
  <c r="U3594" i="1"/>
  <c r="U4108" i="1"/>
  <c r="U4053" i="1"/>
  <c r="U4109" i="1"/>
  <c r="U3894" i="1"/>
  <c r="U4057" i="1"/>
  <c r="U3716" i="1"/>
  <c r="U4045" i="1"/>
  <c r="U4046" i="1"/>
  <c r="U3999" i="1"/>
  <c r="U4110" i="1"/>
  <c r="U3926" i="1"/>
  <c r="U3920" i="1"/>
  <c r="U4010" i="1"/>
  <c r="U3931" i="1"/>
  <c r="U4028" i="1"/>
  <c r="U3993" i="1"/>
  <c r="U3719" i="1"/>
  <c r="U3707" i="1"/>
  <c r="U3862" i="1"/>
  <c r="U4111" i="1"/>
  <c r="U4112" i="1"/>
  <c r="U3998" i="1"/>
  <c r="U4113" i="1"/>
  <c r="U4114" i="1"/>
  <c r="U3950" i="1"/>
  <c r="U3975" i="1"/>
  <c r="U3738" i="1"/>
  <c r="U3469" i="1"/>
  <c r="U3347" i="1"/>
  <c r="U4004" i="1"/>
  <c r="U3994" i="1"/>
  <c r="U4115" i="1"/>
  <c r="U3981" i="1"/>
  <c r="U3979" i="1"/>
  <c r="U4070" i="1"/>
  <c r="U4058" i="1"/>
  <c r="U4116" i="1"/>
  <c r="U2" i="1"/>
  <c r="T3" i="1"/>
  <c r="J3" i="1" s="1"/>
  <c r="T4" i="1"/>
  <c r="J4" i="1" s="1"/>
  <c r="T5" i="1"/>
  <c r="J5" i="1" s="1"/>
  <c r="T6" i="1"/>
  <c r="J6" i="1" s="1"/>
  <c r="T7" i="1"/>
  <c r="J7" i="1" s="1"/>
  <c r="T8" i="1"/>
  <c r="J8" i="1" s="1"/>
  <c r="T9" i="1"/>
  <c r="J9" i="1" s="1"/>
  <c r="T10" i="1"/>
  <c r="J10" i="1" s="1"/>
  <c r="T11" i="1"/>
  <c r="J11" i="1" s="1"/>
  <c r="T12" i="1"/>
  <c r="J12" i="1" s="1"/>
  <c r="T13" i="1"/>
  <c r="J13" i="1" s="1"/>
  <c r="T14" i="1"/>
  <c r="J14" i="1" s="1"/>
  <c r="T15" i="1"/>
  <c r="J15" i="1" s="1"/>
  <c r="T16" i="1"/>
  <c r="J16" i="1" s="1"/>
  <c r="T17" i="1"/>
  <c r="J17" i="1" s="1"/>
  <c r="T18" i="1"/>
  <c r="J18" i="1" s="1"/>
  <c r="T19" i="1"/>
  <c r="J19" i="1" s="1"/>
  <c r="T20" i="1"/>
  <c r="J20" i="1" s="1"/>
  <c r="T21" i="1"/>
  <c r="J21" i="1" s="1"/>
  <c r="T22" i="1"/>
  <c r="J22" i="1" s="1"/>
  <c r="T23" i="1"/>
  <c r="J23" i="1" s="1"/>
  <c r="T24" i="1"/>
  <c r="J24" i="1" s="1"/>
  <c r="T25" i="1"/>
  <c r="J25" i="1" s="1"/>
  <c r="T26" i="1"/>
  <c r="J26" i="1" s="1"/>
  <c r="T27" i="1"/>
  <c r="J27" i="1" s="1"/>
  <c r="T28" i="1"/>
  <c r="J28" i="1" s="1"/>
  <c r="T29" i="1"/>
  <c r="J29" i="1" s="1"/>
  <c r="T30" i="1"/>
  <c r="J30" i="1" s="1"/>
  <c r="T31" i="1"/>
  <c r="J31" i="1" s="1"/>
  <c r="T32" i="1"/>
  <c r="J32" i="1" s="1"/>
  <c r="T33" i="1"/>
  <c r="J33" i="1" s="1"/>
  <c r="T34" i="1"/>
  <c r="J34" i="1" s="1"/>
  <c r="T35" i="1"/>
  <c r="J35" i="1" s="1"/>
  <c r="T36" i="1"/>
  <c r="J36" i="1" s="1"/>
  <c r="T37" i="1"/>
  <c r="J37" i="1" s="1"/>
  <c r="T38" i="1"/>
  <c r="J38" i="1" s="1"/>
  <c r="T39" i="1"/>
  <c r="J39" i="1" s="1"/>
  <c r="T40" i="1"/>
  <c r="J40" i="1" s="1"/>
  <c r="T41" i="1"/>
  <c r="J41" i="1" s="1"/>
  <c r="T42" i="1"/>
  <c r="J42" i="1" s="1"/>
  <c r="T43" i="1"/>
  <c r="J43" i="1" s="1"/>
  <c r="T44" i="1"/>
  <c r="J44" i="1" s="1"/>
  <c r="T45" i="1"/>
  <c r="J45" i="1" s="1"/>
  <c r="T46" i="1"/>
  <c r="J46" i="1" s="1"/>
  <c r="T47" i="1"/>
  <c r="J47" i="1" s="1"/>
  <c r="T48" i="1"/>
  <c r="J48" i="1" s="1"/>
  <c r="T49" i="1"/>
  <c r="J49" i="1" s="1"/>
  <c r="T50" i="1"/>
  <c r="J50" i="1" s="1"/>
  <c r="T51" i="1"/>
  <c r="J51" i="1" s="1"/>
  <c r="T52" i="1"/>
  <c r="J52" i="1" s="1"/>
  <c r="T53" i="1"/>
  <c r="J53" i="1" s="1"/>
  <c r="T54" i="1"/>
  <c r="J54" i="1" s="1"/>
  <c r="T55" i="1"/>
  <c r="J55" i="1" s="1"/>
  <c r="T56" i="1"/>
  <c r="J56" i="1" s="1"/>
  <c r="T57" i="1"/>
  <c r="J57" i="1" s="1"/>
  <c r="T58" i="1"/>
  <c r="J58" i="1" s="1"/>
  <c r="T59" i="1"/>
  <c r="J59" i="1" s="1"/>
  <c r="T60" i="1"/>
  <c r="J60" i="1" s="1"/>
  <c r="T61" i="1"/>
  <c r="J61" i="1" s="1"/>
  <c r="T62" i="1"/>
  <c r="J62" i="1" s="1"/>
  <c r="T63" i="1"/>
  <c r="J63" i="1" s="1"/>
  <c r="T64" i="1"/>
  <c r="J64" i="1" s="1"/>
  <c r="T65" i="1"/>
  <c r="J65" i="1" s="1"/>
  <c r="T66" i="1"/>
  <c r="J66" i="1" s="1"/>
  <c r="T67" i="1"/>
  <c r="J67" i="1" s="1"/>
  <c r="T68" i="1"/>
  <c r="J68" i="1" s="1"/>
  <c r="T69" i="1"/>
  <c r="J69" i="1" s="1"/>
  <c r="T70" i="1"/>
  <c r="J70" i="1" s="1"/>
  <c r="T71" i="1"/>
  <c r="J71" i="1" s="1"/>
  <c r="T72" i="1"/>
  <c r="J72" i="1" s="1"/>
  <c r="T73" i="1"/>
  <c r="J73" i="1" s="1"/>
  <c r="T74" i="1"/>
  <c r="J74" i="1" s="1"/>
  <c r="T75" i="1"/>
  <c r="J75" i="1" s="1"/>
  <c r="T76" i="1"/>
  <c r="J76" i="1" s="1"/>
  <c r="T77" i="1"/>
  <c r="J77" i="1" s="1"/>
  <c r="T78" i="1"/>
  <c r="J78" i="1" s="1"/>
  <c r="T79" i="1"/>
  <c r="J79" i="1" s="1"/>
  <c r="T80" i="1"/>
  <c r="J80" i="1" s="1"/>
  <c r="T81" i="1"/>
  <c r="J81" i="1" s="1"/>
  <c r="T82" i="1"/>
  <c r="J82" i="1" s="1"/>
  <c r="T83" i="1"/>
  <c r="J83" i="1" s="1"/>
  <c r="T84" i="1"/>
  <c r="J84" i="1" s="1"/>
  <c r="T85" i="1"/>
  <c r="J85" i="1" s="1"/>
  <c r="T86" i="1"/>
  <c r="J86" i="1" s="1"/>
  <c r="T87" i="1"/>
  <c r="J87" i="1" s="1"/>
  <c r="T88" i="1"/>
  <c r="J88" i="1" s="1"/>
  <c r="T89" i="1"/>
  <c r="J89" i="1" s="1"/>
  <c r="T90" i="1"/>
  <c r="J90" i="1" s="1"/>
  <c r="T91" i="1"/>
  <c r="J91" i="1" s="1"/>
  <c r="T92" i="1"/>
  <c r="J92" i="1" s="1"/>
  <c r="T93" i="1"/>
  <c r="J93" i="1" s="1"/>
  <c r="T94" i="1"/>
  <c r="J94" i="1" s="1"/>
  <c r="T95" i="1"/>
  <c r="J95" i="1" s="1"/>
  <c r="T96" i="1"/>
  <c r="J96" i="1" s="1"/>
  <c r="T97" i="1"/>
  <c r="J97" i="1" s="1"/>
  <c r="T98" i="1"/>
  <c r="J98" i="1" s="1"/>
  <c r="T99" i="1"/>
  <c r="J99" i="1" s="1"/>
  <c r="T100" i="1"/>
  <c r="J100" i="1" s="1"/>
  <c r="T101" i="1"/>
  <c r="J101" i="1" s="1"/>
  <c r="T102" i="1"/>
  <c r="J102" i="1" s="1"/>
  <c r="T103" i="1"/>
  <c r="J103" i="1" s="1"/>
  <c r="T104" i="1"/>
  <c r="J104" i="1" s="1"/>
  <c r="T105" i="1"/>
  <c r="J105" i="1" s="1"/>
  <c r="T106" i="1"/>
  <c r="J106" i="1" s="1"/>
  <c r="T107" i="1"/>
  <c r="J107" i="1" s="1"/>
  <c r="T108" i="1"/>
  <c r="J108" i="1" s="1"/>
  <c r="T109" i="1"/>
  <c r="J109" i="1" s="1"/>
  <c r="T110" i="1"/>
  <c r="J110" i="1" s="1"/>
  <c r="T111" i="1"/>
  <c r="J111" i="1" s="1"/>
  <c r="T112" i="1"/>
  <c r="J112" i="1" s="1"/>
  <c r="T113" i="1"/>
  <c r="J113" i="1" s="1"/>
  <c r="T114" i="1"/>
  <c r="J114" i="1" s="1"/>
  <c r="T115" i="1"/>
  <c r="J115" i="1" s="1"/>
  <c r="T116" i="1"/>
  <c r="J116" i="1" s="1"/>
  <c r="T117" i="1"/>
  <c r="J117" i="1" s="1"/>
  <c r="T118" i="1"/>
  <c r="J118" i="1" s="1"/>
  <c r="T119" i="1"/>
  <c r="J119" i="1" s="1"/>
  <c r="T120" i="1"/>
  <c r="J120" i="1" s="1"/>
  <c r="T121" i="1"/>
  <c r="J121" i="1" s="1"/>
  <c r="T122" i="1"/>
  <c r="J122" i="1" s="1"/>
  <c r="T123" i="1"/>
  <c r="J123" i="1" s="1"/>
  <c r="T124" i="1"/>
  <c r="J124" i="1" s="1"/>
  <c r="T125" i="1"/>
  <c r="J125" i="1" s="1"/>
  <c r="T126" i="1"/>
  <c r="J126" i="1" s="1"/>
  <c r="T127" i="1"/>
  <c r="J127" i="1" s="1"/>
  <c r="T128" i="1"/>
  <c r="J128" i="1" s="1"/>
  <c r="T129" i="1"/>
  <c r="J129" i="1" s="1"/>
  <c r="T130" i="1"/>
  <c r="J130" i="1" s="1"/>
  <c r="T131" i="1"/>
  <c r="J131" i="1" s="1"/>
  <c r="T132" i="1"/>
  <c r="J132" i="1" s="1"/>
  <c r="T133" i="1"/>
  <c r="J133" i="1" s="1"/>
  <c r="T134" i="1"/>
  <c r="J134" i="1" s="1"/>
  <c r="T135" i="1"/>
  <c r="J135" i="1" s="1"/>
  <c r="T136" i="1"/>
  <c r="J136" i="1" s="1"/>
  <c r="T137" i="1"/>
  <c r="J137" i="1" s="1"/>
  <c r="T138" i="1"/>
  <c r="J138" i="1" s="1"/>
  <c r="T139" i="1"/>
  <c r="J139" i="1" s="1"/>
  <c r="T140" i="1"/>
  <c r="J140" i="1" s="1"/>
  <c r="T141" i="1"/>
  <c r="J141" i="1" s="1"/>
  <c r="T142" i="1"/>
  <c r="J142" i="1" s="1"/>
  <c r="T143" i="1"/>
  <c r="J143" i="1" s="1"/>
  <c r="T144" i="1"/>
  <c r="J144" i="1" s="1"/>
  <c r="T145" i="1"/>
  <c r="J145" i="1" s="1"/>
  <c r="T146" i="1"/>
  <c r="J146" i="1" s="1"/>
  <c r="T147" i="1"/>
  <c r="J147" i="1" s="1"/>
  <c r="T148" i="1"/>
  <c r="J148" i="1" s="1"/>
  <c r="T149" i="1"/>
  <c r="J149" i="1" s="1"/>
  <c r="T150" i="1"/>
  <c r="J150" i="1" s="1"/>
  <c r="T151" i="1"/>
  <c r="J151" i="1" s="1"/>
  <c r="T152" i="1"/>
  <c r="J152" i="1" s="1"/>
  <c r="T153" i="1"/>
  <c r="J153" i="1" s="1"/>
  <c r="T154" i="1"/>
  <c r="J154" i="1" s="1"/>
  <c r="T155" i="1"/>
  <c r="J155" i="1" s="1"/>
  <c r="T156" i="1"/>
  <c r="J156" i="1" s="1"/>
  <c r="T157" i="1"/>
  <c r="J157" i="1" s="1"/>
  <c r="T158" i="1"/>
  <c r="J158" i="1" s="1"/>
  <c r="T159" i="1"/>
  <c r="J159" i="1" s="1"/>
  <c r="T160" i="1"/>
  <c r="J160" i="1" s="1"/>
  <c r="T161" i="1"/>
  <c r="J161" i="1" s="1"/>
  <c r="T162" i="1"/>
  <c r="J162" i="1" s="1"/>
  <c r="T163" i="1"/>
  <c r="J163" i="1" s="1"/>
  <c r="T164" i="1"/>
  <c r="J164" i="1" s="1"/>
  <c r="T165" i="1"/>
  <c r="J165" i="1" s="1"/>
  <c r="T166" i="1"/>
  <c r="J166" i="1" s="1"/>
  <c r="T167" i="1"/>
  <c r="J167" i="1" s="1"/>
  <c r="T168" i="1"/>
  <c r="J168" i="1" s="1"/>
  <c r="T169" i="1"/>
  <c r="J169" i="1" s="1"/>
  <c r="T170" i="1"/>
  <c r="J170" i="1" s="1"/>
  <c r="T171" i="1"/>
  <c r="J171" i="1" s="1"/>
  <c r="T172" i="1"/>
  <c r="J172" i="1" s="1"/>
  <c r="T173" i="1"/>
  <c r="J173" i="1" s="1"/>
  <c r="T174" i="1"/>
  <c r="J174" i="1" s="1"/>
  <c r="T175" i="1"/>
  <c r="J175" i="1" s="1"/>
  <c r="T176" i="1"/>
  <c r="J176" i="1" s="1"/>
  <c r="T177" i="1"/>
  <c r="J177" i="1" s="1"/>
  <c r="T178" i="1"/>
  <c r="J178" i="1" s="1"/>
  <c r="T179" i="1"/>
  <c r="J179" i="1" s="1"/>
  <c r="T180" i="1"/>
  <c r="J180" i="1" s="1"/>
  <c r="T181" i="1"/>
  <c r="J181" i="1" s="1"/>
  <c r="T182" i="1"/>
  <c r="J182" i="1" s="1"/>
  <c r="T183" i="1"/>
  <c r="J183" i="1" s="1"/>
  <c r="T184" i="1"/>
  <c r="J184" i="1" s="1"/>
  <c r="T185" i="1"/>
  <c r="J185" i="1" s="1"/>
  <c r="T186" i="1"/>
  <c r="J186" i="1" s="1"/>
  <c r="T187" i="1"/>
  <c r="J187" i="1" s="1"/>
  <c r="T188" i="1"/>
  <c r="J188" i="1" s="1"/>
  <c r="T189" i="1"/>
  <c r="J189" i="1" s="1"/>
  <c r="T190" i="1"/>
  <c r="J190" i="1" s="1"/>
  <c r="T191" i="1"/>
  <c r="J191" i="1" s="1"/>
  <c r="T192" i="1"/>
  <c r="J192" i="1" s="1"/>
  <c r="T193" i="1"/>
  <c r="J193" i="1" s="1"/>
  <c r="T194" i="1"/>
  <c r="J194" i="1" s="1"/>
  <c r="T195" i="1"/>
  <c r="J195" i="1" s="1"/>
  <c r="T196" i="1"/>
  <c r="J196" i="1" s="1"/>
  <c r="T197" i="1"/>
  <c r="J197" i="1" s="1"/>
  <c r="T198" i="1"/>
  <c r="J198" i="1" s="1"/>
  <c r="T199" i="1"/>
  <c r="J199" i="1" s="1"/>
  <c r="T200" i="1"/>
  <c r="J200" i="1" s="1"/>
  <c r="T201" i="1"/>
  <c r="J201" i="1" s="1"/>
  <c r="T202" i="1"/>
  <c r="J202" i="1" s="1"/>
  <c r="T203" i="1"/>
  <c r="J203" i="1" s="1"/>
  <c r="T204" i="1"/>
  <c r="J204" i="1" s="1"/>
  <c r="T205" i="1"/>
  <c r="J205" i="1" s="1"/>
  <c r="T206" i="1"/>
  <c r="J206" i="1" s="1"/>
  <c r="T207" i="1"/>
  <c r="J207" i="1" s="1"/>
  <c r="T208" i="1"/>
  <c r="J208" i="1" s="1"/>
  <c r="T209" i="1"/>
  <c r="J209" i="1" s="1"/>
  <c r="T210" i="1"/>
  <c r="J210" i="1" s="1"/>
  <c r="T211" i="1"/>
  <c r="J211" i="1" s="1"/>
  <c r="T212" i="1"/>
  <c r="J212" i="1" s="1"/>
  <c r="T213" i="1"/>
  <c r="J213" i="1" s="1"/>
  <c r="T214" i="1"/>
  <c r="J214" i="1" s="1"/>
  <c r="T215" i="1"/>
  <c r="J215" i="1" s="1"/>
  <c r="T216" i="1"/>
  <c r="J216" i="1" s="1"/>
  <c r="T217" i="1"/>
  <c r="J217" i="1" s="1"/>
  <c r="T218" i="1"/>
  <c r="J218" i="1" s="1"/>
  <c r="T219" i="1"/>
  <c r="J219" i="1" s="1"/>
  <c r="T220" i="1"/>
  <c r="J220" i="1" s="1"/>
  <c r="T221" i="1"/>
  <c r="J221" i="1" s="1"/>
  <c r="T222" i="1"/>
  <c r="J222" i="1" s="1"/>
  <c r="T223" i="1"/>
  <c r="J223" i="1" s="1"/>
  <c r="T224" i="1"/>
  <c r="J224" i="1" s="1"/>
  <c r="T225" i="1"/>
  <c r="J225" i="1" s="1"/>
  <c r="T226" i="1"/>
  <c r="J226" i="1" s="1"/>
  <c r="T227" i="1"/>
  <c r="J227" i="1" s="1"/>
  <c r="T228" i="1"/>
  <c r="J228" i="1" s="1"/>
  <c r="T229" i="1"/>
  <c r="J229" i="1" s="1"/>
  <c r="T230" i="1"/>
  <c r="J230" i="1" s="1"/>
  <c r="T231" i="1"/>
  <c r="J231" i="1" s="1"/>
  <c r="T232" i="1"/>
  <c r="J232" i="1" s="1"/>
  <c r="T233" i="1"/>
  <c r="J233" i="1" s="1"/>
  <c r="T234" i="1"/>
  <c r="J234" i="1" s="1"/>
  <c r="T235" i="1"/>
  <c r="J235" i="1" s="1"/>
  <c r="T236" i="1"/>
  <c r="J236" i="1" s="1"/>
  <c r="T237" i="1"/>
  <c r="J237" i="1" s="1"/>
  <c r="T238" i="1"/>
  <c r="J238" i="1" s="1"/>
  <c r="T239" i="1"/>
  <c r="J239" i="1" s="1"/>
  <c r="T240" i="1"/>
  <c r="J240" i="1" s="1"/>
  <c r="T241" i="1"/>
  <c r="J241" i="1" s="1"/>
  <c r="T242" i="1"/>
  <c r="J242" i="1" s="1"/>
  <c r="T243" i="1"/>
  <c r="J243" i="1" s="1"/>
  <c r="T244" i="1"/>
  <c r="J244" i="1" s="1"/>
  <c r="T245" i="1"/>
  <c r="J245" i="1" s="1"/>
  <c r="T246" i="1"/>
  <c r="J246" i="1" s="1"/>
  <c r="T247" i="1"/>
  <c r="J247" i="1" s="1"/>
  <c r="T248" i="1"/>
  <c r="J248" i="1" s="1"/>
  <c r="T249" i="1"/>
  <c r="J249" i="1" s="1"/>
  <c r="T250" i="1"/>
  <c r="J250" i="1" s="1"/>
  <c r="T251" i="1"/>
  <c r="J251" i="1" s="1"/>
  <c r="T252" i="1"/>
  <c r="J252" i="1" s="1"/>
  <c r="T253" i="1"/>
  <c r="J253" i="1" s="1"/>
  <c r="T254" i="1"/>
  <c r="J254" i="1" s="1"/>
  <c r="T255" i="1"/>
  <c r="J255" i="1" s="1"/>
  <c r="T256" i="1"/>
  <c r="J256" i="1" s="1"/>
  <c r="T257" i="1"/>
  <c r="J257" i="1" s="1"/>
  <c r="T258" i="1"/>
  <c r="J258" i="1" s="1"/>
  <c r="T259" i="1"/>
  <c r="J259" i="1" s="1"/>
  <c r="T260" i="1"/>
  <c r="J260" i="1" s="1"/>
  <c r="T261" i="1"/>
  <c r="J261" i="1" s="1"/>
  <c r="T262" i="1"/>
  <c r="J262" i="1" s="1"/>
  <c r="T263" i="1"/>
  <c r="J263" i="1" s="1"/>
  <c r="T264" i="1"/>
  <c r="J264" i="1" s="1"/>
  <c r="T265" i="1"/>
  <c r="J265" i="1" s="1"/>
  <c r="T266" i="1"/>
  <c r="J266" i="1" s="1"/>
  <c r="T267" i="1"/>
  <c r="J267" i="1" s="1"/>
  <c r="T268" i="1"/>
  <c r="J268" i="1" s="1"/>
  <c r="T269" i="1"/>
  <c r="J269" i="1" s="1"/>
  <c r="T270" i="1"/>
  <c r="J270" i="1" s="1"/>
  <c r="T271" i="1"/>
  <c r="J271" i="1" s="1"/>
  <c r="T272" i="1"/>
  <c r="J272" i="1" s="1"/>
  <c r="T273" i="1"/>
  <c r="J273" i="1" s="1"/>
  <c r="T274" i="1"/>
  <c r="J274" i="1" s="1"/>
  <c r="T275" i="1"/>
  <c r="J275" i="1" s="1"/>
  <c r="T276" i="1"/>
  <c r="J276" i="1" s="1"/>
  <c r="T277" i="1"/>
  <c r="J277" i="1" s="1"/>
  <c r="T278" i="1"/>
  <c r="J278" i="1" s="1"/>
  <c r="T279" i="1"/>
  <c r="J279" i="1" s="1"/>
  <c r="T280" i="1"/>
  <c r="J280" i="1" s="1"/>
  <c r="T281" i="1"/>
  <c r="J281" i="1" s="1"/>
  <c r="T282" i="1"/>
  <c r="J282" i="1" s="1"/>
  <c r="T283" i="1"/>
  <c r="J283" i="1" s="1"/>
  <c r="T284" i="1"/>
  <c r="J284" i="1" s="1"/>
  <c r="T285" i="1"/>
  <c r="J285" i="1" s="1"/>
  <c r="T286" i="1"/>
  <c r="J286" i="1" s="1"/>
  <c r="T287" i="1"/>
  <c r="J287" i="1" s="1"/>
  <c r="T288" i="1"/>
  <c r="J288" i="1" s="1"/>
  <c r="T289" i="1"/>
  <c r="J289" i="1" s="1"/>
  <c r="T290" i="1"/>
  <c r="J290" i="1" s="1"/>
  <c r="T291" i="1"/>
  <c r="J291" i="1" s="1"/>
  <c r="T292" i="1"/>
  <c r="J292" i="1" s="1"/>
  <c r="T293" i="1"/>
  <c r="J293" i="1" s="1"/>
  <c r="T294" i="1"/>
  <c r="J294" i="1" s="1"/>
  <c r="T295" i="1"/>
  <c r="J295" i="1" s="1"/>
  <c r="T296" i="1"/>
  <c r="J296" i="1" s="1"/>
  <c r="T297" i="1"/>
  <c r="J297" i="1" s="1"/>
  <c r="T298" i="1"/>
  <c r="J298" i="1" s="1"/>
  <c r="T299" i="1"/>
  <c r="J299" i="1" s="1"/>
  <c r="T300" i="1"/>
  <c r="J300" i="1" s="1"/>
  <c r="T301" i="1"/>
  <c r="J301" i="1" s="1"/>
  <c r="T302" i="1"/>
  <c r="J302" i="1" s="1"/>
  <c r="T303" i="1"/>
  <c r="J303" i="1" s="1"/>
  <c r="T304" i="1"/>
  <c r="J304" i="1" s="1"/>
  <c r="T305" i="1"/>
  <c r="J305" i="1" s="1"/>
  <c r="T306" i="1"/>
  <c r="J306" i="1" s="1"/>
  <c r="T307" i="1"/>
  <c r="J307" i="1" s="1"/>
  <c r="T308" i="1"/>
  <c r="J308" i="1" s="1"/>
  <c r="T309" i="1"/>
  <c r="J309" i="1" s="1"/>
  <c r="T310" i="1"/>
  <c r="J310" i="1" s="1"/>
  <c r="T311" i="1"/>
  <c r="J311" i="1" s="1"/>
  <c r="T312" i="1"/>
  <c r="J312" i="1" s="1"/>
  <c r="T313" i="1"/>
  <c r="J313" i="1" s="1"/>
  <c r="T314" i="1"/>
  <c r="J314" i="1" s="1"/>
  <c r="T315" i="1"/>
  <c r="J315" i="1" s="1"/>
  <c r="T316" i="1"/>
  <c r="J316" i="1" s="1"/>
  <c r="T317" i="1"/>
  <c r="J317" i="1" s="1"/>
  <c r="T318" i="1"/>
  <c r="J318" i="1" s="1"/>
  <c r="T319" i="1"/>
  <c r="J319" i="1" s="1"/>
  <c r="T320" i="1"/>
  <c r="J320" i="1" s="1"/>
  <c r="T321" i="1"/>
  <c r="J321" i="1" s="1"/>
  <c r="T322" i="1"/>
  <c r="J322" i="1" s="1"/>
  <c r="T323" i="1"/>
  <c r="J323" i="1" s="1"/>
  <c r="T324" i="1"/>
  <c r="J324" i="1" s="1"/>
  <c r="T325" i="1"/>
  <c r="J325" i="1" s="1"/>
  <c r="T326" i="1"/>
  <c r="J326" i="1" s="1"/>
  <c r="T327" i="1"/>
  <c r="J327" i="1" s="1"/>
  <c r="T328" i="1"/>
  <c r="J328" i="1" s="1"/>
  <c r="T329" i="1"/>
  <c r="J329" i="1" s="1"/>
  <c r="T330" i="1"/>
  <c r="J330" i="1" s="1"/>
  <c r="T331" i="1"/>
  <c r="J331" i="1" s="1"/>
  <c r="T332" i="1"/>
  <c r="J332" i="1" s="1"/>
  <c r="T333" i="1"/>
  <c r="J333" i="1" s="1"/>
  <c r="T334" i="1"/>
  <c r="J334" i="1" s="1"/>
  <c r="T335" i="1"/>
  <c r="J335" i="1" s="1"/>
  <c r="T336" i="1"/>
  <c r="J336" i="1" s="1"/>
  <c r="T337" i="1"/>
  <c r="J337" i="1" s="1"/>
  <c r="T338" i="1"/>
  <c r="J338" i="1" s="1"/>
  <c r="T339" i="1"/>
  <c r="J339" i="1" s="1"/>
  <c r="T340" i="1"/>
  <c r="J340" i="1" s="1"/>
  <c r="T341" i="1"/>
  <c r="J341" i="1" s="1"/>
  <c r="T342" i="1"/>
  <c r="J342" i="1" s="1"/>
  <c r="T343" i="1"/>
  <c r="J343" i="1" s="1"/>
  <c r="T344" i="1"/>
  <c r="J344" i="1" s="1"/>
  <c r="T345" i="1"/>
  <c r="J345" i="1" s="1"/>
  <c r="T346" i="1"/>
  <c r="J346" i="1" s="1"/>
  <c r="T347" i="1"/>
  <c r="J347" i="1" s="1"/>
  <c r="T348" i="1"/>
  <c r="J348" i="1" s="1"/>
  <c r="T349" i="1"/>
  <c r="J349" i="1" s="1"/>
  <c r="T350" i="1"/>
  <c r="J350" i="1" s="1"/>
  <c r="T351" i="1"/>
  <c r="J351" i="1" s="1"/>
  <c r="T352" i="1"/>
  <c r="J352" i="1" s="1"/>
  <c r="T353" i="1"/>
  <c r="J353" i="1" s="1"/>
  <c r="T354" i="1"/>
  <c r="J354" i="1" s="1"/>
  <c r="T355" i="1"/>
  <c r="J355" i="1" s="1"/>
  <c r="T356" i="1"/>
  <c r="J356" i="1" s="1"/>
  <c r="T357" i="1"/>
  <c r="J357" i="1" s="1"/>
  <c r="T358" i="1"/>
  <c r="J358" i="1" s="1"/>
  <c r="T359" i="1"/>
  <c r="J359" i="1" s="1"/>
  <c r="T360" i="1"/>
  <c r="J360" i="1" s="1"/>
  <c r="T361" i="1"/>
  <c r="J361" i="1" s="1"/>
  <c r="T362" i="1"/>
  <c r="J362" i="1" s="1"/>
  <c r="T363" i="1"/>
  <c r="J363" i="1" s="1"/>
  <c r="T364" i="1"/>
  <c r="J364" i="1" s="1"/>
  <c r="T365" i="1"/>
  <c r="J365" i="1" s="1"/>
  <c r="T366" i="1"/>
  <c r="J366" i="1" s="1"/>
  <c r="T367" i="1"/>
  <c r="J367" i="1" s="1"/>
  <c r="T368" i="1"/>
  <c r="J368" i="1" s="1"/>
  <c r="T369" i="1"/>
  <c r="J369" i="1" s="1"/>
  <c r="T370" i="1"/>
  <c r="J370" i="1" s="1"/>
  <c r="T371" i="1"/>
  <c r="J371" i="1" s="1"/>
  <c r="T372" i="1"/>
  <c r="J372" i="1" s="1"/>
  <c r="T373" i="1"/>
  <c r="J373" i="1" s="1"/>
  <c r="T374" i="1"/>
  <c r="J374" i="1" s="1"/>
  <c r="T375" i="1"/>
  <c r="J375" i="1" s="1"/>
  <c r="T376" i="1"/>
  <c r="J376" i="1" s="1"/>
  <c r="T377" i="1"/>
  <c r="J377" i="1" s="1"/>
  <c r="T378" i="1"/>
  <c r="J378" i="1" s="1"/>
  <c r="T379" i="1"/>
  <c r="J379" i="1" s="1"/>
  <c r="T380" i="1"/>
  <c r="J380" i="1" s="1"/>
  <c r="T381" i="1"/>
  <c r="J381" i="1" s="1"/>
  <c r="T382" i="1"/>
  <c r="J382" i="1" s="1"/>
  <c r="T383" i="1"/>
  <c r="J383" i="1" s="1"/>
  <c r="T384" i="1"/>
  <c r="J384" i="1" s="1"/>
  <c r="T385" i="1"/>
  <c r="J385" i="1" s="1"/>
  <c r="T386" i="1"/>
  <c r="J386" i="1" s="1"/>
  <c r="T387" i="1"/>
  <c r="J387" i="1" s="1"/>
  <c r="T388" i="1"/>
  <c r="J388" i="1" s="1"/>
  <c r="T389" i="1"/>
  <c r="J389" i="1" s="1"/>
  <c r="T390" i="1"/>
  <c r="J390" i="1" s="1"/>
  <c r="T391" i="1"/>
  <c r="J391" i="1" s="1"/>
  <c r="T392" i="1"/>
  <c r="J392" i="1" s="1"/>
  <c r="T393" i="1"/>
  <c r="J393" i="1" s="1"/>
  <c r="T394" i="1"/>
  <c r="J394" i="1" s="1"/>
  <c r="T395" i="1"/>
  <c r="J395" i="1" s="1"/>
  <c r="T396" i="1"/>
  <c r="J396" i="1" s="1"/>
  <c r="T397" i="1"/>
  <c r="J397" i="1" s="1"/>
  <c r="T398" i="1"/>
  <c r="J398" i="1" s="1"/>
  <c r="T399" i="1"/>
  <c r="J399" i="1" s="1"/>
  <c r="T400" i="1"/>
  <c r="J400" i="1" s="1"/>
  <c r="T401" i="1"/>
  <c r="J401" i="1" s="1"/>
  <c r="T402" i="1"/>
  <c r="J402" i="1" s="1"/>
  <c r="T403" i="1"/>
  <c r="J403" i="1" s="1"/>
  <c r="T404" i="1"/>
  <c r="J404" i="1" s="1"/>
  <c r="T405" i="1"/>
  <c r="J405" i="1" s="1"/>
  <c r="T406" i="1"/>
  <c r="J406" i="1" s="1"/>
  <c r="T407" i="1"/>
  <c r="J407" i="1" s="1"/>
  <c r="T408" i="1"/>
  <c r="J408" i="1" s="1"/>
  <c r="T409" i="1"/>
  <c r="J409" i="1" s="1"/>
  <c r="T410" i="1"/>
  <c r="J410" i="1" s="1"/>
  <c r="T411" i="1"/>
  <c r="J411" i="1" s="1"/>
  <c r="T412" i="1"/>
  <c r="J412" i="1" s="1"/>
  <c r="T413" i="1"/>
  <c r="J413" i="1" s="1"/>
  <c r="T414" i="1"/>
  <c r="J414" i="1" s="1"/>
  <c r="T415" i="1"/>
  <c r="J415" i="1" s="1"/>
  <c r="T416" i="1"/>
  <c r="J416" i="1" s="1"/>
  <c r="T417" i="1"/>
  <c r="J417" i="1" s="1"/>
  <c r="T418" i="1"/>
  <c r="J418" i="1" s="1"/>
  <c r="T419" i="1"/>
  <c r="J419" i="1" s="1"/>
  <c r="T420" i="1"/>
  <c r="J420" i="1" s="1"/>
  <c r="T421" i="1"/>
  <c r="J421" i="1" s="1"/>
  <c r="T422" i="1"/>
  <c r="J422" i="1" s="1"/>
  <c r="T423" i="1"/>
  <c r="J423" i="1" s="1"/>
  <c r="T424" i="1"/>
  <c r="J424" i="1" s="1"/>
  <c r="T425" i="1"/>
  <c r="J425" i="1" s="1"/>
  <c r="T426" i="1"/>
  <c r="J426" i="1" s="1"/>
  <c r="T427" i="1"/>
  <c r="J427" i="1" s="1"/>
  <c r="T428" i="1"/>
  <c r="J428" i="1" s="1"/>
  <c r="T429" i="1"/>
  <c r="J429" i="1" s="1"/>
  <c r="T430" i="1"/>
  <c r="J430" i="1" s="1"/>
  <c r="T431" i="1"/>
  <c r="J431" i="1" s="1"/>
  <c r="T432" i="1"/>
  <c r="J432" i="1" s="1"/>
  <c r="T433" i="1"/>
  <c r="J433" i="1" s="1"/>
  <c r="T434" i="1"/>
  <c r="J434" i="1" s="1"/>
  <c r="T435" i="1"/>
  <c r="J435" i="1" s="1"/>
  <c r="T436" i="1"/>
  <c r="J436" i="1" s="1"/>
  <c r="T437" i="1"/>
  <c r="J437" i="1" s="1"/>
  <c r="T438" i="1"/>
  <c r="J438" i="1" s="1"/>
  <c r="T439" i="1"/>
  <c r="J439" i="1" s="1"/>
  <c r="T440" i="1"/>
  <c r="J440" i="1" s="1"/>
  <c r="T441" i="1"/>
  <c r="J441" i="1" s="1"/>
  <c r="T442" i="1"/>
  <c r="J442" i="1" s="1"/>
  <c r="T443" i="1"/>
  <c r="J443" i="1" s="1"/>
  <c r="T444" i="1"/>
  <c r="J444" i="1" s="1"/>
  <c r="T445" i="1"/>
  <c r="J445" i="1" s="1"/>
  <c r="T446" i="1"/>
  <c r="J446" i="1" s="1"/>
  <c r="T447" i="1"/>
  <c r="J447" i="1" s="1"/>
  <c r="T448" i="1"/>
  <c r="J448" i="1" s="1"/>
  <c r="T449" i="1"/>
  <c r="J449" i="1" s="1"/>
  <c r="T450" i="1"/>
  <c r="J450" i="1" s="1"/>
  <c r="T451" i="1"/>
  <c r="J451" i="1" s="1"/>
  <c r="T452" i="1"/>
  <c r="J452" i="1" s="1"/>
  <c r="T453" i="1"/>
  <c r="J453" i="1" s="1"/>
  <c r="T454" i="1"/>
  <c r="J454" i="1" s="1"/>
  <c r="T455" i="1"/>
  <c r="J455" i="1" s="1"/>
  <c r="T456" i="1"/>
  <c r="J456" i="1" s="1"/>
  <c r="T457" i="1"/>
  <c r="J457" i="1" s="1"/>
  <c r="T458" i="1"/>
  <c r="J458" i="1" s="1"/>
  <c r="T459" i="1"/>
  <c r="J459" i="1" s="1"/>
  <c r="T460" i="1"/>
  <c r="J460" i="1" s="1"/>
  <c r="T461" i="1"/>
  <c r="J461" i="1" s="1"/>
  <c r="T462" i="1"/>
  <c r="J462" i="1" s="1"/>
  <c r="T463" i="1"/>
  <c r="J463" i="1" s="1"/>
  <c r="T464" i="1"/>
  <c r="J464" i="1" s="1"/>
  <c r="T465" i="1"/>
  <c r="J465" i="1" s="1"/>
  <c r="T466" i="1"/>
  <c r="J466" i="1" s="1"/>
  <c r="T467" i="1"/>
  <c r="J467" i="1" s="1"/>
  <c r="T468" i="1"/>
  <c r="J468" i="1" s="1"/>
  <c r="T469" i="1"/>
  <c r="J469" i="1" s="1"/>
  <c r="T470" i="1"/>
  <c r="J470" i="1" s="1"/>
  <c r="T471" i="1"/>
  <c r="J471" i="1" s="1"/>
  <c r="T472" i="1"/>
  <c r="J472" i="1" s="1"/>
  <c r="T473" i="1"/>
  <c r="J473" i="1" s="1"/>
  <c r="T474" i="1"/>
  <c r="J474" i="1" s="1"/>
  <c r="T475" i="1"/>
  <c r="J475" i="1" s="1"/>
  <c r="T476" i="1"/>
  <c r="J476" i="1" s="1"/>
  <c r="T477" i="1"/>
  <c r="J477" i="1" s="1"/>
  <c r="T478" i="1"/>
  <c r="J478" i="1" s="1"/>
  <c r="T479" i="1"/>
  <c r="J479" i="1" s="1"/>
  <c r="T480" i="1"/>
  <c r="J480" i="1" s="1"/>
  <c r="T481" i="1"/>
  <c r="J481" i="1" s="1"/>
  <c r="T482" i="1"/>
  <c r="J482" i="1" s="1"/>
  <c r="T483" i="1"/>
  <c r="J483" i="1" s="1"/>
  <c r="T484" i="1"/>
  <c r="J484" i="1" s="1"/>
  <c r="T485" i="1"/>
  <c r="J485" i="1" s="1"/>
  <c r="T486" i="1"/>
  <c r="J486" i="1" s="1"/>
  <c r="T487" i="1"/>
  <c r="J487" i="1" s="1"/>
  <c r="T488" i="1"/>
  <c r="J488" i="1" s="1"/>
  <c r="T489" i="1"/>
  <c r="J489" i="1" s="1"/>
  <c r="T490" i="1"/>
  <c r="J490" i="1" s="1"/>
  <c r="T491" i="1"/>
  <c r="J491" i="1" s="1"/>
  <c r="T492" i="1"/>
  <c r="J492" i="1" s="1"/>
  <c r="T493" i="1"/>
  <c r="J493" i="1" s="1"/>
  <c r="T494" i="1"/>
  <c r="J494" i="1" s="1"/>
  <c r="T495" i="1"/>
  <c r="J495" i="1" s="1"/>
  <c r="T496" i="1"/>
  <c r="J496" i="1" s="1"/>
  <c r="T497" i="1"/>
  <c r="J497" i="1" s="1"/>
  <c r="T498" i="1"/>
  <c r="J498" i="1" s="1"/>
  <c r="T499" i="1"/>
  <c r="J499" i="1" s="1"/>
  <c r="T500" i="1"/>
  <c r="J500" i="1" s="1"/>
  <c r="T501" i="1"/>
  <c r="J501" i="1" s="1"/>
  <c r="T502" i="1"/>
  <c r="J502" i="1" s="1"/>
  <c r="T503" i="1"/>
  <c r="J503" i="1" s="1"/>
  <c r="T504" i="1"/>
  <c r="J504" i="1" s="1"/>
  <c r="T505" i="1"/>
  <c r="J505" i="1" s="1"/>
  <c r="T506" i="1"/>
  <c r="J506" i="1" s="1"/>
  <c r="T507" i="1"/>
  <c r="J507" i="1" s="1"/>
  <c r="T508" i="1"/>
  <c r="J508" i="1" s="1"/>
  <c r="T509" i="1"/>
  <c r="J509" i="1" s="1"/>
  <c r="T510" i="1"/>
  <c r="J510" i="1" s="1"/>
  <c r="T511" i="1"/>
  <c r="J511" i="1" s="1"/>
  <c r="T512" i="1"/>
  <c r="J512" i="1" s="1"/>
  <c r="T513" i="1"/>
  <c r="J513" i="1" s="1"/>
  <c r="T514" i="1"/>
  <c r="J514" i="1" s="1"/>
  <c r="T515" i="1"/>
  <c r="J515" i="1" s="1"/>
  <c r="T516" i="1"/>
  <c r="J516" i="1" s="1"/>
  <c r="T517" i="1"/>
  <c r="J517" i="1" s="1"/>
  <c r="T518" i="1"/>
  <c r="J518" i="1" s="1"/>
  <c r="T519" i="1"/>
  <c r="J519" i="1" s="1"/>
  <c r="T520" i="1"/>
  <c r="J520" i="1" s="1"/>
  <c r="T521" i="1"/>
  <c r="J521" i="1" s="1"/>
  <c r="T2811" i="1"/>
  <c r="J2811" i="1" s="1"/>
  <c r="T531" i="1"/>
  <c r="J531" i="1" s="1"/>
  <c r="T538" i="1"/>
  <c r="J538" i="1" s="1"/>
  <c r="T2807" i="1"/>
  <c r="J2807" i="1" s="1"/>
  <c r="T536" i="1"/>
  <c r="J536" i="1" s="1"/>
  <c r="T2880" i="1"/>
  <c r="J2880" i="1" s="1"/>
  <c r="T2839" i="1"/>
  <c r="J2839" i="1" s="1"/>
  <c r="T522" i="1"/>
  <c r="J522" i="1" s="1"/>
  <c r="T2844" i="1"/>
  <c r="J2844" i="1" s="1"/>
  <c r="T1295" i="1"/>
  <c r="J1295" i="1" s="1"/>
  <c r="T2819" i="1"/>
  <c r="J2819" i="1" s="1"/>
  <c r="T535" i="1"/>
  <c r="J535" i="1" s="1"/>
  <c r="T526" i="1"/>
  <c r="J526" i="1" s="1"/>
  <c r="T1292" i="1"/>
  <c r="J1292" i="1" s="1"/>
  <c r="T2799" i="1"/>
  <c r="J2799" i="1" s="1"/>
  <c r="T1288" i="1"/>
  <c r="J1288" i="1" s="1"/>
  <c r="T2817" i="1"/>
  <c r="J2817" i="1" s="1"/>
  <c r="T2830" i="1"/>
  <c r="J2830" i="1" s="1"/>
  <c r="T525" i="1"/>
  <c r="J525" i="1" s="1"/>
  <c r="T1303" i="1"/>
  <c r="J1303" i="1" s="1"/>
  <c r="T542" i="1"/>
  <c r="J542" i="1" s="1"/>
  <c r="T543" i="1"/>
  <c r="J543" i="1" s="1"/>
  <c r="T544" i="1"/>
  <c r="J544" i="1" s="1"/>
  <c r="T545" i="1"/>
  <c r="J545" i="1" s="1"/>
  <c r="T546" i="1"/>
  <c r="J546" i="1" s="1"/>
  <c r="T547" i="1"/>
  <c r="J547" i="1" s="1"/>
  <c r="T548" i="1"/>
  <c r="J548" i="1" s="1"/>
  <c r="T549" i="1"/>
  <c r="J549" i="1" s="1"/>
  <c r="T550" i="1"/>
  <c r="J550" i="1" s="1"/>
  <c r="T551" i="1"/>
  <c r="J551" i="1" s="1"/>
  <c r="T552" i="1"/>
  <c r="J552" i="1" s="1"/>
  <c r="T553" i="1"/>
  <c r="J553" i="1" s="1"/>
  <c r="T554" i="1"/>
  <c r="J554" i="1" s="1"/>
  <c r="T555" i="1"/>
  <c r="J555" i="1" s="1"/>
  <c r="T556" i="1"/>
  <c r="J556" i="1" s="1"/>
  <c r="T557" i="1"/>
  <c r="J557" i="1" s="1"/>
  <c r="T558" i="1"/>
  <c r="J558" i="1" s="1"/>
  <c r="T559" i="1"/>
  <c r="J559" i="1" s="1"/>
  <c r="T560" i="1"/>
  <c r="J560" i="1" s="1"/>
  <c r="T561" i="1"/>
  <c r="J561" i="1" s="1"/>
  <c r="T562" i="1"/>
  <c r="J562" i="1" s="1"/>
  <c r="T563" i="1"/>
  <c r="J563" i="1" s="1"/>
  <c r="T564" i="1"/>
  <c r="J564" i="1" s="1"/>
  <c r="T565" i="1"/>
  <c r="J565" i="1" s="1"/>
  <c r="T566" i="1"/>
  <c r="J566" i="1" s="1"/>
  <c r="T567" i="1"/>
  <c r="J567" i="1" s="1"/>
  <c r="T568" i="1"/>
  <c r="J568" i="1" s="1"/>
  <c r="T569" i="1"/>
  <c r="J569" i="1" s="1"/>
  <c r="T570" i="1"/>
  <c r="J570" i="1" s="1"/>
  <c r="T571" i="1"/>
  <c r="J571" i="1" s="1"/>
  <c r="T572" i="1"/>
  <c r="J572" i="1" s="1"/>
  <c r="T573" i="1"/>
  <c r="J573" i="1" s="1"/>
  <c r="T574" i="1"/>
  <c r="J574" i="1" s="1"/>
  <c r="T575" i="1"/>
  <c r="J575" i="1" s="1"/>
  <c r="T576" i="1"/>
  <c r="J576" i="1" s="1"/>
  <c r="T577" i="1"/>
  <c r="J577" i="1" s="1"/>
  <c r="T578" i="1"/>
  <c r="J578" i="1" s="1"/>
  <c r="T579" i="1"/>
  <c r="J579" i="1" s="1"/>
  <c r="T580" i="1"/>
  <c r="J580" i="1" s="1"/>
  <c r="T581" i="1"/>
  <c r="J581" i="1" s="1"/>
  <c r="T582" i="1"/>
  <c r="J582" i="1" s="1"/>
  <c r="T583" i="1"/>
  <c r="J583" i="1" s="1"/>
  <c r="T584" i="1"/>
  <c r="J584" i="1" s="1"/>
  <c r="T585" i="1"/>
  <c r="J585" i="1" s="1"/>
  <c r="T586" i="1"/>
  <c r="J586" i="1" s="1"/>
  <c r="T587" i="1"/>
  <c r="J587" i="1" s="1"/>
  <c r="T588" i="1"/>
  <c r="J588" i="1" s="1"/>
  <c r="T589" i="1"/>
  <c r="J589" i="1" s="1"/>
  <c r="T590" i="1"/>
  <c r="J590" i="1" s="1"/>
  <c r="T591" i="1"/>
  <c r="J591" i="1" s="1"/>
  <c r="T592" i="1"/>
  <c r="J592" i="1" s="1"/>
  <c r="T593" i="1"/>
  <c r="J593" i="1" s="1"/>
  <c r="T594" i="1"/>
  <c r="J594" i="1" s="1"/>
  <c r="T595" i="1"/>
  <c r="J595" i="1" s="1"/>
  <c r="T596" i="1"/>
  <c r="J596" i="1" s="1"/>
  <c r="T597" i="1"/>
  <c r="J597" i="1" s="1"/>
  <c r="T598" i="1"/>
  <c r="J598" i="1" s="1"/>
  <c r="T599" i="1"/>
  <c r="J599" i="1" s="1"/>
  <c r="T600" i="1"/>
  <c r="J600" i="1" s="1"/>
  <c r="T601" i="1"/>
  <c r="J601" i="1" s="1"/>
  <c r="T602" i="1"/>
  <c r="J602" i="1" s="1"/>
  <c r="T603" i="1"/>
  <c r="J603" i="1" s="1"/>
  <c r="T604" i="1"/>
  <c r="J604" i="1" s="1"/>
  <c r="T605" i="1"/>
  <c r="J605" i="1" s="1"/>
  <c r="T606" i="1"/>
  <c r="J606" i="1" s="1"/>
  <c r="T607" i="1"/>
  <c r="J607" i="1" s="1"/>
  <c r="T608" i="1"/>
  <c r="J608" i="1" s="1"/>
  <c r="T609" i="1"/>
  <c r="J609" i="1" s="1"/>
  <c r="T610" i="1"/>
  <c r="J610" i="1" s="1"/>
  <c r="T611" i="1"/>
  <c r="J611" i="1" s="1"/>
  <c r="T612" i="1"/>
  <c r="J612" i="1" s="1"/>
  <c r="T613" i="1"/>
  <c r="J613" i="1" s="1"/>
  <c r="T614" i="1"/>
  <c r="J614" i="1" s="1"/>
  <c r="T615" i="1"/>
  <c r="J615" i="1" s="1"/>
  <c r="T616" i="1"/>
  <c r="J616" i="1" s="1"/>
  <c r="T617" i="1"/>
  <c r="J617" i="1" s="1"/>
  <c r="T618" i="1"/>
  <c r="J618" i="1" s="1"/>
  <c r="T619" i="1"/>
  <c r="J619" i="1" s="1"/>
  <c r="T620" i="1"/>
  <c r="J620" i="1" s="1"/>
  <c r="T621" i="1"/>
  <c r="J621" i="1" s="1"/>
  <c r="T622" i="1"/>
  <c r="J622" i="1" s="1"/>
  <c r="T623" i="1"/>
  <c r="J623" i="1" s="1"/>
  <c r="T624" i="1"/>
  <c r="J624" i="1" s="1"/>
  <c r="T625" i="1"/>
  <c r="J625" i="1" s="1"/>
  <c r="T626" i="1"/>
  <c r="J626" i="1" s="1"/>
  <c r="T627" i="1"/>
  <c r="J627" i="1" s="1"/>
  <c r="T628" i="1"/>
  <c r="J628" i="1" s="1"/>
  <c r="T629" i="1"/>
  <c r="J629" i="1" s="1"/>
  <c r="T630" i="1"/>
  <c r="J630" i="1" s="1"/>
  <c r="T631" i="1"/>
  <c r="J631" i="1" s="1"/>
  <c r="T632" i="1"/>
  <c r="J632" i="1" s="1"/>
  <c r="T633" i="1"/>
  <c r="J633" i="1" s="1"/>
  <c r="T634" i="1"/>
  <c r="J634" i="1" s="1"/>
  <c r="T635" i="1"/>
  <c r="J635" i="1" s="1"/>
  <c r="T636" i="1"/>
  <c r="J636" i="1" s="1"/>
  <c r="T637" i="1"/>
  <c r="J637" i="1" s="1"/>
  <c r="T638" i="1"/>
  <c r="J638" i="1" s="1"/>
  <c r="T639" i="1"/>
  <c r="J639" i="1" s="1"/>
  <c r="T640" i="1"/>
  <c r="J640" i="1" s="1"/>
  <c r="T641" i="1"/>
  <c r="J641" i="1" s="1"/>
  <c r="T642" i="1"/>
  <c r="J642" i="1" s="1"/>
  <c r="T643" i="1"/>
  <c r="J643" i="1" s="1"/>
  <c r="T644" i="1"/>
  <c r="J644" i="1" s="1"/>
  <c r="T645" i="1"/>
  <c r="J645" i="1" s="1"/>
  <c r="T646" i="1"/>
  <c r="J646" i="1" s="1"/>
  <c r="T647" i="1"/>
  <c r="J647" i="1" s="1"/>
  <c r="T648" i="1"/>
  <c r="J648" i="1" s="1"/>
  <c r="T649" i="1"/>
  <c r="J649" i="1" s="1"/>
  <c r="T650" i="1"/>
  <c r="J650" i="1" s="1"/>
  <c r="T651" i="1"/>
  <c r="J651" i="1" s="1"/>
  <c r="T652" i="1"/>
  <c r="J652" i="1" s="1"/>
  <c r="T653" i="1"/>
  <c r="J653" i="1" s="1"/>
  <c r="T654" i="1"/>
  <c r="J654" i="1" s="1"/>
  <c r="T655" i="1"/>
  <c r="J655" i="1" s="1"/>
  <c r="T656" i="1"/>
  <c r="J656" i="1" s="1"/>
  <c r="T657" i="1"/>
  <c r="J657" i="1" s="1"/>
  <c r="T658" i="1"/>
  <c r="J658" i="1" s="1"/>
  <c r="T659" i="1"/>
  <c r="J659" i="1" s="1"/>
  <c r="T660" i="1"/>
  <c r="J660" i="1" s="1"/>
  <c r="T661" i="1"/>
  <c r="J661" i="1" s="1"/>
  <c r="T662" i="1"/>
  <c r="J662" i="1" s="1"/>
  <c r="T663" i="1"/>
  <c r="J663" i="1" s="1"/>
  <c r="T664" i="1"/>
  <c r="J664" i="1" s="1"/>
  <c r="T665" i="1"/>
  <c r="J665" i="1" s="1"/>
  <c r="T666" i="1"/>
  <c r="J666" i="1" s="1"/>
  <c r="T667" i="1"/>
  <c r="J667" i="1" s="1"/>
  <c r="T668" i="1"/>
  <c r="J668" i="1" s="1"/>
  <c r="T669" i="1"/>
  <c r="J669" i="1" s="1"/>
  <c r="T670" i="1"/>
  <c r="J670" i="1" s="1"/>
  <c r="T671" i="1"/>
  <c r="J671" i="1" s="1"/>
  <c r="T672" i="1"/>
  <c r="J672" i="1" s="1"/>
  <c r="T673" i="1"/>
  <c r="J673" i="1" s="1"/>
  <c r="T674" i="1"/>
  <c r="J674" i="1" s="1"/>
  <c r="T675" i="1"/>
  <c r="J675" i="1" s="1"/>
  <c r="T676" i="1"/>
  <c r="J676" i="1" s="1"/>
  <c r="T677" i="1"/>
  <c r="J677" i="1" s="1"/>
  <c r="T678" i="1"/>
  <c r="J678" i="1" s="1"/>
  <c r="T679" i="1"/>
  <c r="J679" i="1" s="1"/>
  <c r="T680" i="1"/>
  <c r="J680" i="1" s="1"/>
  <c r="T681" i="1"/>
  <c r="J681" i="1" s="1"/>
  <c r="T682" i="1"/>
  <c r="J682" i="1" s="1"/>
  <c r="T683" i="1"/>
  <c r="J683" i="1" s="1"/>
  <c r="T684" i="1"/>
  <c r="J684" i="1" s="1"/>
  <c r="T685" i="1"/>
  <c r="J685" i="1" s="1"/>
  <c r="T686" i="1"/>
  <c r="J686" i="1" s="1"/>
  <c r="T687" i="1"/>
  <c r="J687" i="1" s="1"/>
  <c r="T688" i="1"/>
  <c r="J688" i="1" s="1"/>
  <c r="T689" i="1"/>
  <c r="J689" i="1" s="1"/>
  <c r="T690" i="1"/>
  <c r="J690" i="1" s="1"/>
  <c r="T691" i="1"/>
  <c r="J691" i="1" s="1"/>
  <c r="T692" i="1"/>
  <c r="J692" i="1" s="1"/>
  <c r="T693" i="1"/>
  <c r="J693" i="1" s="1"/>
  <c r="T694" i="1"/>
  <c r="J694" i="1" s="1"/>
  <c r="T695" i="1"/>
  <c r="J695" i="1" s="1"/>
  <c r="T696" i="1"/>
  <c r="J696" i="1" s="1"/>
  <c r="T697" i="1"/>
  <c r="J697" i="1" s="1"/>
  <c r="T698" i="1"/>
  <c r="J698" i="1" s="1"/>
  <c r="T699" i="1"/>
  <c r="J699" i="1" s="1"/>
  <c r="T700" i="1"/>
  <c r="J700" i="1" s="1"/>
  <c r="T701" i="1"/>
  <c r="J701" i="1" s="1"/>
  <c r="T702" i="1"/>
  <c r="J702" i="1" s="1"/>
  <c r="T703" i="1"/>
  <c r="J703" i="1" s="1"/>
  <c r="T704" i="1"/>
  <c r="J704" i="1" s="1"/>
  <c r="T705" i="1"/>
  <c r="J705" i="1" s="1"/>
  <c r="T706" i="1"/>
  <c r="J706" i="1" s="1"/>
  <c r="T707" i="1"/>
  <c r="J707" i="1" s="1"/>
  <c r="T708" i="1"/>
  <c r="J708" i="1" s="1"/>
  <c r="T709" i="1"/>
  <c r="J709" i="1" s="1"/>
  <c r="T710" i="1"/>
  <c r="J710" i="1" s="1"/>
  <c r="T711" i="1"/>
  <c r="J711" i="1" s="1"/>
  <c r="T712" i="1"/>
  <c r="J712" i="1" s="1"/>
  <c r="T713" i="1"/>
  <c r="J713" i="1" s="1"/>
  <c r="T714" i="1"/>
  <c r="J714" i="1" s="1"/>
  <c r="T715" i="1"/>
  <c r="J715" i="1" s="1"/>
  <c r="T716" i="1"/>
  <c r="J716" i="1" s="1"/>
  <c r="T717" i="1"/>
  <c r="J717" i="1" s="1"/>
  <c r="T718" i="1"/>
  <c r="J718" i="1" s="1"/>
  <c r="T719" i="1"/>
  <c r="J719" i="1" s="1"/>
  <c r="T720" i="1"/>
  <c r="J720" i="1" s="1"/>
  <c r="T721" i="1"/>
  <c r="J721" i="1" s="1"/>
  <c r="T722" i="1"/>
  <c r="J722" i="1" s="1"/>
  <c r="T723" i="1"/>
  <c r="J723" i="1" s="1"/>
  <c r="T724" i="1"/>
  <c r="J724" i="1" s="1"/>
  <c r="T725" i="1"/>
  <c r="J725" i="1" s="1"/>
  <c r="T726" i="1"/>
  <c r="J726" i="1" s="1"/>
  <c r="T727" i="1"/>
  <c r="J727" i="1" s="1"/>
  <c r="T728" i="1"/>
  <c r="J728" i="1" s="1"/>
  <c r="T729" i="1"/>
  <c r="J729" i="1" s="1"/>
  <c r="T730" i="1"/>
  <c r="J730" i="1" s="1"/>
  <c r="T731" i="1"/>
  <c r="J731" i="1" s="1"/>
  <c r="T732" i="1"/>
  <c r="J732" i="1" s="1"/>
  <c r="T733" i="1"/>
  <c r="J733" i="1" s="1"/>
  <c r="T734" i="1"/>
  <c r="J734" i="1" s="1"/>
  <c r="T735" i="1"/>
  <c r="J735" i="1" s="1"/>
  <c r="T736" i="1"/>
  <c r="J736" i="1" s="1"/>
  <c r="T737" i="1"/>
  <c r="J737" i="1" s="1"/>
  <c r="T738" i="1"/>
  <c r="J738" i="1" s="1"/>
  <c r="T739" i="1"/>
  <c r="J739" i="1" s="1"/>
  <c r="T740" i="1"/>
  <c r="J740" i="1" s="1"/>
  <c r="T741" i="1"/>
  <c r="J741" i="1" s="1"/>
  <c r="T742" i="1"/>
  <c r="J742" i="1" s="1"/>
  <c r="T743" i="1"/>
  <c r="J743" i="1" s="1"/>
  <c r="T744" i="1"/>
  <c r="J744" i="1" s="1"/>
  <c r="T745" i="1"/>
  <c r="J745" i="1" s="1"/>
  <c r="T746" i="1"/>
  <c r="J746" i="1" s="1"/>
  <c r="T747" i="1"/>
  <c r="J747" i="1" s="1"/>
  <c r="T748" i="1"/>
  <c r="J748" i="1" s="1"/>
  <c r="T749" i="1"/>
  <c r="J749" i="1" s="1"/>
  <c r="T750" i="1"/>
  <c r="J750" i="1" s="1"/>
  <c r="T751" i="1"/>
  <c r="J751" i="1" s="1"/>
  <c r="T752" i="1"/>
  <c r="J752" i="1" s="1"/>
  <c r="T753" i="1"/>
  <c r="J753" i="1" s="1"/>
  <c r="T754" i="1"/>
  <c r="J754" i="1" s="1"/>
  <c r="T755" i="1"/>
  <c r="J755" i="1" s="1"/>
  <c r="T756" i="1"/>
  <c r="J756" i="1" s="1"/>
  <c r="T757" i="1"/>
  <c r="J757" i="1" s="1"/>
  <c r="T758" i="1"/>
  <c r="J758" i="1" s="1"/>
  <c r="T759" i="1"/>
  <c r="J759" i="1" s="1"/>
  <c r="T760" i="1"/>
  <c r="J760" i="1" s="1"/>
  <c r="T761" i="1"/>
  <c r="J761" i="1" s="1"/>
  <c r="T762" i="1"/>
  <c r="J762" i="1" s="1"/>
  <c r="T763" i="1"/>
  <c r="J763" i="1" s="1"/>
  <c r="T764" i="1"/>
  <c r="J764" i="1" s="1"/>
  <c r="T765" i="1"/>
  <c r="J765" i="1" s="1"/>
  <c r="T766" i="1"/>
  <c r="J766" i="1" s="1"/>
  <c r="T767" i="1"/>
  <c r="J767" i="1" s="1"/>
  <c r="T768" i="1"/>
  <c r="J768" i="1" s="1"/>
  <c r="T769" i="1"/>
  <c r="J769" i="1" s="1"/>
  <c r="T770" i="1"/>
  <c r="J770" i="1" s="1"/>
  <c r="T771" i="1"/>
  <c r="J771" i="1" s="1"/>
  <c r="T772" i="1"/>
  <c r="J772" i="1" s="1"/>
  <c r="T773" i="1"/>
  <c r="J773" i="1" s="1"/>
  <c r="T774" i="1"/>
  <c r="J774" i="1" s="1"/>
  <c r="T775" i="1"/>
  <c r="J775" i="1" s="1"/>
  <c r="T776" i="1"/>
  <c r="J776" i="1" s="1"/>
  <c r="T777" i="1"/>
  <c r="J777" i="1" s="1"/>
  <c r="T778" i="1"/>
  <c r="J778" i="1" s="1"/>
  <c r="T779" i="1"/>
  <c r="J779" i="1" s="1"/>
  <c r="T780" i="1"/>
  <c r="J780" i="1" s="1"/>
  <c r="T781" i="1"/>
  <c r="J781" i="1" s="1"/>
  <c r="T782" i="1"/>
  <c r="J782" i="1" s="1"/>
  <c r="T783" i="1"/>
  <c r="J783" i="1" s="1"/>
  <c r="T784" i="1"/>
  <c r="J784" i="1" s="1"/>
  <c r="T785" i="1"/>
  <c r="J785" i="1" s="1"/>
  <c r="T786" i="1"/>
  <c r="J786" i="1" s="1"/>
  <c r="T787" i="1"/>
  <c r="J787" i="1" s="1"/>
  <c r="T788" i="1"/>
  <c r="J788" i="1" s="1"/>
  <c r="T789" i="1"/>
  <c r="J789" i="1" s="1"/>
  <c r="T790" i="1"/>
  <c r="J790" i="1" s="1"/>
  <c r="T791" i="1"/>
  <c r="J791" i="1" s="1"/>
  <c r="T792" i="1"/>
  <c r="J792" i="1" s="1"/>
  <c r="T793" i="1"/>
  <c r="J793" i="1" s="1"/>
  <c r="T794" i="1"/>
  <c r="J794" i="1" s="1"/>
  <c r="T795" i="1"/>
  <c r="J795" i="1" s="1"/>
  <c r="T796" i="1"/>
  <c r="J796" i="1" s="1"/>
  <c r="T797" i="1"/>
  <c r="J797" i="1" s="1"/>
  <c r="T798" i="1"/>
  <c r="J798" i="1" s="1"/>
  <c r="T799" i="1"/>
  <c r="J799" i="1" s="1"/>
  <c r="T800" i="1"/>
  <c r="J800" i="1" s="1"/>
  <c r="T801" i="1"/>
  <c r="J801" i="1" s="1"/>
  <c r="T802" i="1"/>
  <c r="J802" i="1" s="1"/>
  <c r="T803" i="1"/>
  <c r="J803" i="1" s="1"/>
  <c r="T804" i="1"/>
  <c r="J804" i="1" s="1"/>
  <c r="T805" i="1"/>
  <c r="J805" i="1" s="1"/>
  <c r="T806" i="1"/>
  <c r="J806" i="1" s="1"/>
  <c r="T807" i="1"/>
  <c r="J807" i="1" s="1"/>
  <c r="T808" i="1"/>
  <c r="J808" i="1" s="1"/>
  <c r="T809" i="1"/>
  <c r="J809" i="1" s="1"/>
  <c r="T810" i="1"/>
  <c r="J810" i="1" s="1"/>
  <c r="T811" i="1"/>
  <c r="J811" i="1" s="1"/>
  <c r="T812" i="1"/>
  <c r="J812" i="1" s="1"/>
  <c r="T813" i="1"/>
  <c r="J813" i="1" s="1"/>
  <c r="T814" i="1"/>
  <c r="J814" i="1" s="1"/>
  <c r="T815" i="1"/>
  <c r="J815" i="1" s="1"/>
  <c r="T816" i="1"/>
  <c r="J816" i="1" s="1"/>
  <c r="T817" i="1"/>
  <c r="J817" i="1" s="1"/>
  <c r="T818" i="1"/>
  <c r="J818" i="1" s="1"/>
  <c r="T819" i="1"/>
  <c r="J819" i="1" s="1"/>
  <c r="T820" i="1"/>
  <c r="J820" i="1" s="1"/>
  <c r="T821" i="1"/>
  <c r="J821" i="1" s="1"/>
  <c r="T822" i="1"/>
  <c r="J822" i="1" s="1"/>
  <c r="T823" i="1"/>
  <c r="J823" i="1" s="1"/>
  <c r="T824" i="1"/>
  <c r="J824" i="1" s="1"/>
  <c r="T825" i="1"/>
  <c r="J825" i="1" s="1"/>
  <c r="T826" i="1"/>
  <c r="J826" i="1" s="1"/>
  <c r="T827" i="1"/>
  <c r="J827" i="1" s="1"/>
  <c r="T828" i="1"/>
  <c r="J828" i="1" s="1"/>
  <c r="T829" i="1"/>
  <c r="J829" i="1" s="1"/>
  <c r="T830" i="1"/>
  <c r="J830" i="1" s="1"/>
  <c r="T831" i="1"/>
  <c r="J831" i="1" s="1"/>
  <c r="T832" i="1"/>
  <c r="J832" i="1" s="1"/>
  <c r="T833" i="1"/>
  <c r="J833" i="1" s="1"/>
  <c r="T834" i="1"/>
  <c r="J834" i="1" s="1"/>
  <c r="T835" i="1"/>
  <c r="J835" i="1" s="1"/>
  <c r="T836" i="1"/>
  <c r="J836" i="1" s="1"/>
  <c r="T837" i="1"/>
  <c r="J837" i="1" s="1"/>
  <c r="T838" i="1"/>
  <c r="J838" i="1" s="1"/>
  <c r="T839" i="1"/>
  <c r="J839" i="1" s="1"/>
  <c r="T840" i="1"/>
  <c r="J840" i="1" s="1"/>
  <c r="T841" i="1"/>
  <c r="J841" i="1" s="1"/>
  <c r="T842" i="1"/>
  <c r="J842" i="1" s="1"/>
  <c r="T843" i="1"/>
  <c r="J843" i="1" s="1"/>
  <c r="T844" i="1"/>
  <c r="J844" i="1" s="1"/>
  <c r="T845" i="1"/>
  <c r="J845" i="1" s="1"/>
  <c r="T846" i="1"/>
  <c r="J846" i="1" s="1"/>
  <c r="T847" i="1"/>
  <c r="J847" i="1" s="1"/>
  <c r="T848" i="1"/>
  <c r="J848" i="1" s="1"/>
  <c r="T849" i="1"/>
  <c r="J849" i="1" s="1"/>
  <c r="T850" i="1"/>
  <c r="J850" i="1" s="1"/>
  <c r="T851" i="1"/>
  <c r="J851" i="1" s="1"/>
  <c r="T852" i="1"/>
  <c r="J852" i="1" s="1"/>
  <c r="T853" i="1"/>
  <c r="J853" i="1" s="1"/>
  <c r="T854" i="1"/>
  <c r="J854" i="1" s="1"/>
  <c r="T855" i="1"/>
  <c r="J855" i="1" s="1"/>
  <c r="T856" i="1"/>
  <c r="J856" i="1" s="1"/>
  <c r="T857" i="1"/>
  <c r="J857" i="1" s="1"/>
  <c r="T858" i="1"/>
  <c r="J858" i="1" s="1"/>
  <c r="T859" i="1"/>
  <c r="J859" i="1" s="1"/>
  <c r="T860" i="1"/>
  <c r="J860" i="1" s="1"/>
  <c r="T861" i="1"/>
  <c r="J861" i="1" s="1"/>
  <c r="T862" i="1"/>
  <c r="J862" i="1" s="1"/>
  <c r="T863" i="1"/>
  <c r="J863" i="1" s="1"/>
  <c r="T864" i="1"/>
  <c r="J864" i="1" s="1"/>
  <c r="T865" i="1"/>
  <c r="J865" i="1" s="1"/>
  <c r="T866" i="1"/>
  <c r="J866" i="1" s="1"/>
  <c r="T867" i="1"/>
  <c r="J867" i="1" s="1"/>
  <c r="T868" i="1"/>
  <c r="J868" i="1" s="1"/>
  <c r="T869" i="1"/>
  <c r="J869" i="1" s="1"/>
  <c r="T870" i="1"/>
  <c r="J870" i="1" s="1"/>
  <c r="T871" i="1"/>
  <c r="J871" i="1" s="1"/>
  <c r="T872" i="1"/>
  <c r="J872" i="1" s="1"/>
  <c r="T873" i="1"/>
  <c r="J873" i="1" s="1"/>
  <c r="T874" i="1"/>
  <c r="J874" i="1" s="1"/>
  <c r="T875" i="1"/>
  <c r="J875" i="1" s="1"/>
  <c r="T876" i="1"/>
  <c r="J876" i="1" s="1"/>
  <c r="T877" i="1"/>
  <c r="J877" i="1" s="1"/>
  <c r="T878" i="1"/>
  <c r="J878" i="1" s="1"/>
  <c r="T879" i="1"/>
  <c r="J879" i="1" s="1"/>
  <c r="T880" i="1"/>
  <c r="J880" i="1" s="1"/>
  <c r="T881" i="1"/>
  <c r="J881" i="1" s="1"/>
  <c r="T882" i="1"/>
  <c r="J882" i="1" s="1"/>
  <c r="T883" i="1"/>
  <c r="J883" i="1" s="1"/>
  <c r="T884" i="1"/>
  <c r="J884" i="1" s="1"/>
  <c r="T885" i="1"/>
  <c r="J885" i="1" s="1"/>
  <c r="T886" i="1"/>
  <c r="J886" i="1" s="1"/>
  <c r="T887" i="1"/>
  <c r="J887" i="1" s="1"/>
  <c r="T888" i="1"/>
  <c r="J888" i="1" s="1"/>
  <c r="T889" i="1"/>
  <c r="J889" i="1" s="1"/>
  <c r="T890" i="1"/>
  <c r="J890" i="1" s="1"/>
  <c r="T891" i="1"/>
  <c r="J891" i="1" s="1"/>
  <c r="T892" i="1"/>
  <c r="J892" i="1" s="1"/>
  <c r="T893" i="1"/>
  <c r="J893" i="1" s="1"/>
  <c r="T894" i="1"/>
  <c r="J894" i="1" s="1"/>
  <c r="T895" i="1"/>
  <c r="J895" i="1" s="1"/>
  <c r="T896" i="1"/>
  <c r="J896" i="1" s="1"/>
  <c r="T897" i="1"/>
  <c r="J897" i="1" s="1"/>
  <c r="T898" i="1"/>
  <c r="J898" i="1" s="1"/>
  <c r="T899" i="1"/>
  <c r="J899" i="1" s="1"/>
  <c r="T900" i="1"/>
  <c r="J900" i="1" s="1"/>
  <c r="T901" i="1"/>
  <c r="J901" i="1" s="1"/>
  <c r="T902" i="1"/>
  <c r="J902" i="1" s="1"/>
  <c r="T903" i="1"/>
  <c r="J903" i="1" s="1"/>
  <c r="T904" i="1"/>
  <c r="J904" i="1" s="1"/>
  <c r="T905" i="1"/>
  <c r="J905" i="1" s="1"/>
  <c r="T906" i="1"/>
  <c r="J906" i="1" s="1"/>
  <c r="T907" i="1"/>
  <c r="J907" i="1" s="1"/>
  <c r="T908" i="1"/>
  <c r="J908" i="1" s="1"/>
  <c r="T909" i="1"/>
  <c r="J909" i="1" s="1"/>
  <c r="T910" i="1"/>
  <c r="J910" i="1" s="1"/>
  <c r="T911" i="1"/>
  <c r="J911" i="1" s="1"/>
  <c r="T912" i="1"/>
  <c r="J912" i="1" s="1"/>
  <c r="T913" i="1"/>
  <c r="J913" i="1" s="1"/>
  <c r="T914" i="1"/>
  <c r="J914" i="1" s="1"/>
  <c r="T915" i="1"/>
  <c r="J915" i="1" s="1"/>
  <c r="T916" i="1"/>
  <c r="J916" i="1" s="1"/>
  <c r="T917" i="1"/>
  <c r="J917" i="1" s="1"/>
  <c r="T918" i="1"/>
  <c r="J918" i="1" s="1"/>
  <c r="T919" i="1"/>
  <c r="J919" i="1" s="1"/>
  <c r="T920" i="1"/>
  <c r="J920" i="1" s="1"/>
  <c r="T921" i="1"/>
  <c r="J921" i="1" s="1"/>
  <c r="T922" i="1"/>
  <c r="J922" i="1" s="1"/>
  <c r="T923" i="1"/>
  <c r="J923" i="1" s="1"/>
  <c r="T924" i="1"/>
  <c r="J924" i="1" s="1"/>
  <c r="T925" i="1"/>
  <c r="J925" i="1" s="1"/>
  <c r="T926" i="1"/>
  <c r="J926" i="1" s="1"/>
  <c r="T927" i="1"/>
  <c r="J927" i="1" s="1"/>
  <c r="T928" i="1"/>
  <c r="J928" i="1" s="1"/>
  <c r="T929" i="1"/>
  <c r="J929" i="1" s="1"/>
  <c r="T930" i="1"/>
  <c r="J930" i="1" s="1"/>
  <c r="T931" i="1"/>
  <c r="J931" i="1" s="1"/>
  <c r="T932" i="1"/>
  <c r="J932" i="1" s="1"/>
  <c r="T933" i="1"/>
  <c r="J933" i="1" s="1"/>
  <c r="T934" i="1"/>
  <c r="J934" i="1" s="1"/>
  <c r="T935" i="1"/>
  <c r="J935" i="1" s="1"/>
  <c r="T936" i="1"/>
  <c r="J936" i="1" s="1"/>
  <c r="T937" i="1"/>
  <c r="J937" i="1" s="1"/>
  <c r="T938" i="1"/>
  <c r="J938" i="1" s="1"/>
  <c r="T939" i="1"/>
  <c r="J939" i="1" s="1"/>
  <c r="T940" i="1"/>
  <c r="J940" i="1" s="1"/>
  <c r="T941" i="1"/>
  <c r="J941" i="1" s="1"/>
  <c r="T942" i="1"/>
  <c r="J942" i="1" s="1"/>
  <c r="T943" i="1"/>
  <c r="J943" i="1" s="1"/>
  <c r="T944" i="1"/>
  <c r="J944" i="1" s="1"/>
  <c r="T945" i="1"/>
  <c r="J945" i="1" s="1"/>
  <c r="T946" i="1"/>
  <c r="J946" i="1" s="1"/>
  <c r="T947" i="1"/>
  <c r="J947" i="1" s="1"/>
  <c r="T948" i="1"/>
  <c r="J948" i="1" s="1"/>
  <c r="T949" i="1"/>
  <c r="J949" i="1" s="1"/>
  <c r="T950" i="1"/>
  <c r="J950" i="1" s="1"/>
  <c r="T951" i="1"/>
  <c r="J951" i="1" s="1"/>
  <c r="T952" i="1"/>
  <c r="J952" i="1" s="1"/>
  <c r="T953" i="1"/>
  <c r="J953" i="1" s="1"/>
  <c r="T954" i="1"/>
  <c r="J954" i="1" s="1"/>
  <c r="T955" i="1"/>
  <c r="J955" i="1" s="1"/>
  <c r="T956" i="1"/>
  <c r="J956" i="1" s="1"/>
  <c r="T957" i="1"/>
  <c r="J957" i="1" s="1"/>
  <c r="T958" i="1"/>
  <c r="J958" i="1" s="1"/>
  <c r="T959" i="1"/>
  <c r="J959" i="1" s="1"/>
  <c r="T960" i="1"/>
  <c r="J960" i="1" s="1"/>
  <c r="T961" i="1"/>
  <c r="J961" i="1" s="1"/>
  <c r="T962" i="1"/>
  <c r="J962" i="1" s="1"/>
  <c r="T963" i="1"/>
  <c r="J963" i="1" s="1"/>
  <c r="T964" i="1"/>
  <c r="J964" i="1" s="1"/>
  <c r="T965" i="1"/>
  <c r="J965" i="1" s="1"/>
  <c r="T966" i="1"/>
  <c r="J966" i="1" s="1"/>
  <c r="T967" i="1"/>
  <c r="J967" i="1" s="1"/>
  <c r="T968" i="1"/>
  <c r="J968" i="1" s="1"/>
  <c r="T969" i="1"/>
  <c r="J969" i="1" s="1"/>
  <c r="T970" i="1"/>
  <c r="J970" i="1" s="1"/>
  <c r="T971" i="1"/>
  <c r="J971" i="1" s="1"/>
  <c r="T972" i="1"/>
  <c r="J972" i="1" s="1"/>
  <c r="T973" i="1"/>
  <c r="J973" i="1" s="1"/>
  <c r="T974" i="1"/>
  <c r="J974" i="1" s="1"/>
  <c r="T975" i="1"/>
  <c r="J975" i="1" s="1"/>
  <c r="T976" i="1"/>
  <c r="J976" i="1" s="1"/>
  <c r="T977" i="1"/>
  <c r="J977" i="1" s="1"/>
  <c r="T978" i="1"/>
  <c r="J978" i="1" s="1"/>
  <c r="T979" i="1"/>
  <c r="J979" i="1" s="1"/>
  <c r="T980" i="1"/>
  <c r="J980" i="1" s="1"/>
  <c r="T981" i="1"/>
  <c r="J981" i="1" s="1"/>
  <c r="T982" i="1"/>
  <c r="J982" i="1" s="1"/>
  <c r="T983" i="1"/>
  <c r="J983" i="1" s="1"/>
  <c r="T984" i="1"/>
  <c r="J984" i="1" s="1"/>
  <c r="T985" i="1"/>
  <c r="J985" i="1" s="1"/>
  <c r="T986" i="1"/>
  <c r="J986" i="1" s="1"/>
  <c r="T987" i="1"/>
  <c r="J987" i="1" s="1"/>
  <c r="T988" i="1"/>
  <c r="J988" i="1" s="1"/>
  <c r="T989" i="1"/>
  <c r="J989" i="1" s="1"/>
  <c r="T990" i="1"/>
  <c r="J990" i="1" s="1"/>
  <c r="T991" i="1"/>
  <c r="J991" i="1" s="1"/>
  <c r="T992" i="1"/>
  <c r="J992" i="1" s="1"/>
  <c r="T993" i="1"/>
  <c r="J993" i="1" s="1"/>
  <c r="T994" i="1"/>
  <c r="J994" i="1" s="1"/>
  <c r="T995" i="1"/>
  <c r="J995" i="1" s="1"/>
  <c r="T996" i="1"/>
  <c r="J996" i="1" s="1"/>
  <c r="T997" i="1"/>
  <c r="J997" i="1" s="1"/>
  <c r="T998" i="1"/>
  <c r="J998" i="1" s="1"/>
  <c r="T999" i="1"/>
  <c r="J999" i="1" s="1"/>
  <c r="T1000" i="1"/>
  <c r="J1000" i="1" s="1"/>
  <c r="T1001" i="1"/>
  <c r="J1001" i="1" s="1"/>
  <c r="T1002" i="1"/>
  <c r="J1002" i="1" s="1"/>
  <c r="T1003" i="1"/>
  <c r="J1003" i="1" s="1"/>
  <c r="T1004" i="1"/>
  <c r="J1004" i="1" s="1"/>
  <c r="T1005" i="1"/>
  <c r="J1005" i="1" s="1"/>
  <c r="T1006" i="1"/>
  <c r="J1006" i="1" s="1"/>
  <c r="T1007" i="1"/>
  <c r="J1007" i="1" s="1"/>
  <c r="T1008" i="1"/>
  <c r="J1008" i="1" s="1"/>
  <c r="T1009" i="1"/>
  <c r="J1009" i="1" s="1"/>
  <c r="T1010" i="1"/>
  <c r="J1010" i="1" s="1"/>
  <c r="T1011" i="1"/>
  <c r="J1011" i="1" s="1"/>
  <c r="T1012" i="1"/>
  <c r="J1012" i="1" s="1"/>
  <c r="T1013" i="1"/>
  <c r="J1013" i="1" s="1"/>
  <c r="T1014" i="1"/>
  <c r="J1014" i="1" s="1"/>
  <c r="T1015" i="1"/>
  <c r="J1015" i="1" s="1"/>
  <c r="T1016" i="1"/>
  <c r="J1016" i="1" s="1"/>
  <c r="T1017" i="1"/>
  <c r="J1017" i="1" s="1"/>
  <c r="T1018" i="1"/>
  <c r="J1018" i="1" s="1"/>
  <c r="T1019" i="1"/>
  <c r="J1019" i="1" s="1"/>
  <c r="T1020" i="1"/>
  <c r="J1020" i="1" s="1"/>
  <c r="T1021" i="1"/>
  <c r="J1021" i="1" s="1"/>
  <c r="T1022" i="1"/>
  <c r="J1022" i="1" s="1"/>
  <c r="T1023" i="1"/>
  <c r="J1023" i="1" s="1"/>
  <c r="T1024" i="1"/>
  <c r="J1024" i="1" s="1"/>
  <c r="T1025" i="1"/>
  <c r="J1025" i="1" s="1"/>
  <c r="T1026" i="1"/>
  <c r="J1026" i="1" s="1"/>
  <c r="T1027" i="1"/>
  <c r="J1027" i="1" s="1"/>
  <c r="T1028" i="1"/>
  <c r="J1028" i="1" s="1"/>
  <c r="T1029" i="1"/>
  <c r="J1029" i="1" s="1"/>
  <c r="T1030" i="1"/>
  <c r="J1030" i="1" s="1"/>
  <c r="T1031" i="1"/>
  <c r="J1031" i="1" s="1"/>
  <c r="T1032" i="1"/>
  <c r="J1032" i="1" s="1"/>
  <c r="T1033" i="1"/>
  <c r="J1033" i="1" s="1"/>
  <c r="T1034" i="1"/>
  <c r="J1034" i="1" s="1"/>
  <c r="T1035" i="1"/>
  <c r="J1035" i="1" s="1"/>
  <c r="T1036" i="1"/>
  <c r="J1036" i="1" s="1"/>
  <c r="T1037" i="1"/>
  <c r="J1037" i="1" s="1"/>
  <c r="T1038" i="1"/>
  <c r="J1038" i="1" s="1"/>
  <c r="T1039" i="1"/>
  <c r="J1039" i="1" s="1"/>
  <c r="T1040" i="1"/>
  <c r="J1040" i="1" s="1"/>
  <c r="T1041" i="1"/>
  <c r="J1041" i="1" s="1"/>
  <c r="T1042" i="1"/>
  <c r="J1042" i="1" s="1"/>
  <c r="T1043" i="1"/>
  <c r="J1043" i="1" s="1"/>
  <c r="T1044" i="1"/>
  <c r="J1044" i="1" s="1"/>
  <c r="T1045" i="1"/>
  <c r="J1045" i="1" s="1"/>
  <c r="T1046" i="1"/>
  <c r="J1046" i="1" s="1"/>
  <c r="T1047" i="1"/>
  <c r="J1047" i="1" s="1"/>
  <c r="T1048" i="1"/>
  <c r="J1048" i="1" s="1"/>
  <c r="T1049" i="1"/>
  <c r="J1049" i="1" s="1"/>
  <c r="T1050" i="1"/>
  <c r="J1050" i="1" s="1"/>
  <c r="T1051" i="1"/>
  <c r="J1051" i="1" s="1"/>
  <c r="T1052" i="1"/>
  <c r="J1052" i="1" s="1"/>
  <c r="T1053" i="1"/>
  <c r="J1053" i="1" s="1"/>
  <c r="T1054" i="1"/>
  <c r="J1054" i="1" s="1"/>
  <c r="T1055" i="1"/>
  <c r="J1055" i="1" s="1"/>
  <c r="T1056" i="1"/>
  <c r="J1056" i="1" s="1"/>
  <c r="T1057" i="1"/>
  <c r="J1057" i="1" s="1"/>
  <c r="T1058" i="1"/>
  <c r="J1058" i="1" s="1"/>
  <c r="T1059" i="1"/>
  <c r="J1059" i="1" s="1"/>
  <c r="T1060" i="1"/>
  <c r="J1060" i="1" s="1"/>
  <c r="T1061" i="1"/>
  <c r="J1061" i="1" s="1"/>
  <c r="T1062" i="1"/>
  <c r="J1062" i="1" s="1"/>
  <c r="T1063" i="1"/>
  <c r="J1063" i="1" s="1"/>
  <c r="T1064" i="1"/>
  <c r="J1064" i="1" s="1"/>
  <c r="T1065" i="1"/>
  <c r="J1065" i="1" s="1"/>
  <c r="T1066" i="1"/>
  <c r="J1066" i="1" s="1"/>
  <c r="T1067" i="1"/>
  <c r="J1067" i="1" s="1"/>
  <c r="T1068" i="1"/>
  <c r="J1068" i="1" s="1"/>
  <c r="T1069" i="1"/>
  <c r="J1069" i="1" s="1"/>
  <c r="T1070" i="1"/>
  <c r="J1070" i="1" s="1"/>
  <c r="T1071" i="1"/>
  <c r="J1071" i="1" s="1"/>
  <c r="T1072" i="1"/>
  <c r="J1072" i="1" s="1"/>
  <c r="T1073" i="1"/>
  <c r="J1073" i="1" s="1"/>
  <c r="T1074" i="1"/>
  <c r="J1074" i="1" s="1"/>
  <c r="T1075" i="1"/>
  <c r="J1075" i="1" s="1"/>
  <c r="T1076" i="1"/>
  <c r="J1076" i="1" s="1"/>
  <c r="T1077" i="1"/>
  <c r="J1077" i="1" s="1"/>
  <c r="T1078" i="1"/>
  <c r="J1078" i="1" s="1"/>
  <c r="T1079" i="1"/>
  <c r="J1079" i="1" s="1"/>
  <c r="T1080" i="1"/>
  <c r="J1080" i="1" s="1"/>
  <c r="T1081" i="1"/>
  <c r="J1081" i="1" s="1"/>
  <c r="T1082" i="1"/>
  <c r="J1082" i="1" s="1"/>
  <c r="T1083" i="1"/>
  <c r="J1083" i="1" s="1"/>
  <c r="T1084" i="1"/>
  <c r="J1084" i="1" s="1"/>
  <c r="T1085" i="1"/>
  <c r="J1085" i="1" s="1"/>
  <c r="T1086" i="1"/>
  <c r="J1086" i="1" s="1"/>
  <c r="T1087" i="1"/>
  <c r="J1087" i="1" s="1"/>
  <c r="T1088" i="1"/>
  <c r="J1088" i="1" s="1"/>
  <c r="T1089" i="1"/>
  <c r="J1089" i="1" s="1"/>
  <c r="T1090" i="1"/>
  <c r="J1090" i="1" s="1"/>
  <c r="T1091" i="1"/>
  <c r="J1091" i="1" s="1"/>
  <c r="T1092" i="1"/>
  <c r="J1092" i="1" s="1"/>
  <c r="T1093" i="1"/>
  <c r="J1093" i="1" s="1"/>
  <c r="T1094" i="1"/>
  <c r="J1094" i="1" s="1"/>
  <c r="T1095" i="1"/>
  <c r="J1095" i="1" s="1"/>
  <c r="T1096" i="1"/>
  <c r="J1096" i="1" s="1"/>
  <c r="T1097" i="1"/>
  <c r="J1097" i="1" s="1"/>
  <c r="T1098" i="1"/>
  <c r="J1098" i="1" s="1"/>
  <c r="T1099" i="1"/>
  <c r="J1099" i="1" s="1"/>
  <c r="T1100" i="1"/>
  <c r="J1100" i="1" s="1"/>
  <c r="T1101" i="1"/>
  <c r="J1101" i="1" s="1"/>
  <c r="T1102" i="1"/>
  <c r="J1102" i="1" s="1"/>
  <c r="T1103" i="1"/>
  <c r="J1103" i="1" s="1"/>
  <c r="T1104" i="1"/>
  <c r="J1104" i="1" s="1"/>
  <c r="T1105" i="1"/>
  <c r="J1105" i="1" s="1"/>
  <c r="T1106" i="1"/>
  <c r="J1106" i="1" s="1"/>
  <c r="T1107" i="1"/>
  <c r="J1107" i="1" s="1"/>
  <c r="T1108" i="1"/>
  <c r="J1108" i="1" s="1"/>
  <c r="T1109" i="1"/>
  <c r="J1109" i="1" s="1"/>
  <c r="T1110" i="1"/>
  <c r="J1110" i="1" s="1"/>
  <c r="T1111" i="1"/>
  <c r="J1111" i="1" s="1"/>
  <c r="T1112" i="1"/>
  <c r="J1112" i="1" s="1"/>
  <c r="T1113" i="1"/>
  <c r="J1113" i="1" s="1"/>
  <c r="T1114" i="1"/>
  <c r="J1114" i="1" s="1"/>
  <c r="T1115" i="1"/>
  <c r="J1115" i="1" s="1"/>
  <c r="T1116" i="1"/>
  <c r="J1116" i="1" s="1"/>
  <c r="T1117" i="1"/>
  <c r="J1117" i="1" s="1"/>
  <c r="T1118" i="1"/>
  <c r="J1118" i="1" s="1"/>
  <c r="T1119" i="1"/>
  <c r="J1119" i="1" s="1"/>
  <c r="T1120" i="1"/>
  <c r="J1120" i="1" s="1"/>
  <c r="T1121" i="1"/>
  <c r="J1121" i="1" s="1"/>
  <c r="T1122" i="1"/>
  <c r="J1122" i="1" s="1"/>
  <c r="T1123" i="1"/>
  <c r="J1123" i="1" s="1"/>
  <c r="T1124" i="1"/>
  <c r="J1124" i="1" s="1"/>
  <c r="T1125" i="1"/>
  <c r="J1125" i="1" s="1"/>
  <c r="T1126" i="1"/>
  <c r="J1126" i="1" s="1"/>
  <c r="T1127" i="1"/>
  <c r="J1127" i="1" s="1"/>
  <c r="T1128" i="1"/>
  <c r="J1128" i="1" s="1"/>
  <c r="T1129" i="1"/>
  <c r="J1129" i="1" s="1"/>
  <c r="T1130" i="1"/>
  <c r="J1130" i="1" s="1"/>
  <c r="T1131" i="1"/>
  <c r="J1131" i="1" s="1"/>
  <c r="T1132" i="1"/>
  <c r="J1132" i="1" s="1"/>
  <c r="T1133" i="1"/>
  <c r="J1133" i="1" s="1"/>
  <c r="T1134" i="1"/>
  <c r="J1134" i="1" s="1"/>
  <c r="T1135" i="1"/>
  <c r="J1135" i="1" s="1"/>
  <c r="T1136" i="1"/>
  <c r="J1136" i="1" s="1"/>
  <c r="T1137" i="1"/>
  <c r="J1137" i="1" s="1"/>
  <c r="T1138" i="1"/>
  <c r="J1138" i="1" s="1"/>
  <c r="T1139" i="1"/>
  <c r="J1139" i="1" s="1"/>
  <c r="T1140" i="1"/>
  <c r="J1140" i="1" s="1"/>
  <c r="T1141" i="1"/>
  <c r="J1141" i="1" s="1"/>
  <c r="T1142" i="1"/>
  <c r="J1142" i="1" s="1"/>
  <c r="T1143" i="1"/>
  <c r="J1143" i="1" s="1"/>
  <c r="T1144" i="1"/>
  <c r="J1144" i="1" s="1"/>
  <c r="T1145" i="1"/>
  <c r="J1145" i="1" s="1"/>
  <c r="T1146" i="1"/>
  <c r="J1146" i="1" s="1"/>
  <c r="T1147" i="1"/>
  <c r="J1147" i="1" s="1"/>
  <c r="T1148" i="1"/>
  <c r="J1148" i="1" s="1"/>
  <c r="T1149" i="1"/>
  <c r="J1149" i="1" s="1"/>
  <c r="T1150" i="1"/>
  <c r="J1150" i="1" s="1"/>
  <c r="T1151" i="1"/>
  <c r="J1151" i="1" s="1"/>
  <c r="T1152" i="1"/>
  <c r="J1152" i="1" s="1"/>
  <c r="T1153" i="1"/>
  <c r="J1153" i="1" s="1"/>
  <c r="T1154" i="1"/>
  <c r="J1154" i="1" s="1"/>
  <c r="T1155" i="1"/>
  <c r="J1155" i="1" s="1"/>
  <c r="T1156" i="1"/>
  <c r="J1156" i="1" s="1"/>
  <c r="T1157" i="1"/>
  <c r="J1157" i="1" s="1"/>
  <c r="T1158" i="1"/>
  <c r="J1158" i="1" s="1"/>
  <c r="T1159" i="1"/>
  <c r="J1159" i="1" s="1"/>
  <c r="T1160" i="1"/>
  <c r="J1160" i="1" s="1"/>
  <c r="T1161" i="1"/>
  <c r="J1161" i="1" s="1"/>
  <c r="T1162" i="1"/>
  <c r="J1162" i="1" s="1"/>
  <c r="T1163" i="1"/>
  <c r="J1163" i="1" s="1"/>
  <c r="T1164" i="1"/>
  <c r="J1164" i="1" s="1"/>
  <c r="T1165" i="1"/>
  <c r="J1165" i="1" s="1"/>
  <c r="T1166" i="1"/>
  <c r="J1166" i="1" s="1"/>
  <c r="T1167" i="1"/>
  <c r="J1167" i="1" s="1"/>
  <c r="T1168" i="1"/>
  <c r="J1168" i="1" s="1"/>
  <c r="T1169" i="1"/>
  <c r="J1169" i="1" s="1"/>
  <c r="T1170" i="1"/>
  <c r="J1170" i="1" s="1"/>
  <c r="T1171" i="1"/>
  <c r="J1171" i="1" s="1"/>
  <c r="T1172" i="1"/>
  <c r="J1172" i="1" s="1"/>
  <c r="T1173" i="1"/>
  <c r="J1173" i="1" s="1"/>
  <c r="T1174" i="1"/>
  <c r="J1174" i="1" s="1"/>
  <c r="T1175" i="1"/>
  <c r="J1175" i="1" s="1"/>
  <c r="T1176" i="1"/>
  <c r="J1176" i="1" s="1"/>
  <c r="T1177" i="1"/>
  <c r="J1177" i="1" s="1"/>
  <c r="T1178" i="1"/>
  <c r="J1178" i="1" s="1"/>
  <c r="T1179" i="1"/>
  <c r="J1179" i="1" s="1"/>
  <c r="T1180" i="1"/>
  <c r="J1180" i="1" s="1"/>
  <c r="T1181" i="1"/>
  <c r="J1181" i="1" s="1"/>
  <c r="T1182" i="1"/>
  <c r="J1182" i="1" s="1"/>
  <c r="T1183" i="1"/>
  <c r="J1183" i="1" s="1"/>
  <c r="T1184" i="1"/>
  <c r="J1184" i="1" s="1"/>
  <c r="T1185" i="1"/>
  <c r="J1185" i="1" s="1"/>
  <c r="T1186" i="1"/>
  <c r="J1186" i="1" s="1"/>
  <c r="T1187" i="1"/>
  <c r="J1187" i="1" s="1"/>
  <c r="T1188" i="1"/>
  <c r="J1188" i="1" s="1"/>
  <c r="T1189" i="1"/>
  <c r="J1189" i="1" s="1"/>
  <c r="T1190" i="1"/>
  <c r="J1190" i="1" s="1"/>
  <c r="T1191" i="1"/>
  <c r="J1191" i="1" s="1"/>
  <c r="T1192" i="1"/>
  <c r="J1192" i="1" s="1"/>
  <c r="T1193" i="1"/>
  <c r="J1193" i="1" s="1"/>
  <c r="T1194" i="1"/>
  <c r="J1194" i="1" s="1"/>
  <c r="T1195" i="1"/>
  <c r="J1195" i="1" s="1"/>
  <c r="T1196" i="1"/>
  <c r="J1196" i="1" s="1"/>
  <c r="T1197" i="1"/>
  <c r="J1197" i="1" s="1"/>
  <c r="T1198" i="1"/>
  <c r="J1198" i="1" s="1"/>
  <c r="T1199" i="1"/>
  <c r="J1199" i="1" s="1"/>
  <c r="T1200" i="1"/>
  <c r="J1200" i="1" s="1"/>
  <c r="T1201" i="1"/>
  <c r="J1201" i="1" s="1"/>
  <c r="T1202" i="1"/>
  <c r="J1202" i="1" s="1"/>
  <c r="T1203" i="1"/>
  <c r="J1203" i="1" s="1"/>
  <c r="T1204" i="1"/>
  <c r="J1204" i="1" s="1"/>
  <c r="T1205" i="1"/>
  <c r="J1205" i="1" s="1"/>
  <c r="T1206" i="1"/>
  <c r="J1206" i="1" s="1"/>
  <c r="T1207" i="1"/>
  <c r="J1207" i="1" s="1"/>
  <c r="T1208" i="1"/>
  <c r="J1208" i="1" s="1"/>
  <c r="T1209" i="1"/>
  <c r="J1209" i="1" s="1"/>
  <c r="T1210" i="1"/>
  <c r="J1210" i="1" s="1"/>
  <c r="T1211" i="1"/>
  <c r="J1211" i="1" s="1"/>
  <c r="T1212" i="1"/>
  <c r="J1212" i="1" s="1"/>
  <c r="T1213" i="1"/>
  <c r="J1213" i="1" s="1"/>
  <c r="T1214" i="1"/>
  <c r="J1214" i="1" s="1"/>
  <c r="T1215" i="1"/>
  <c r="J1215" i="1" s="1"/>
  <c r="T1216" i="1"/>
  <c r="J1216" i="1" s="1"/>
  <c r="T1217" i="1"/>
  <c r="J1217" i="1" s="1"/>
  <c r="T1218" i="1"/>
  <c r="J1218" i="1" s="1"/>
  <c r="T1219" i="1"/>
  <c r="J1219" i="1" s="1"/>
  <c r="T1220" i="1"/>
  <c r="J1220" i="1" s="1"/>
  <c r="T1221" i="1"/>
  <c r="J1221" i="1" s="1"/>
  <c r="T1222" i="1"/>
  <c r="J1222" i="1" s="1"/>
  <c r="T1223" i="1"/>
  <c r="J1223" i="1" s="1"/>
  <c r="T1224" i="1"/>
  <c r="J1224" i="1" s="1"/>
  <c r="T1225" i="1"/>
  <c r="J1225" i="1" s="1"/>
  <c r="T1226" i="1"/>
  <c r="J1226" i="1" s="1"/>
  <c r="T1227" i="1"/>
  <c r="J1227" i="1" s="1"/>
  <c r="T1228" i="1"/>
  <c r="J1228" i="1" s="1"/>
  <c r="T1229" i="1"/>
  <c r="J1229" i="1" s="1"/>
  <c r="T1230" i="1"/>
  <c r="J1230" i="1" s="1"/>
  <c r="T1231" i="1"/>
  <c r="J1231" i="1" s="1"/>
  <c r="T1232" i="1"/>
  <c r="J1232" i="1" s="1"/>
  <c r="T1233" i="1"/>
  <c r="J1233" i="1" s="1"/>
  <c r="T1234" i="1"/>
  <c r="J1234" i="1" s="1"/>
  <c r="T1235" i="1"/>
  <c r="J1235" i="1" s="1"/>
  <c r="T1236" i="1"/>
  <c r="J1236" i="1" s="1"/>
  <c r="T1237" i="1"/>
  <c r="J1237" i="1" s="1"/>
  <c r="T1238" i="1"/>
  <c r="J1238" i="1" s="1"/>
  <c r="T1239" i="1"/>
  <c r="J1239" i="1" s="1"/>
  <c r="T1240" i="1"/>
  <c r="J1240" i="1" s="1"/>
  <c r="T1241" i="1"/>
  <c r="J1241" i="1" s="1"/>
  <c r="T1242" i="1"/>
  <c r="J1242" i="1" s="1"/>
  <c r="T1243" i="1"/>
  <c r="J1243" i="1" s="1"/>
  <c r="T1244" i="1"/>
  <c r="J1244" i="1" s="1"/>
  <c r="T1245" i="1"/>
  <c r="J1245" i="1" s="1"/>
  <c r="T1246" i="1"/>
  <c r="J1246" i="1" s="1"/>
  <c r="T1247" i="1"/>
  <c r="J1247" i="1" s="1"/>
  <c r="T1248" i="1"/>
  <c r="J1248" i="1" s="1"/>
  <c r="T1249" i="1"/>
  <c r="J1249" i="1" s="1"/>
  <c r="T1250" i="1"/>
  <c r="J1250" i="1" s="1"/>
  <c r="T1251" i="1"/>
  <c r="J1251" i="1" s="1"/>
  <c r="T1252" i="1"/>
  <c r="J1252" i="1" s="1"/>
  <c r="T1253" i="1"/>
  <c r="J1253" i="1" s="1"/>
  <c r="T1254" i="1"/>
  <c r="J1254" i="1" s="1"/>
  <c r="T1255" i="1"/>
  <c r="J1255" i="1" s="1"/>
  <c r="T1256" i="1"/>
  <c r="J1256" i="1" s="1"/>
  <c r="T1257" i="1"/>
  <c r="J1257" i="1" s="1"/>
  <c r="T1258" i="1"/>
  <c r="J1258" i="1" s="1"/>
  <c r="T1259" i="1"/>
  <c r="J1259" i="1" s="1"/>
  <c r="T1260" i="1"/>
  <c r="J1260" i="1" s="1"/>
  <c r="T1261" i="1"/>
  <c r="J1261" i="1" s="1"/>
  <c r="T1262" i="1"/>
  <c r="J1262" i="1" s="1"/>
  <c r="T1263" i="1"/>
  <c r="J1263" i="1" s="1"/>
  <c r="T1264" i="1"/>
  <c r="J1264" i="1" s="1"/>
  <c r="T1265" i="1"/>
  <c r="J1265" i="1" s="1"/>
  <c r="T1266" i="1"/>
  <c r="J1266" i="1" s="1"/>
  <c r="T1267" i="1"/>
  <c r="J1267" i="1" s="1"/>
  <c r="T1268" i="1"/>
  <c r="J1268" i="1" s="1"/>
  <c r="T1269" i="1"/>
  <c r="J1269" i="1" s="1"/>
  <c r="T1270" i="1"/>
  <c r="J1270" i="1" s="1"/>
  <c r="T1271" i="1"/>
  <c r="J1271" i="1" s="1"/>
  <c r="T1272" i="1"/>
  <c r="J1272" i="1" s="1"/>
  <c r="T1273" i="1"/>
  <c r="J1273" i="1" s="1"/>
  <c r="T1274" i="1"/>
  <c r="J1274" i="1" s="1"/>
  <c r="T1275" i="1"/>
  <c r="J1275" i="1" s="1"/>
  <c r="T1276" i="1"/>
  <c r="J1276" i="1" s="1"/>
  <c r="T1277" i="1"/>
  <c r="J1277" i="1" s="1"/>
  <c r="T1278" i="1"/>
  <c r="J1278" i="1" s="1"/>
  <c r="T1279" i="1"/>
  <c r="J1279" i="1" s="1"/>
  <c r="T1280" i="1"/>
  <c r="J1280" i="1" s="1"/>
  <c r="T1281" i="1"/>
  <c r="J1281" i="1" s="1"/>
  <c r="T1282" i="1"/>
  <c r="J1282" i="1" s="1"/>
  <c r="T1283" i="1"/>
  <c r="J1283" i="1" s="1"/>
  <c r="T1284" i="1"/>
  <c r="J1284" i="1" s="1"/>
  <c r="T1285" i="1"/>
  <c r="J1285" i="1" s="1"/>
  <c r="T1291" i="1"/>
  <c r="J1291" i="1" s="1"/>
  <c r="T2835" i="1"/>
  <c r="J2835" i="1" s="1"/>
  <c r="T2840" i="1"/>
  <c r="J2840" i="1" s="1"/>
  <c r="T2854" i="1"/>
  <c r="J2854" i="1" s="1"/>
  <c r="T534" i="1"/>
  <c r="J534" i="1" s="1"/>
  <c r="T1294" i="1"/>
  <c r="J1294" i="1" s="1"/>
  <c r="T2818" i="1"/>
  <c r="J2818" i="1" s="1"/>
  <c r="T2814" i="1"/>
  <c r="J2814" i="1" s="1"/>
  <c r="T2838" i="1"/>
  <c r="J2838" i="1" s="1"/>
  <c r="T2800" i="1"/>
  <c r="J2800" i="1" s="1"/>
  <c r="T2853" i="1"/>
  <c r="J2853" i="1" s="1"/>
  <c r="T2829" i="1"/>
  <c r="J2829" i="1" s="1"/>
  <c r="T1296" i="1"/>
  <c r="J1296" i="1" s="1"/>
  <c r="T524" i="1"/>
  <c r="J524" i="1" s="1"/>
  <c r="T1287" i="1"/>
  <c r="J1287" i="1" s="1"/>
  <c r="T2815" i="1"/>
  <c r="J2815" i="1" s="1"/>
  <c r="T533" i="1"/>
  <c r="J533" i="1" s="1"/>
  <c r="T2834" i="1"/>
  <c r="J2834" i="1" s="1"/>
  <c r="T541" i="1"/>
  <c r="J541" i="1" s="1"/>
  <c r="T532" i="1"/>
  <c r="J532" i="1" s="1"/>
  <c r="T1306" i="1"/>
  <c r="J1306" i="1" s="1"/>
  <c r="T1307" i="1"/>
  <c r="J1307" i="1" s="1"/>
  <c r="T1308" i="1"/>
  <c r="J1308" i="1" s="1"/>
  <c r="T1309" i="1"/>
  <c r="J1309" i="1" s="1"/>
  <c r="T1310" i="1"/>
  <c r="J1310" i="1" s="1"/>
  <c r="T1311" i="1"/>
  <c r="J1311" i="1" s="1"/>
  <c r="T1312" i="1"/>
  <c r="J1312" i="1" s="1"/>
  <c r="T1313" i="1"/>
  <c r="J1313" i="1" s="1"/>
  <c r="T1314" i="1"/>
  <c r="J1314" i="1" s="1"/>
  <c r="T1315" i="1"/>
  <c r="J1315" i="1" s="1"/>
  <c r="T1316" i="1"/>
  <c r="J1316" i="1" s="1"/>
  <c r="T1317" i="1"/>
  <c r="J1317" i="1" s="1"/>
  <c r="T1318" i="1"/>
  <c r="J1318" i="1" s="1"/>
  <c r="T1319" i="1"/>
  <c r="J1319" i="1" s="1"/>
  <c r="T1320" i="1"/>
  <c r="J1320" i="1" s="1"/>
  <c r="T1321" i="1"/>
  <c r="J1321" i="1" s="1"/>
  <c r="T1322" i="1"/>
  <c r="J1322" i="1" s="1"/>
  <c r="T1323" i="1"/>
  <c r="J1323" i="1" s="1"/>
  <c r="T1324" i="1"/>
  <c r="J1324" i="1" s="1"/>
  <c r="T1325" i="1"/>
  <c r="J1325" i="1" s="1"/>
  <c r="T1326" i="1"/>
  <c r="J1326" i="1" s="1"/>
  <c r="T1327" i="1"/>
  <c r="J1327" i="1" s="1"/>
  <c r="T1328" i="1"/>
  <c r="J1328" i="1" s="1"/>
  <c r="T1329" i="1"/>
  <c r="J1329" i="1" s="1"/>
  <c r="T1330" i="1"/>
  <c r="J1330" i="1" s="1"/>
  <c r="T1331" i="1"/>
  <c r="J1331" i="1" s="1"/>
  <c r="T1332" i="1"/>
  <c r="J1332" i="1" s="1"/>
  <c r="T1333" i="1"/>
  <c r="J1333" i="1" s="1"/>
  <c r="T1334" i="1"/>
  <c r="J1334" i="1" s="1"/>
  <c r="T1335" i="1"/>
  <c r="J1335" i="1" s="1"/>
  <c r="T1336" i="1"/>
  <c r="J1336" i="1" s="1"/>
  <c r="T1337" i="1"/>
  <c r="J1337" i="1" s="1"/>
  <c r="T1338" i="1"/>
  <c r="J1338" i="1" s="1"/>
  <c r="T1339" i="1"/>
  <c r="J1339" i="1" s="1"/>
  <c r="T1340" i="1"/>
  <c r="J1340" i="1" s="1"/>
  <c r="T1341" i="1"/>
  <c r="J1341" i="1" s="1"/>
  <c r="T1342" i="1"/>
  <c r="J1342" i="1" s="1"/>
  <c r="T1343" i="1"/>
  <c r="J1343" i="1" s="1"/>
  <c r="T1344" i="1"/>
  <c r="J1344" i="1" s="1"/>
  <c r="T1345" i="1"/>
  <c r="J1345" i="1" s="1"/>
  <c r="T1346" i="1"/>
  <c r="J1346" i="1" s="1"/>
  <c r="T1347" i="1"/>
  <c r="J1347" i="1" s="1"/>
  <c r="T1348" i="1"/>
  <c r="J1348" i="1" s="1"/>
  <c r="T1349" i="1"/>
  <c r="J1349" i="1" s="1"/>
  <c r="T1350" i="1"/>
  <c r="J1350" i="1" s="1"/>
  <c r="T1351" i="1"/>
  <c r="J1351" i="1" s="1"/>
  <c r="T1352" i="1"/>
  <c r="J1352" i="1" s="1"/>
  <c r="T1353" i="1"/>
  <c r="J1353" i="1" s="1"/>
  <c r="T1354" i="1"/>
  <c r="J1354" i="1" s="1"/>
  <c r="T1355" i="1"/>
  <c r="J1355" i="1" s="1"/>
  <c r="T1356" i="1"/>
  <c r="J1356" i="1" s="1"/>
  <c r="T1357" i="1"/>
  <c r="J1357" i="1" s="1"/>
  <c r="T1358" i="1"/>
  <c r="J1358" i="1" s="1"/>
  <c r="T1359" i="1"/>
  <c r="J1359" i="1" s="1"/>
  <c r="T1360" i="1"/>
  <c r="J1360" i="1" s="1"/>
  <c r="T1361" i="1"/>
  <c r="J1361" i="1" s="1"/>
  <c r="T1362" i="1"/>
  <c r="J1362" i="1" s="1"/>
  <c r="T1363" i="1"/>
  <c r="J1363" i="1" s="1"/>
  <c r="T1364" i="1"/>
  <c r="J1364" i="1" s="1"/>
  <c r="T1365" i="1"/>
  <c r="J1365" i="1" s="1"/>
  <c r="T1366" i="1"/>
  <c r="J1366" i="1" s="1"/>
  <c r="T1367" i="1"/>
  <c r="J1367" i="1" s="1"/>
  <c r="T1368" i="1"/>
  <c r="J1368" i="1" s="1"/>
  <c r="T1369" i="1"/>
  <c r="J1369" i="1" s="1"/>
  <c r="T1370" i="1"/>
  <c r="J1370" i="1" s="1"/>
  <c r="T1371" i="1"/>
  <c r="J1371" i="1" s="1"/>
  <c r="T1372" i="1"/>
  <c r="J1372" i="1" s="1"/>
  <c r="T1373" i="1"/>
  <c r="J1373" i="1" s="1"/>
  <c r="T1374" i="1"/>
  <c r="J1374" i="1" s="1"/>
  <c r="T1375" i="1"/>
  <c r="J1375" i="1" s="1"/>
  <c r="T1376" i="1"/>
  <c r="J1376" i="1" s="1"/>
  <c r="T1377" i="1"/>
  <c r="J1377" i="1" s="1"/>
  <c r="T1378" i="1"/>
  <c r="J1378" i="1" s="1"/>
  <c r="T1379" i="1"/>
  <c r="J1379" i="1" s="1"/>
  <c r="T1380" i="1"/>
  <c r="J1380" i="1" s="1"/>
  <c r="T1381" i="1"/>
  <c r="J1381" i="1" s="1"/>
  <c r="T1382" i="1"/>
  <c r="J1382" i="1" s="1"/>
  <c r="T1383" i="1"/>
  <c r="J1383" i="1" s="1"/>
  <c r="T1384" i="1"/>
  <c r="J1384" i="1" s="1"/>
  <c r="T1385" i="1"/>
  <c r="J1385" i="1" s="1"/>
  <c r="T1386" i="1"/>
  <c r="J1386" i="1" s="1"/>
  <c r="T1387" i="1"/>
  <c r="J1387" i="1" s="1"/>
  <c r="T1388" i="1"/>
  <c r="J1388" i="1" s="1"/>
  <c r="T1389" i="1"/>
  <c r="J1389" i="1" s="1"/>
  <c r="T1390" i="1"/>
  <c r="J1390" i="1" s="1"/>
  <c r="T1391" i="1"/>
  <c r="J1391" i="1" s="1"/>
  <c r="T1392" i="1"/>
  <c r="J1392" i="1" s="1"/>
  <c r="T1393" i="1"/>
  <c r="J1393" i="1" s="1"/>
  <c r="T1394" i="1"/>
  <c r="J1394" i="1" s="1"/>
  <c r="T1395" i="1"/>
  <c r="J1395" i="1" s="1"/>
  <c r="T1396" i="1"/>
  <c r="J1396" i="1" s="1"/>
  <c r="T1397" i="1"/>
  <c r="J1397" i="1" s="1"/>
  <c r="T1398" i="1"/>
  <c r="J1398" i="1" s="1"/>
  <c r="T1399" i="1"/>
  <c r="J1399" i="1" s="1"/>
  <c r="T1400" i="1"/>
  <c r="J1400" i="1" s="1"/>
  <c r="T1401" i="1"/>
  <c r="J1401" i="1" s="1"/>
  <c r="T1402" i="1"/>
  <c r="J1402" i="1" s="1"/>
  <c r="T1403" i="1"/>
  <c r="J1403" i="1" s="1"/>
  <c r="T1404" i="1"/>
  <c r="J1404" i="1" s="1"/>
  <c r="T1405" i="1"/>
  <c r="J1405" i="1" s="1"/>
  <c r="T1406" i="1"/>
  <c r="J1406" i="1" s="1"/>
  <c r="T1407" i="1"/>
  <c r="J1407" i="1" s="1"/>
  <c r="T1408" i="1"/>
  <c r="J1408" i="1" s="1"/>
  <c r="T1409" i="1"/>
  <c r="J1409" i="1" s="1"/>
  <c r="T1410" i="1"/>
  <c r="J1410" i="1" s="1"/>
  <c r="T1411" i="1"/>
  <c r="J1411" i="1" s="1"/>
  <c r="T1412" i="1"/>
  <c r="J1412" i="1" s="1"/>
  <c r="T1413" i="1"/>
  <c r="J1413" i="1" s="1"/>
  <c r="T1414" i="1"/>
  <c r="J1414" i="1" s="1"/>
  <c r="T1415" i="1"/>
  <c r="J1415" i="1" s="1"/>
  <c r="T1416" i="1"/>
  <c r="J1416" i="1" s="1"/>
  <c r="T1417" i="1"/>
  <c r="J1417" i="1" s="1"/>
  <c r="T1418" i="1"/>
  <c r="J1418" i="1" s="1"/>
  <c r="T1419" i="1"/>
  <c r="J1419" i="1" s="1"/>
  <c r="T1420" i="1"/>
  <c r="J1420" i="1" s="1"/>
  <c r="T1421" i="1"/>
  <c r="J1421" i="1" s="1"/>
  <c r="T1422" i="1"/>
  <c r="J1422" i="1" s="1"/>
  <c r="T1423" i="1"/>
  <c r="J1423" i="1" s="1"/>
  <c r="T1424" i="1"/>
  <c r="J1424" i="1" s="1"/>
  <c r="T1425" i="1"/>
  <c r="J1425" i="1" s="1"/>
  <c r="T1426" i="1"/>
  <c r="J1426" i="1" s="1"/>
  <c r="T1427" i="1"/>
  <c r="J1427" i="1" s="1"/>
  <c r="T1428" i="1"/>
  <c r="J1428" i="1" s="1"/>
  <c r="T1429" i="1"/>
  <c r="J1429" i="1" s="1"/>
  <c r="T1430" i="1"/>
  <c r="J1430" i="1" s="1"/>
  <c r="T1431" i="1"/>
  <c r="J1431" i="1" s="1"/>
  <c r="T1432" i="1"/>
  <c r="J1432" i="1" s="1"/>
  <c r="T1433" i="1"/>
  <c r="J1433" i="1" s="1"/>
  <c r="T1434" i="1"/>
  <c r="J1434" i="1" s="1"/>
  <c r="T1435" i="1"/>
  <c r="J1435" i="1" s="1"/>
  <c r="T1436" i="1"/>
  <c r="J1436" i="1" s="1"/>
  <c r="T1437" i="1"/>
  <c r="J1437" i="1" s="1"/>
  <c r="T1438" i="1"/>
  <c r="J1438" i="1" s="1"/>
  <c r="T1439" i="1"/>
  <c r="J1439" i="1" s="1"/>
  <c r="T1440" i="1"/>
  <c r="J1440" i="1" s="1"/>
  <c r="T1441" i="1"/>
  <c r="J1441" i="1" s="1"/>
  <c r="T1442" i="1"/>
  <c r="J1442" i="1" s="1"/>
  <c r="T1443" i="1"/>
  <c r="J1443" i="1" s="1"/>
  <c r="T1444" i="1"/>
  <c r="J1444" i="1" s="1"/>
  <c r="T1445" i="1"/>
  <c r="J1445" i="1" s="1"/>
  <c r="T1446" i="1"/>
  <c r="J1446" i="1" s="1"/>
  <c r="T1447" i="1"/>
  <c r="J1447" i="1" s="1"/>
  <c r="T1448" i="1"/>
  <c r="J1448" i="1" s="1"/>
  <c r="T1449" i="1"/>
  <c r="J1449" i="1" s="1"/>
  <c r="T1450" i="1"/>
  <c r="J1450" i="1" s="1"/>
  <c r="T1451" i="1"/>
  <c r="J1451" i="1" s="1"/>
  <c r="T1452" i="1"/>
  <c r="J1452" i="1" s="1"/>
  <c r="T1453" i="1"/>
  <c r="J1453" i="1" s="1"/>
  <c r="T1454" i="1"/>
  <c r="J1454" i="1" s="1"/>
  <c r="T1455" i="1"/>
  <c r="J1455" i="1" s="1"/>
  <c r="T1456" i="1"/>
  <c r="J1456" i="1" s="1"/>
  <c r="T1457" i="1"/>
  <c r="J1457" i="1" s="1"/>
  <c r="T1458" i="1"/>
  <c r="J1458" i="1" s="1"/>
  <c r="T1459" i="1"/>
  <c r="J1459" i="1" s="1"/>
  <c r="T1460" i="1"/>
  <c r="J1460" i="1" s="1"/>
  <c r="T1461" i="1"/>
  <c r="J1461" i="1" s="1"/>
  <c r="T1462" i="1"/>
  <c r="J1462" i="1" s="1"/>
  <c r="T1463" i="1"/>
  <c r="J1463" i="1" s="1"/>
  <c r="T1464" i="1"/>
  <c r="J1464" i="1" s="1"/>
  <c r="T1465" i="1"/>
  <c r="J1465" i="1" s="1"/>
  <c r="T1466" i="1"/>
  <c r="J1466" i="1" s="1"/>
  <c r="T1467" i="1"/>
  <c r="J1467" i="1" s="1"/>
  <c r="T1468" i="1"/>
  <c r="J1468" i="1" s="1"/>
  <c r="T1469" i="1"/>
  <c r="J1469" i="1" s="1"/>
  <c r="T1470" i="1"/>
  <c r="J1470" i="1" s="1"/>
  <c r="T1471" i="1"/>
  <c r="J1471" i="1" s="1"/>
  <c r="T1472" i="1"/>
  <c r="J1472" i="1" s="1"/>
  <c r="T1473" i="1"/>
  <c r="J1473" i="1" s="1"/>
  <c r="T1474" i="1"/>
  <c r="J1474" i="1" s="1"/>
  <c r="T1475" i="1"/>
  <c r="J1475" i="1" s="1"/>
  <c r="T1476" i="1"/>
  <c r="J1476" i="1" s="1"/>
  <c r="T1477" i="1"/>
  <c r="J1477" i="1" s="1"/>
  <c r="T1478" i="1"/>
  <c r="J1478" i="1" s="1"/>
  <c r="T1479" i="1"/>
  <c r="J1479" i="1" s="1"/>
  <c r="T1480" i="1"/>
  <c r="J1480" i="1" s="1"/>
  <c r="T1481" i="1"/>
  <c r="J1481" i="1" s="1"/>
  <c r="T1482" i="1"/>
  <c r="J1482" i="1" s="1"/>
  <c r="T1483" i="1"/>
  <c r="J1483" i="1" s="1"/>
  <c r="T1484" i="1"/>
  <c r="J1484" i="1" s="1"/>
  <c r="T1485" i="1"/>
  <c r="J1485" i="1" s="1"/>
  <c r="T1486" i="1"/>
  <c r="J1486" i="1" s="1"/>
  <c r="T1487" i="1"/>
  <c r="J1487" i="1" s="1"/>
  <c r="T1488" i="1"/>
  <c r="J1488" i="1" s="1"/>
  <c r="T1489" i="1"/>
  <c r="J1489" i="1" s="1"/>
  <c r="T1490" i="1"/>
  <c r="J1490" i="1" s="1"/>
  <c r="T1491" i="1"/>
  <c r="J1491" i="1" s="1"/>
  <c r="T1492" i="1"/>
  <c r="J1492" i="1" s="1"/>
  <c r="T1493" i="1"/>
  <c r="J1493" i="1" s="1"/>
  <c r="T1494" i="1"/>
  <c r="J1494" i="1" s="1"/>
  <c r="T1495" i="1"/>
  <c r="J1495" i="1" s="1"/>
  <c r="T1496" i="1"/>
  <c r="J1496" i="1" s="1"/>
  <c r="T1497" i="1"/>
  <c r="J1497" i="1" s="1"/>
  <c r="T1498" i="1"/>
  <c r="J1498" i="1" s="1"/>
  <c r="T1499" i="1"/>
  <c r="J1499" i="1" s="1"/>
  <c r="T1500" i="1"/>
  <c r="J1500" i="1" s="1"/>
  <c r="T1501" i="1"/>
  <c r="J1501" i="1" s="1"/>
  <c r="T1502" i="1"/>
  <c r="J1502" i="1" s="1"/>
  <c r="T1503" i="1"/>
  <c r="J1503" i="1" s="1"/>
  <c r="T1504" i="1"/>
  <c r="J1504" i="1" s="1"/>
  <c r="T1505" i="1"/>
  <c r="J1505" i="1" s="1"/>
  <c r="T1506" i="1"/>
  <c r="J1506" i="1" s="1"/>
  <c r="T1507" i="1"/>
  <c r="J1507" i="1" s="1"/>
  <c r="T1508" i="1"/>
  <c r="J1508" i="1" s="1"/>
  <c r="T1509" i="1"/>
  <c r="J1509" i="1" s="1"/>
  <c r="T1510" i="1"/>
  <c r="J1510" i="1" s="1"/>
  <c r="T1511" i="1"/>
  <c r="J1511" i="1" s="1"/>
  <c r="T1512" i="1"/>
  <c r="J1512" i="1" s="1"/>
  <c r="T1513" i="1"/>
  <c r="J1513" i="1" s="1"/>
  <c r="T1514" i="1"/>
  <c r="J1514" i="1" s="1"/>
  <c r="T1515" i="1"/>
  <c r="J1515" i="1" s="1"/>
  <c r="T1516" i="1"/>
  <c r="J1516" i="1" s="1"/>
  <c r="T1517" i="1"/>
  <c r="J1517" i="1" s="1"/>
  <c r="T1518" i="1"/>
  <c r="J1518" i="1" s="1"/>
  <c r="T1519" i="1"/>
  <c r="J1519" i="1" s="1"/>
  <c r="T1520" i="1"/>
  <c r="J1520" i="1" s="1"/>
  <c r="T1521" i="1"/>
  <c r="J1521" i="1" s="1"/>
  <c r="T1522" i="1"/>
  <c r="J1522" i="1" s="1"/>
  <c r="T1523" i="1"/>
  <c r="J1523" i="1" s="1"/>
  <c r="T1524" i="1"/>
  <c r="J1524" i="1" s="1"/>
  <c r="T1525" i="1"/>
  <c r="J1525" i="1" s="1"/>
  <c r="T1526" i="1"/>
  <c r="J1526" i="1" s="1"/>
  <c r="T1527" i="1"/>
  <c r="J1527" i="1" s="1"/>
  <c r="T1528" i="1"/>
  <c r="J1528" i="1" s="1"/>
  <c r="T1529" i="1"/>
  <c r="J1529" i="1" s="1"/>
  <c r="T1530" i="1"/>
  <c r="J1530" i="1" s="1"/>
  <c r="T1531" i="1"/>
  <c r="J1531" i="1" s="1"/>
  <c r="T1532" i="1"/>
  <c r="J1532" i="1" s="1"/>
  <c r="T1533" i="1"/>
  <c r="J1533" i="1" s="1"/>
  <c r="T1534" i="1"/>
  <c r="J1534" i="1" s="1"/>
  <c r="T1535" i="1"/>
  <c r="J1535" i="1" s="1"/>
  <c r="T1536" i="1"/>
  <c r="J1536" i="1" s="1"/>
  <c r="T1537" i="1"/>
  <c r="J1537" i="1" s="1"/>
  <c r="T1538" i="1"/>
  <c r="J1538" i="1" s="1"/>
  <c r="T1539" i="1"/>
  <c r="J1539" i="1" s="1"/>
  <c r="T1540" i="1"/>
  <c r="J1540" i="1" s="1"/>
  <c r="T1541" i="1"/>
  <c r="J1541" i="1" s="1"/>
  <c r="T1542" i="1"/>
  <c r="J1542" i="1" s="1"/>
  <c r="T1543" i="1"/>
  <c r="J1543" i="1" s="1"/>
  <c r="T1544" i="1"/>
  <c r="J1544" i="1" s="1"/>
  <c r="T1545" i="1"/>
  <c r="J1545" i="1" s="1"/>
  <c r="T1546" i="1"/>
  <c r="J1546" i="1" s="1"/>
  <c r="T1547" i="1"/>
  <c r="J1547" i="1" s="1"/>
  <c r="T1548" i="1"/>
  <c r="J1548" i="1" s="1"/>
  <c r="T1549" i="1"/>
  <c r="J1549" i="1" s="1"/>
  <c r="T1550" i="1"/>
  <c r="J1550" i="1" s="1"/>
  <c r="T1551" i="1"/>
  <c r="J1551" i="1" s="1"/>
  <c r="T1552" i="1"/>
  <c r="J1552" i="1" s="1"/>
  <c r="T1553" i="1"/>
  <c r="J1553" i="1" s="1"/>
  <c r="T1554" i="1"/>
  <c r="J1554" i="1" s="1"/>
  <c r="T1555" i="1"/>
  <c r="J1555" i="1" s="1"/>
  <c r="T1556" i="1"/>
  <c r="J1556" i="1" s="1"/>
  <c r="T1557" i="1"/>
  <c r="J1557" i="1" s="1"/>
  <c r="T1558" i="1"/>
  <c r="J1558" i="1" s="1"/>
  <c r="T1559" i="1"/>
  <c r="J1559" i="1" s="1"/>
  <c r="T1560" i="1"/>
  <c r="J1560" i="1" s="1"/>
  <c r="T1561" i="1"/>
  <c r="J1561" i="1" s="1"/>
  <c r="T1562" i="1"/>
  <c r="J1562" i="1" s="1"/>
  <c r="T1563" i="1"/>
  <c r="J1563" i="1" s="1"/>
  <c r="T1564" i="1"/>
  <c r="J1564" i="1" s="1"/>
  <c r="T1565" i="1"/>
  <c r="J1565" i="1" s="1"/>
  <c r="T1566" i="1"/>
  <c r="J1566" i="1" s="1"/>
  <c r="T1567" i="1"/>
  <c r="J1567" i="1" s="1"/>
  <c r="T1568" i="1"/>
  <c r="J1568" i="1" s="1"/>
  <c r="T1569" i="1"/>
  <c r="J1569" i="1" s="1"/>
  <c r="T1570" i="1"/>
  <c r="J1570" i="1" s="1"/>
  <c r="T1571" i="1"/>
  <c r="J1571" i="1" s="1"/>
  <c r="T1572" i="1"/>
  <c r="J1572" i="1" s="1"/>
  <c r="T1573" i="1"/>
  <c r="J1573" i="1" s="1"/>
  <c r="T1574" i="1"/>
  <c r="J1574" i="1" s="1"/>
  <c r="T1575" i="1"/>
  <c r="J1575" i="1" s="1"/>
  <c r="T1576" i="1"/>
  <c r="J1576" i="1" s="1"/>
  <c r="T1577" i="1"/>
  <c r="J1577" i="1" s="1"/>
  <c r="T1578" i="1"/>
  <c r="J1578" i="1" s="1"/>
  <c r="T1579" i="1"/>
  <c r="J1579" i="1" s="1"/>
  <c r="T1580" i="1"/>
  <c r="J1580" i="1" s="1"/>
  <c r="T1581" i="1"/>
  <c r="J1581" i="1" s="1"/>
  <c r="T1582" i="1"/>
  <c r="J1582" i="1" s="1"/>
  <c r="T1583" i="1"/>
  <c r="J1583" i="1" s="1"/>
  <c r="T1584" i="1"/>
  <c r="J1584" i="1" s="1"/>
  <c r="T1585" i="1"/>
  <c r="J1585" i="1" s="1"/>
  <c r="T1586" i="1"/>
  <c r="J1586" i="1" s="1"/>
  <c r="T1587" i="1"/>
  <c r="J1587" i="1" s="1"/>
  <c r="T1588" i="1"/>
  <c r="J1588" i="1" s="1"/>
  <c r="T1589" i="1"/>
  <c r="J1589" i="1" s="1"/>
  <c r="T1590" i="1"/>
  <c r="J1590" i="1" s="1"/>
  <c r="T1591" i="1"/>
  <c r="J1591" i="1" s="1"/>
  <c r="T1592" i="1"/>
  <c r="J1592" i="1" s="1"/>
  <c r="T1593" i="1"/>
  <c r="J1593" i="1" s="1"/>
  <c r="T1594" i="1"/>
  <c r="J1594" i="1" s="1"/>
  <c r="T1595" i="1"/>
  <c r="J1595" i="1" s="1"/>
  <c r="T1596" i="1"/>
  <c r="J1596" i="1" s="1"/>
  <c r="T1597" i="1"/>
  <c r="J1597" i="1" s="1"/>
  <c r="T1598" i="1"/>
  <c r="J1598" i="1" s="1"/>
  <c r="T1599" i="1"/>
  <c r="J1599" i="1" s="1"/>
  <c r="T1600" i="1"/>
  <c r="J1600" i="1" s="1"/>
  <c r="T1601" i="1"/>
  <c r="J1601" i="1" s="1"/>
  <c r="T1602" i="1"/>
  <c r="J1602" i="1" s="1"/>
  <c r="T1603" i="1"/>
  <c r="J1603" i="1" s="1"/>
  <c r="T1604" i="1"/>
  <c r="J1604" i="1" s="1"/>
  <c r="T1605" i="1"/>
  <c r="J1605" i="1" s="1"/>
  <c r="T1606" i="1"/>
  <c r="J1606" i="1" s="1"/>
  <c r="T1607" i="1"/>
  <c r="J1607" i="1" s="1"/>
  <c r="T1608" i="1"/>
  <c r="J1608" i="1" s="1"/>
  <c r="T1609" i="1"/>
  <c r="J1609" i="1" s="1"/>
  <c r="T1610" i="1"/>
  <c r="J1610" i="1" s="1"/>
  <c r="T1611" i="1"/>
  <c r="J1611" i="1" s="1"/>
  <c r="T1612" i="1"/>
  <c r="J1612" i="1" s="1"/>
  <c r="T1613" i="1"/>
  <c r="J1613" i="1" s="1"/>
  <c r="T1614" i="1"/>
  <c r="J1614" i="1" s="1"/>
  <c r="T1615" i="1"/>
  <c r="J1615" i="1" s="1"/>
  <c r="T1616" i="1"/>
  <c r="J1616" i="1" s="1"/>
  <c r="T1617" i="1"/>
  <c r="J1617" i="1" s="1"/>
  <c r="T1618" i="1"/>
  <c r="J1618" i="1" s="1"/>
  <c r="T1619" i="1"/>
  <c r="J1619" i="1" s="1"/>
  <c r="T1620" i="1"/>
  <c r="J1620" i="1" s="1"/>
  <c r="T1621" i="1"/>
  <c r="J1621" i="1" s="1"/>
  <c r="T1622" i="1"/>
  <c r="J1622" i="1" s="1"/>
  <c r="T1623" i="1"/>
  <c r="J1623" i="1" s="1"/>
  <c r="T1624" i="1"/>
  <c r="J1624" i="1" s="1"/>
  <c r="T1625" i="1"/>
  <c r="J1625" i="1" s="1"/>
  <c r="T1626" i="1"/>
  <c r="J1626" i="1" s="1"/>
  <c r="T1627" i="1"/>
  <c r="J1627" i="1" s="1"/>
  <c r="T1628" i="1"/>
  <c r="J1628" i="1" s="1"/>
  <c r="T1629" i="1"/>
  <c r="J1629" i="1" s="1"/>
  <c r="T1630" i="1"/>
  <c r="J1630" i="1" s="1"/>
  <c r="T1631" i="1"/>
  <c r="J1631" i="1" s="1"/>
  <c r="T1632" i="1"/>
  <c r="J1632" i="1" s="1"/>
  <c r="T1633" i="1"/>
  <c r="J1633" i="1" s="1"/>
  <c r="T1634" i="1"/>
  <c r="J1634" i="1" s="1"/>
  <c r="T1635" i="1"/>
  <c r="J1635" i="1" s="1"/>
  <c r="T1636" i="1"/>
  <c r="J1636" i="1" s="1"/>
  <c r="T1637" i="1"/>
  <c r="J1637" i="1" s="1"/>
  <c r="T1638" i="1"/>
  <c r="J1638" i="1" s="1"/>
  <c r="T1639" i="1"/>
  <c r="J1639" i="1" s="1"/>
  <c r="T1640" i="1"/>
  <c r="J1640" i="1" s="1"/>
  <c r="T1641" i="1"/>
  <c r="J1641" i="1" s="1"/>
  <c r="T1642" i="1"/>
  <c r="J1642" i="1" s="1"/>
  <c r="T1643" i="1"/>
  <c r="J1643" i="1" s="1"/>
  <c r="T1644" i="1"/>
  <c r="J1644" i="1" s="1"/>
  <c r="T1645" i="1"/>
  <c r="J1645" i="1" s="1"/>
  <c r="T1646" i="1"/>
  <c r="J1646" i="1" s="1"/>
  <c r="T1647" i="1"/>
  <c r="J1647" i="1" s="1"/>
  <c r="T1648" i="1"/>
  <c r="J1648" i="1" s="1"/>
  <c r="T1649" i="1"/>
  <c r="J1649" i="1" s="1"/>
  <c r="T1650" i="1"/>
  <c r="J1650" i="1" s="1"/>
  <c r="T1651" i="1"/>
  <c r="J1651" i="1" s="1"/>
  <c r="T1652" i="1"/>
  <c r="J1652" i="1" s="1"/>
  <c r="T1653" i="1"/>
  <c r="J1653" i="1" s="1"/>
  <c r="T1654" i="1"/>
  <c r="J1654" i="1" s="1"/>
  <c r="T1655" i="1"/>
  <c r="J1655" i="1" s="1"/>
  <c r="T1656" i="1"/>
  <c r="J1656" i="1" s="1"/>
  <c r="T1657" i="1"/>
  <c r="J1657" i="1" s="1"/>
  <c r="T1658" i="1"/>
  <c r="J1658" i="1" s="1"/>
  <c r="T1659" i="1"/>
  <c r="J1659" i="1" s="1"/>
  <c r="T1660" i="1"/>
  <c r="J1660" i="1" s="1"/>
  <c r="T1661" i="1"/>
  <c r="J1661" i="1" s="1"/>
  <c r="T1662" i="1"/>
  <c r="J1662" i="1" s="1"/>
  <c r="T1663" i="1"/>
  <c r="J1663" i="1" s="1"/>
  <c r="T1664" i="1"/>
  <c r="J1664" i="1" s="1"/>
  <c r="T1665" i="1"/>
  <c r="J1665" i="1" s="1"/>
  <c r="T1666" i="1"/>
  <c r="J1666" i="1" s="1"/>
  <c r="T1667" i="1"/>
  <c r="J1667" i="1" s="1"/>
  <c r="T1668" i="1"/>
  <c r="J1668" i="1" s="1"/>
  <c r="T1669" i="1"/>
  <c r="J1669" i="1" s="1"/>
  <c r="T1670" i="1"/>
  <c r="J1670" i="1" s="1"/>
  <c r="T1671" i="1"/>
  <c r="J1671" i="1" s="1"/>
  <c r="T1672" i="1"/>
  <c r="J1672" i="1" s="1"/>
  <c r="T1673" i="1"/>
  <c r="J1673" i="1" s="1"/>
  <c r="T1674" i="1"/>
  <c r="J1674" i="1" s="1"/>
  <c r="T1675" i="1"/>
  <c r="J1675" i="1" s="1"/>
  <c r="T1676" i="1"/>
  <c r="J1676" i="1" s="1"/>
  <c r="T1677" i="1"/>
  <c r="J1677" i="1" s="1"/>
  <c r="T1678" i="1"/>
  <c r="J1678" i="1" s="1"/>
  <c r="T1679" i="1"/>
  <c r="J1679" i="1" s="1"/>
  <c r="T1680" i="1"/>
  <c r="J1680" i="1" s="1"/>
  <c r="T1681" i="1"/>
  <c r="J1681" i="1" s="1"/>
  <c r="T1682" i="1"/>
  <c r="J1682" i="1" s="1"/>
  <c r="T1683" i="1"/>
  <c r="J1683" i="1" s="1"/>
  <c r="T1684" i="1"/>
  <c r="J1684" i="1" s="1"/>
  <c r="T1685" i="1"/>
  <c r="J1685" i="1" s="1"/>
  <c r="T1686" i="1"/>
  <c r="J1686" i="1" s="1"/>
  <c r="T1687" i="1"/>
  <c r="J1687" i="1" s="1"/>
  <c r="T1688" i="1"/>
  <c r="J1688" i="1" s="1"/>
  <c r="T1689" i="1"/>
  <c r="J1689" i="1" s="1"/>
  <c r="T1690" i="1"/>
  <c r="J1690" i="1" s="1"/>
  <c r="T1691" i="1"/>
  <c r="J1691" i="1" s="1"/>
  <c r="T1692" i="1"/>
  <c r="J1692" i="1" s="1"/>
  <c r="T1693" i="1"/>
  <c r="J1693" i="1" s="1"/>
  <c r="T1694" i="1"/>
  <c r="J1694" i="1" s="1"/>
  <c r="T1695" i="1"/>
  <c r="J1695" i="1" s="1"/>
  <c r="T1696" i="1"/>
  <c r="J1696" i="1" s="1"/>
  <c r="T1697" i="1"/>
  <c r="J1697" i="1" s="1"/>
  <c r="T1698" i="1"/>
  <c r="J1698" i="1" s="1"/>
  <c r="T1699" i="1"/>
  <c r="J1699" i="1" s="1"/>
  <c r="T1700" i="1"/>
  <c r="J1700" i="1" s="1"/>
  <c r="T1701" i="1"/>
  <c r="J1701" i="1" s="1"/>
  <c r="T1702" i="1"/>
  <c r="J1702" i="1" s="1"/>
  <c r="T1703" i="1"/>
  <c r="J1703" i="1" s="1"/>
  <c r="T1704" i="1"/>
  <c r="J1704" i="1" s="1"/>
  <c r="T1705" i="1"/>
  <c r="J1705" i="1" s="1"/>
  <c r="T1706" i="1"/>
  <c r="J1706" i="1" s="1"/>
  <c r="T1707" i="1"/>
  <c r="J1707" i="1" s="1"/>
  <c r="T1708" i="1"/>
  <c r="J1708" i="1" s="1"/>
  <c r="T1709" i="1"/>
  <c r="J1709" i="1" s="1"/>
  <c r="T1710" i="1"/>
  <c r="J1710" i="1" s="1"/>
  <c r="T1711" i="1"/>
  <c r="J1711" i="1" s="1"/>
  <c r="T1712" i="1"/>
  <c r="J1712" i="1" s="1"/>
  <c r="T1713" i="1"/>
  <c r="J1713" i="1" s="1"/>
  <c r="T1714" i="1"/>
  <c r="J1714" i="1" s="1"/>
  <c r="T1715" i="1"/>
  <c r="J1715" i="1" s="1"/>
  <c r="T1716" i="1"/>
  <c r="J1716" i="1" s="1"/>
  <c r="T1717" i="1"/>
  <c r="J1717" i="1" s="1"/>
  <c r="T1718" i="1"/>
  <c r="J1718" i="1" s="1"/>
  <c r="T1719" i="1"/>
  <c r="J1719" i="1" s="1"/>
  <c r="T1720" i="1"/>
  <c r="J1720" i="1" s="1"/>
  <c r="T1721" i="1"/>
  <c r="J1721" i="1" s="1"/>
  <c r="T1722" i="1"/>
  <c r="J1722" i="1" s="1"/>
  <c r="T1723" i="1"/>
  <c r="J1723" i="1" s="1"/>
  <c r="T1724" i="1"/>
  <c r="J1724" i="1" s="1"/>
  <c r="T1725" i="1"/>
  <c r="J1725" i="1" s="1"/>
  <c r="T1726" i="1"/>
  <c r="J1726" i="1" s="1"/>
  <c r="T1727" i="1"/>
  <c r="J1727" i="1" s="1"/>
  <c r="T1728" i="1"/>
  <c r="J1728" i="1" s="1"/>
  <c r="T1729" i="1"/>
  <c r="J1729" i="1" s="1"/>
  <c r="T1730" i="1"/>
  <c r="J1730" i="1" s="1"/>
  <c r="T1731" i="1"/>
  <c r="J1731" i="1" s="1"/>
  <c r="T1732" i="1"/>
  <c r="J1732" i="1" s="1"/>
  <c r="T1733" i="1"/>
  <c r="J1733" i="1" s="1"/>
  <c r="T1734" i="1"/>
  <c r="J1734" i="1" s="1"/>
  <c r="T1735" i="1"/>
  <c r="J1735" i="1" s="1"/>
  <c r="T1736" i="1"/>
  <c r="J1736" i="1" s="1"/>
  <c r="T1737" i="1"/>
  <c r="J1737" i="1" s="1"/>
  <c r="T1738" i="1"/>
  <c r="J1738" i="1" s="1"/>
  <c r="T1739" i="1"/>
  <c r="J1739" i="1" s="1"/>
  <c r="T1740" i="1"/>
  <c r="J1740" i="1" s="1"/>
  <c r="T1741" i="1"/>
  <c r="J1741" i="1" s="1"/>
  <c r="T1742" i="1"/>
  <c r="J1742" i="1" s="1"/>
  <c r="T1743" i="1"/>
  <c r="J1743" i="1" s="1"/>
  <c r="T1744" i="1"/>
  <c r="J1744" i="1" s="1"/>
  <c r="T1745" i="1"/>
  <c r="J1745" i="1" s="1"/>
  <c r="T1746" i="1"/>
  <c r="J1746" i="1" s="1"/>
  <c r="T1747" i="1"/>
  <c r="J1747" i="1" s="1"/>
  <c r="T1748" i="1"/>
  <c r="J1748" i="1" s="1"/>
  <c r="T1749" i="1"/>
  <c r="J1749" i="1" s="1"/>
  <c r="T1750" i="1"/>
  <c r="J1750" i="1" s="1"/>
  <c r="T1751" i="1"/>
  <c r="J1751" i="1" s="1"/>
  <c r="T1752" i="1"/>
  <c r="J1752" i="1" s="1"/>
  <c r="T1753" i="1"/>
  <c r="J1753" i="1" s="1"/>
  <c r="T1754" i="1"/>
  <c r="J1754" i="1" s="1"/>
  <c r="T1755" i="1"/>
  <c r="J1755" i="1" s="1"/>
  <c r="T1756" i="1"/>
  <c r="J1756" i="1" s="1"/>
  <c r="T1757" i="1"/>
  <c r="J1757" i="1" s="1"/>
  <c r="T1758" i="1"/>
  <c r="J1758" i="1" s="1"/>
  <c r="T1759" i="1"/>
  <c r="J1759" i="1" s="1"/>
  <c r="T1760" i="1"/>
  <c r="J1760" i="1" s="1"/>
  <c r="T1761" i="1"/>
  <c r="J1761" i="1" s="1"/>
  <c r="T1762" i="1"/>
  <c r="J1762" i="1" s="1"/>
  <c r="T1763" i="1"/>
  <c r="J1763" i="1" s="1"/>
  <c r="T1764" i="1"/>
  <c r="J1764" i="1" s="1"/>
  <c r="T1765" i="1"/>
  <c r="J1765" i="1" s="1"/>
  <c r="T1766" i="1"/>
  <c r="J1766" i="1" s="1"/>
  <c r="T1767" i="1"/>
  <c r="J1767" i="1" s="1"/>
  <c r="T1768" i="1"/>
  <c r="J1768" i="1" s="1"/>
  <c r="T1769" i="1"/>
  <c r="J1769" i="1" s="1"/>
  <c r="T1770" i="1"/>
  <c r="J1770" i="1" s="1"/>
  <c r="T1771" i="1"/>
  <c r="J1771" i="1" s="1"/>
  <c r="T1772" i="1"/>
  <c r="J1772" i="1" s="1"/>
  <c r="T1773" i="1"/>
  <c r="J1773" i="1" s="1"/>
  <c r="T1774" i="1"/>
  <c r="J1774" i="1" s="1"/>
  <c r="T1775" i="1"/>
  <c r="J1775" i="1" s="1"/>
  <c r="T1776" i="1"/>
  <c r="J1776" i="1" s="1"/>
  <c r="T1777" i="1"/>
  <c r="J1777" i="1" s="1"/>
  <c r="T1778" i="1"/>
  <c r="J1778" i="1" s="1"/>
  <c r="T1779" i="1"/>
  <c r="J1779" i="1" s="1"/>
  <c r="T1780" i="1"/>
  <c r="J1780" i="1" s="1"/>
  <c r="T1781" i="1"/>
  <c r="J1781" i="1" s="1"/>
  <c r="T1782" i="1"/>
  <c r="J1782" i="1" s="1"/>
  <c r="T1783" i="1"/>
  <c r="J1783" i="1" s="1"/>
  <c r="T1784" i="1"/>
  <c r="J1784" i="1" s="1"/>
  <c r="T1785" i="1"/>
  <c r="J1785" i="1" s="1"/>
  <c r="T1786" i="1"/>
  <c r="J1786" i="1" s="1"/>
  <c r="T1787" i="1"/>
  <c r="J1787" i="1" s="1"/>
  <c r="T1788" i="1"/>
  <c r="J1788" i="1" s="1"/>
  <c r="T1789" i="1"/>
  <c r="J1789" i="1" s="1"/>
  <c r="T1790" i="1"/>
  <c r="J1790" i="1" s="1"/>
  <c r="T1791" i="1"/>
  <c r="J1791" i="1" s="1"/>
  <c r="T1792" i="1"/>
  <c r="J1792" i="1" s="1"/>
  <c r="T1793" i="1"/>
  <c r="J1793" i="1" s="1"/>
  <c r="T1794" i="1"/>
  <c r="J1794" i="1" s="1"/>
  <c r="T1795" i="1"/>
  <c r="J1795" i="1" s="1"/>
  <c r="T1796" i="1"/>
  <c r="J1796" i="1" s="1"/>
  <c r="T1797" i="1"/>
  <c r="J1797" i="1" s="1"/>
  <c r="T1798" i="1"/>
  <c r="J1798" i="1" s="1"/>
  <c r="T1799" i="1"/>
  <c r="J1799" i="1" s="1"/>
  <c r="T1800" i="1"/>
  <c r="J1800" i="1" s="1"/>
  <c r="T1801" i="1"/>
  <c r="J1801" i="1" s="1"/>
  <c r="T1802" i="1"/>
  <c r="J1802" i="1" s="1"/>
  <c r="T1803" i="1"/>
  <c r="J1803" i="1" s="1"/>
  <c r="T1804" i="1"/>
  <c r="J1804" i="1" s="1"/>
  <c r="T1805" i="1"/>
  <c r="J1805" i="1" s="1"/>
  <c r="T1806" i="1"/>
  <c r="J1806" i="1" s="1"/>
  <c r="T1807" i="1"/>
  <c r="J1807" i="1" s="1"/>
  <c r="T1808" i="1"/>
  <c r="J1808" i="1" s="1"/>
  <c r="T1809" i="1"/>
  <c r="J1809" i="1" s="1"/>
  <c r="T1810" i="1"/>
  <c r="J1810" i="1" s="1"/>
  <c r="T1811" i="1"/>
  <c r="J1811" i="1" s="1"/>
  <c r="T1812" i="1"/>
  <c r="J1812" i="1" s="1"/>
  <c r="T1813" i="1"/>
  <c r="J1813" i="1" s="1"/>
  <c r="T1814" i="1"/>
  <c r="J1814" i="1" s="1"/>
  <c r="T1815" i="1"/>
  <c r="J1815" i="1" s="1"/>
  <c r="T1816" i="1"/>
  <c r="J1816" i="1" s="1"/>
  <c r="T1817" i="1"/>
  <c r="J1817" i="1" s="1"/>
  <c r="T1818" i="1"/>
  <c r="J1818" i="1" s="1"/>
  <c r="T1819" i="1"/>
  <c r="J1819" i="1" s="1"/>
  <c r="T1820" i="1"/>
  <c r="J1820" i="1" s="1"/>
  <c r="T1821" i="1"/>
  <c r="J1821" i="1" s="1"/>
  <c r="T1822" i="1"/>
  <c r="J1822" i="1" s="1"/>
  <c r="T1823" i="1"/>
  <c r="J1823" i="1" s="1"/>
  <c r="T1824" i="1"/>
  <c r="J1824" i="1" s="1"/>
  <c r="T1825" i="1"/>
  <c r="J1825" i="1" s="1"/>
  <c r="T1826" i="1"/>
  <c r="J1826" i="1" s="1"/>
  <c r="T1827" i="1"/>
  <c r="J1827" i="1" s="1"/>
  <c r="T1828" i="1"/>
  <c r="J1828" i="1" s="1"/>
  <c r="T1829" i="1"/>
  <c r="J1829" i="1" s="1"/>
  <c r="T1830" i="1"/>
  <c r="J1830" i="1" s="1"/>
  <c r="T1831" i="1"/>
  <c r="J1831" i="1" s="1"/>
  <c r="T1832" i="1"/>
  <c r="J1832" i="1" s="1"/>
  <c r="T1833" i="1"/>
  <c r="J1833" i="1" s="1"/>
  <c r="T1834" i="1"/>
  <c r="J1834" i="1" s="1"/>
  <c r="T1835" i="1"/>
  <c r="J1835" i="1" s="1"/>
  <c r="T1836" i="1"/>
  <c r="J1836" i="1" s="1"/>
  <c r="T1837" i="1"/>
  <c r="J1837" i="1" s="1"/>
  <c r="T1838" i="1"/>
  <c r="J1838" i="1" s="1"/>
  <c r="T1839" i="1"/>
  <c r="J1839" i="1" s="1"/>
  <c r="T1840" i="1"/>
  <c r="J1840" i="1" s="1"/>
  <c r="T1841" i="1"/>
  <c r="J1841" i="1" s="1"/>
  <c r="T1842" i="1"/>
  <c r="J1842" i="1" s="1"/>
  <c r="T1843" i="1"/>
  <c r="J1843" i="1" s="1"/>
  <c r="T1844" i="1"/>
  <c r="J1844" i="1" s="1"/>
  <c r="T1845" i="1"/>
  <c r="J1845" i="1" s="1"/>
  <c r="T1846" i="1"/>
  <c r="J1846" i="1" s="1"/>
  <c r="T1847" i="1"/>
  <c r="J1847" i="1" s="1"/>
  <c r="T1848" i="1"/>
  <c r="J1848" i="1" s="1"/>
  <c r="T1849" i="1"/>
  <c r="J1849" i="1" s="1"/>
  <c r="T1850" i="1"/>
  <c r="J1850" i="1" s="1"/>
  <c r="T1851" i="1"/>
  <c r="J1851" i="1" s="1"/>
  <c r="T1852" i="1"/>
  <c r="J1852" i="1" s="1"/>
  <c r="T1853" i="1"/>
  <c r="J1853" i="1" s="1"/>
  <c r="T1854" i="1"/>
  <c r="J1854" i="1" s="1"/>
  <c r="T1855" i="1"/>
  <c r="J1855" i="1" s="1"/>
  <c r="T1856" i="1"/>
  <c r="J1856" i="1" s="1"/>
  <c r="T1857" i="1"/>
  <c r="J1857" i="1" s="1"/>
  <c r="T1858" i="1"/>
  <c r="J1858" i="1" s="1"/>
  <c r="T1859" i="1"/>
  <c r="J1859" i="1" s="1"/>
  <c r="T1860" i="1"/>
  <c r="J1860" i="1" s="1"/>
  <c r="T1861" i="1"/>
  <c r="J1861" i="1" s="1"/>
  <c r="T1862" i="1"/>
  <c r="J1862" i="1" s="1"/>
  <c r="T1863" i="1"/>
  <c r="J1863" i="1" s="1"/>
  <c r="T1864" i="1"/>
  <c r="J1864" i="1" s="1"/>
  <c r="T1865" i="1"/>
  <c r="J1865" i="1" s="1"/>
  <c r="T1866" i="1"/>
  <c r="J1866" i="1" s="1"/>
  <c r="T1867" i="1"/>
  <c r="J1867" i="1" s="1"/>
  <c r="T1868" i="1"/>
  <c r="J1868" i="1" s="1"/>
  <c r="T1869" i="1"/>
  <c r="J1869" i="1" s="1"/>
  <c r="T1870" i="1"/>
  <c r="J1870" i="1" s="1"/>
  <c r="T1871" i="1"/>
  <c r="J1871" i="1" s="1"/>
  <c r="T1872" i="1"/>
  <c r="J1872" i="1" s="1"/>
  <c r="T1873" i="1"/>
  <c r="J1873" i="1" s="1"/>
  <c r="T1874" i="1"/>
  <c r="J1874" i="1" s="1"/>
  <c r="T1875" i="1"/>
  <c r="J1875" i="1" s="1"/>
  <c r="T1876" i="1"/>
  <c r="J1876" i="1" s="1"/>
  <c r="T1877" i="1"/>
  <c r="J1877" i="1" s="1"/>
  <c r="T1878" i="1"/>
  <c r="J1878" i="1" s="1"/>
  <c r="T1879" i="1"/>
  <c r="J1879" i="1" s="1"/>
  <c r="T1880" i="1"/>
  <c r="J1880" i="1" s="1"/>
  <c r="T1881" i="1"/>
  <c r="J1881" i="1" s="1"/>
  <c r="T1882" i="1"/>
  <c r="J1882" i="1" s="1"/>
  <c r="T1883" i="1"/>
  <c r="J1883" i="1" s="1"/>
  <c r="T1884" i="1"/>
  <c r="J1884" i="1" s="1"/>
  <c r="T1885" i="1"/>
  <c r="J1885" i="1" s="1"/>
  <c r="T1886" i="1"/>
  <c r="J1886" i="1" s="1"/>
  <c r="T1887" i="1"/>
  <c r="J1887" i="1" s="1"/>
  <c r="T1888" i="1"/>
  <c r="J1888" i="1" s="1"/>
  <c r="T1889" i="1"/>
  <c r="J1889" i="1" s="1"/>
  <c r="T1890" i="1"/>
  <c r="J1890" i="1" s="1"/>
  <c r="T1891" i="1"/>
  <c r="J1891" i="1" s="1"/>
  <c r="T1892" i="1"/>
  <c r="J1892" i="1" s="1"/>
  <c r="T1893" i="1"/>
  <c r="J1893" i="1" s="1"/>
  <c r="T1894" i="1"/>
  <c r="J1894" i="1" s="1"/>
  <c r="T1895" i="1"/>
  <c r="J1895" i="1" s="1"/>
  <c r="T1896" i="1"/>
  <c r="J1896" i="1" s="1"/>
  <c r="T1897" i="1"/>
  <c r="J1897" i="1" s="1"/>
  <c r="T1898" i="1"/>
  <c r="J1898" i="1" s="1"/>
  <c r="T1899" i="1"/>
  <c r="J1899" i="1" s="1"/>
  <c r="T1900" i="1"/>
  <c r="J1900" i="1" s="1"/>
  <c r="T1901" i="1"/>
  <c r="J1901" i="1" s="1"/>
  <c r="T1902" i="1"/>
  <c r="J1902" i="1" s="1"/>
  <c r="T1903" i="1"/>
  <c r="J1903" i="1" s="1"/>
  <c r="T1904" i="1"/>
  <c r="J1904" i="1" s="1"/>
  <c r="T1905" i="1"/>
  <c r="J1905" i="1" s="1"/>
  <c r="T1906" i="1"/>
  <c r="J1906" i="1" s="1"/>
  <c r="T1907" i="1"/>
  <c r="J1907" i="1" s="1"/>
  <c r="T1908" i="1"/>
  <c r="J1908" i="1" s="1"/>
  <c r="T1909" i="1"/>
  <c r="J1909" i="1" s="1"/>
  <c r="T1910" i="1"/>
  <c r="J1910" i="1" s="1"/>
  <c r="T1911" i="1"/>
  <c r="J1911" i="1" s="1"/>
  <c r="T1912" i="1"/>
  <c r="J1912" i="1" s="1"/>
  <c r="T1913" i="1"/>
  <c r="J1913" i="1" s="1"/>
  <c r="T1914" i="1"/>
  <c r="J1914" i="1" s="1"/>
  <c r="T1915" i="1"/>
  <c r="J1915" i="1" s="1"/>
  <c r="T1916" i="1"/>
  <c r="J1916" i="1" s="1"/>
  <c r="T1917" i="1"/>
  <c r="J1917" i="1" s="1"/>
  <c r="T1918" i="1"/>
  <c r="J1918" i="1" s="1"/>
  <c r="T1919" i="1"/>
  <c r="J1919" i="1" s="1"/>
  <c r="T1920" i="1"/>
  <c r="J1920" i="1" s="1"/>
  <c r="T1921" i="1"/>
  <c r="J1921" i="1" s="1"/>
  <c r="T1922" i="1"/>
  <c r="J1922" i="1" s="1"/>
  <c r="T1923" i="1"/>
  <c r="J1923" i="1" s="1"/>
  <c r="T1924" i="1"/>
  <c r="J1924" i="1" s="1"/>
  <c r="T1925" i="1"/>
  <c r="J1925" i="1" s="1"/>
  <c r="T1926" i="1"/>
  <c r="J1926" i="1" s="1"/>
  <c r="T1927" i="1"/>
  <c r="J1927" i="1" s="1"/>
  <c r="T1928" i="1"/>
  <c r="J1928" i="1" s="1"/>
  <c r="T1929" i="1"/>
  <c r="J1929" i="1" s="1"/>
  <c r="T1930" i="1"/>
  <c r="J1930" i="1" s="1"/>
  <c r="T1931" i="1"/>
  <c r="J1931" i="1" s="1"/>
  <c r="T1932" i="1"/>
  <c r="J1932" i="1" s="1"/>
  <c r="T1933" i="1"/>
  <c r="J1933" i="1" s="1"/>
  <c r="T1934" i="1"/>
  <c r="J1934" i="1" s="1"/>
  <c r="T1935" i="1"/>
  <c r="J1935" i="1" s="1"/>
  <c r="T1936" i="1"/>
  <c r="J1936" i="1" s="1"/>
  <c r="T1937" i="1"/>
  <c r="J1937" i="1" s="1"/>
  <c r="T1938" i="1"/>
  <c r="J1938" i="1" s="1"/>
  <c r="T1939" i="1"/>
  <c r="J1939" i="1" s="1"/>
  <c r="T1940" i="1"/>
  <c r="J1940" i="1" s="1"/>
  <c r="T1941" i="1"/>
  <c r="J1941" i="1" s="1"/>
  <c r="T1942" i="1"/>
  <c r="J1942" i="1" s="1"/>
  <c r="T1943" i="1"/>
  <c r="J1943" i="1" s="1"/>
  <c r="T1944" i="1"/>
  <c r="J1944" i="1" s="1"/>
  <c r="T1945" i="1"/>
  <c r="J1945" i="1" s="1"/>
  <c r="T1946" i="1"/>
  <c r="J1946" i="1" s="1"/>
  <c r="T1947" i="1"/>
  <c r="J1947" i="1" s="1"/>
  <c r="T1948" i="1"/>
  <c r="J1948" i="1" s="1"/>
  <c r="T1949" i="1"/>
  <c r="J1949" i="1" s="1"/>
  <c r="T1950" i="1"/>
  <c r="J1950" i="1" s="1"/>
  <c r="T1951" i="1"/>
  <c r="J1951" i="1" s="1"/>
  <c r="T1952" i="1"/>
  <c r="J1952" i="1" s="1"/>
  <c r="T1953" i="1"/>
  <c r="J1953" i="1" s="1"/>
  <c r="T1954" i="1"/>
  <c r="J1954" i="1" s="1"/>
  <c r="T1955" i="1"/>
  <c r="J1955" i="1" s="1"/>
  <c r="T1956" i="1"/>
  <c r="J1956" i="1" s="1"/>
  <c r="T1957" i="1"/>
  <c r="J1957" i="1" s="1"/>
  <c r="T1958" i="1"/>
  <c r="J1958" i="1" s="1"/>
  <c r="T1959" i="1"/>
  <c r="J1959" i="1" s="1"/>
  <c r="T1960" i="1"/>
  <c r="J1960" i="1" s="1"/>
  <c r="T1961" i="1"/>
  <c r="J1961" i="1" s="1"/>
  <c r="T1962" i="1"/>
  <c r="J1962" i="1" s="1"/>
  <c r="T1963" i="1"/>
  <c r="J1963" i="1" s="1"/>
  <c r="T1964" i="1"/>
  <c r="J1964" i="1" s="1"/>
  <c r="T1965" i="1"/>
  <c r="J1965" i="1" s="1"/>
  <c r="T1966" i="1"/>
  <c r="J1966" i="1" s="1"/>
  <c r="T1967" i="1"/>
  <c r="J1967" i="1" s="1"/>
  <c r="T1968" i="1"/>
  <c r="J1968" i="1" s="1"/>
  <c r="T1969" i="1"/>
  <c r="J1969" i="1" s="1"/>
  <c r="T1970" i="1"/>
  <c r="J1970" i="1" s="1"/>
  <c r="T1971" i="1"/>
  <c r="J1971" i="1" s="1"/>
  <c r="T1972" i="1"/>
  <c r="J1972" i="1" s="1"/>
  <c r="T1973" i="1"/>
  <c r="J1973" i="1" s="1"/>
  <c r="T1974" i="1"/>
  <c r="J1974" i="1" s="1"/>
  <c r="T1975" i="1"/>
  <c r="J1975" i="1" s="1"/>
  <c r="T1976" i="1"/>
  <c r="J1976" i="1" s="1"/>
  <c r="T1977" i="1"/>
  <c r="J1977" i="1" s="1"/>
  <c r="T1978" i="1"/>
  <c r="J1978" i="1" s="1"/>
  <c r="T1979" i="1"/>
  <c r="J1979" i="1" s="1"/>
  <c r="T1980" i="1"/>
  <c r="J1980" i="1" s="1"/>
  <c r="T1981" i="1"/>
  <c r="J1981" i="1" s="1"/>
  <c r="T1982" i="1"/>
  <c r="J1982" i="1" s="1"/>
  <c r="T1983" i="1"/>
  <c r="J1983" i="1" s="1"/>
  <c r="T1984" i="1"/>
  <c r="J1984" i="1" s="1"/>
  <c r="T1985" i="1"/>
  <c r="J1985" i="1" s="1"/>
  <c r="T1986" i="1"/>
  <c r="J1986" i="1" s="1"/>
  <c r="T1987" i="1"/>
  <c r="J1987" i="1" s="1"/>
  <c r="T1988" i="1"/>
  <c r="J1988" i="1" s="1"/>
  <c r="T1989" i="1"/>
  <c r="J1989" i="1" s="1"/>
  <c r="T1990" i="1"/>
  <c r="J1990" i="1" s="1"/>
  <c r="T1991" i="1"/>
  <c r="J1991" i="1" s="1"/>
  <c r="T1992" i="1"/>
  <c r="J1992" i="1" s="1"/>
  <c r="T1993" i="1"/>
  <c r="J1993" i="1" s="1"/>
  <c r="T1994" i="1"/>
  <c r="J1994" i="1" s="1"/>
  <c r="T1995" i="1"/>
  <c r="J1995" i="1" s="1"/>
  <c r="T1996" i="1"/>
  <c r="J1996" i="1" s="1"/>
  <c r="T1997" i="1"/>
  <c r="J1997" i="1" s="1"/>
  <c r="T1998" i="1"/>
  <c r="J1998" i="1" s="1"/>
  <c r="T1999" i="1"/>
  <c r="J1999" i="1" s="1"/>
  <c r="T2000" i="1"/>
  <c r="J2000" i="1" s="1"/>
  <c r="T2001" i="1"/>
  <c r="J2001" i="1" s="1"/>
  <c r="T2002" i="1"/>
  <c r="J2002" i="1" s="1"/>
  <c r="T2003" i="1"/>
  <c r="J2003" i="1" s="1"/>
  <c r="T2004" i="1"/>
  <c r="J2004" i="1" s="1"/>
  <c r="T2005" i="1"/>
  <c r="J2005" i="1" s="1"/>
  <c r="T2006" i="1"/>
  <c r="J2006" i="1" s="1"/>
  <c r="T2007" i="1"/>
  <c r="J2007" i="1" s="1"/>
  <c r="T2008" i="1"/>
  <c r="J2008" i="1" s="1"/>
  <c r="T2009" i="1"/>
  <c r="J2009" i="1" s="1"/>
  <c r="T2010" i="1"/>
  <c r="J2010" i="1" s="1"/>
  <c r="T2011" i="1"/>
  <c r="J2011" i="1" s="1"/>
  <c r="T2012" i="1"/>
  <c r="J2012" i="1" s="1"/>
  <c r="T2013" i="1"/>
  <c r="J2013" i="1" s="1"/>
  <c r="T2014" i="1"/>
  <c r="J2014" i="1" s="1"/>
  <c r="T2015" i="1"/>
  <c r="J2015" i="1" s="1"/>
  <c r="T2016" i="1"/>
  <c r="J2016" i="1" s="1"/>
  <c r="T2017" i="1"/>
  <c r="J2017" i="1" s="1"/>
  <c r="T2018" i="1"/>
  <c r="J2018" i="1" s="1"/>
  <c r="T2019" i="1"/>
  <c r="J2019" i="1" s="1"/>
  <c r="T2020" i="1"/>
  <c r="J2020" i="1" s="1"/>
  <c r="T2021" i="1"/>
  <c r="J2021" i="1" s="1"/>
  <c r="T2022" i="1"/>
  <c r="J2022" i="1" s="1"/>
  <c r="T2023" i="1"/>
  <c r="J2023" i="1" s="1"/>
  <c r="T2024" i="1"/>
  <c r="J2024" i="1" s="1"/>
  <c r="T2025" i="1"/>
  <c r="J2025" i="1" s="1"/>
  <c r="T2026" i="1"/>
  <c r="J2026" i="1" s="1"/>
  <c r="T2027" i="1"/>
  <c r="J2027" i="1" s="1"/>
  <c r="T2028" i="1"/>
  <c r="J2028" i="1" s="1"/>
  <c r="T2029" i="1"/>
  <c r="J2029" i="1" s="1"/>
  <c r="T2030" i="1"/>
  <c r="J2030" i="1" s="1"/>
  <c r="T2031" i="1"/>
  <c r="J2031" i="1" s="1"/>
  <c r="T2032" i="1"/>
  <c r="J2032" i="1" s="1"/>
  <c r="T2033" i="1"/>
  <c r="J2033" i="1" s="1"/>
  <c r="T2034" i="1"/>
  <c r="J2034" i="1" s="1"/>
  <c r="T2035" i="1"/>
  <c r="J2035" i="1" s="1"/>
  <c r="T2036" i="1"/>
  <c r="J2036" i="1" s="1"/>
  <c r="T2037" i="1"/>
  <c r="J2037" i="1" s="1"/>
  <c r="T2038" i="1"/>
  <c r="J2038" i="1" s="1"/>
  <c r="T2039" i="1"/>
  <c r="J2039" i="1" s="1"/>
  <c r="T2040" i="1"/>
  <c r="J2040" i="1" s="1"/>
  <c r="T2041" i="1"/>
  <c r="J2041" i="1" s="1"/>
  <c r="T2042" i="1"/>
  <c r="J2042" i="1" s="1"/>
  <c r="T2043" i="1"/>
  <c r="J2043" i="1" s="1"/>
  <c r="T2044" i="1"/>
  <c r="J2044" i="1" s="1"/>
  <c r="T2045" i="1"/>
  <c r="J2045" i="1" s="1"/>
  <c r="T2046" i="1"/>
  <c r="J2046" i="1" s="1"/>
  <c r="T2047" i="1"/>
  <c r="J2047" i="1" s="1"/>
  <c r="T2048" i="1"/>
  <c r="J2048" i="1" s="1"/>
  <c r="T2049" i="1"/>
  <c r="J2049" i="1" s="1"/>
  <c r="T2050" i="1"/>
  <c r="J2050" i="1" s="1"/>
  <c r="T2051" i="1"/>
  <c r="J2051" i="1" s="1"/>
  <c r="T2052" i="1"/>
  <c r="J2052" i="1" s="1"/>
  <c r="T2053" i="1"/>
  <c r="J2053" i="1" s="1"/>
  <c r="T2054" i="1"/>
  <c r="J2054" i="1" s="1"/>
  <c r="T2055" i="1"/>
  <c r="J2055" i="1" s="1"/>
  <c r="T2056" i="1"/>
  <c r="J2056" i="1" s="1"/>
  <c r="T2057" i="1"/>
  <c r="J2057" i="1" s="1"/>
  <c r="T2058" i="1"/>
  <c r="J2058" i="1" s="1"/>
  <c r="T2059" i="1"/>
  <c r="J2059" i="1" s="1"/>
  <c r="T2060" i="1"/>
  <c r="J2060" i="1" s="1"/>
  <c r="T2061" i="1"/>
  <c r="J2061" i="1" s="1"/>
  <c r="T2062" i="1"/>
  <c r="J2062" i="1" s="1"/>
  <c r="T2063" i="1"/>
  <c r="J2063" i="1" s="1"/>
  <c r="T2064" i="1"/>
  <c r="J2064" i="1" s="1"/>
  <c r="T2065" i="1"/>
  <c r="J2065" i="1" s="1"/>
  <c r="T2066" i="1"/>
  <c r="J2066" i="1" s="1"/>
  <c r="T2067" i="1"/>
  <c r="J2067" i="1" s="1"/>
  <c r="T2068" i="1"/>
  <c r="J2068" i="1" s="1"/>
  <c r="T2069" i="1"/>
  <c r="J2069" i="1" s="1"/>
  <c r="T2070" i="1"/>
  <c r="J2070" i="1" s="1"/>
  <c r="T2071" i="1"/>
  <c r="J2071" i="1" s="1"/>
  <c r="T2072" i="1"/>
  <c r="J2072" i="1" s="1"/>
  <c r="T2073" i="1"/>
  <c r="J2073" i="1" s="1"/>
  <c r="T2074" i="1"/>
  <c r="J2074" i="1" s="1"/>
  <c r="T2075" i="1"/>
  <c r="J2075" i="1" s="1"/>
  <c r="T2076" i="1"/>
  <c r="J2076" i="1" s="1"/>
  <c r="T2077" i="1"/>
  <c r="J2077" i="1" s="1"/>
  <c r="T2078" i="1"/>
  <c r="J2078" i="1" s="1"/>
  <c r="T2079" i="1"/>
  <c r="J2079" i="1" s="1"/>
  <c r="T2080" i="1"/>
  <c r="J2080" i="1" s="1"/>
  <c r="T2081" i="1"/>
  <c r="J2081" i="1" s="1"/>
  <c r="T2082" i="1"/>
  <c r="J2082" i="1" s="1"/>
  <c r="T2083" i="1"/>
  <c r="J2083" i="1" s="1"/>
  <c r="T2084" i="1"/>
  <c r="J2084" i="1" s="1"/>
  <c r="T2085" i="1"/>
  <c r="J2085" i="1" s="1"/>
  <c r="T2086" i="1"/>
  <c r="J2086" i="1" s="1"/>
  <c r="T2087" i="1"/>
  <c r="J2087" i="1" s="1"/>
  <c r="T2088" i="1"/>
  <c r="J2088" i="1" s="1"/>
  <c r="T2089" i="1"/>
  <c r="J2089" i="1" s="1"/>
  <c r="T2090" i="1"/>
  <c r="J2090" i="1" s="1"/>
  <c r="T2091" i="1"/>
  <c r="J2091" i="1" s="1"/>
  <c r="T2092" i="1"/>
  <c r="J2092" i="1" s="1"/>
  <c r="T2093" i="1"/>
  <c r="J2093" i="1" s="1"/>
  <c r="T2094" i="1"/>
  <c r="J2094" i="1" s="1"/>
  <c r="T2095" i="1"/>
  <c r="J2095" i="1" s="1"/>
  <c r="T2096" i="1"/>
  <c r="J2096" i="1" s="1"/>
  <c r="T2097" i="1"/>
  <c r="J2097" i="1" s="1"/>
  <c r="T2098" i="1"/>
  <c r="J2098" i="1" s="1"/>
  <c r="T2099" i="1"/>
  <c r="J2099" i="1" s="1"/>
  <c r="T2100" i="1"/>
  <c r="J2100" i="1" s="1"/>
  <c r="T2101" i="1"/>
  <c r="J2101" i="1" s="1"/>
  <c r="T2102" i="1"/>
  <c r="J2102" i="1" s="1"/>
  <c r="T2103" i="1"/>
  <c r="J2103" i="1" s="1"/>
  <c r="T2104" i="1"/>
  <c r="J2104" i="1" s="1"/>
  <c r="T2105" i="1"/>
  <c r="J2105" i="1" s="1"/>
  <c r="T2106" i="1"/>
  <c r="J2106" i="1" s="1"/>
  <c r="T2107" i="1"/>
  <c r="J2107" i="1" s="1"/>
  <c r="T2108" i="1"/>
  <c r="J2108" i="1" s="1"/>
  <c r="T2109" i="1"/>
  <c r="J2109" i="1" s="1"/>
  <c r="T2110" i="1"/>
  <c r="J2110" i="1" s="1"/>
  <c r="T2111" i="1"/>
  <c r="J2111" i="1" s="1"/>
  <c r="T2112" i="1"/>
  <c r="J2112" i="1" s="1"/>
  <c r="T2113" i="1"/>
  <c r="J2113" i="1" s="1"/>
  <c r="T2114" i="1"/>
  <c r="J2114" i="1" s="1"/>
  <c r="T2115" i="1"/>
  <c r="J2115" i="1" s="1"/>
  <c r="T2116" i="1"/>
  <c r="J2116" i="1" s="1"/>
  <c r="T2117" i="1"/>
  <c r="J2117" i="1" s="1"/>
  <c r="T2118" i="1"/>
  <c r="J2118" i="1" s="1"/>
  <c r="T2119" i="1"/>
  <c r="J2119" i="1" s="1"/>
  <c r="T2120" i="1"/>
  <c r="J2120" i="1" s="1"/>
  <c r="T2121" i="1"/>
  <c r="J2121" i="1" s="1"/>
  <c r="T2122" i="1"/>
  <c r="J2122" i="1" s="1"/>
  <c r="T2123" i="1"/>
  <c r="J2123" i="1" s="1"/>
  <c r="T2124" i="1"/>
  <c r="J2124" i="1" s="1"/>
  <c r="T2125" i="1"/>
  <c r="J2125" i="1" s="1"/>
  <c r="T2126" i="1"/>
  <c r="J2126" i="1" s="1"/>
  <c r="T2127" i="1"/>
  <c r="J2127" i="1" s="1"/>
  <c r="T2128" i="1"/>
  <c r="J2128" i="1" s="1"/>
  <c r="T2129" i="1"/>
  <c r="J2129" i="1" s="1"/>
  <c r="T2130" i="1"/>
  <c r="J2130" i="1" s="1"/>
  <c r="T2131" i="1"/>
  <c r="J2131" i="1" s="1"/>
  <c r="T2132" i="1"/>
  <c r="J2132" i="1" s="1"/>
  <c r="T2133" i="1"/>
  <c r="J2133" i="1" s="1"/>
  <c r="T2134" i="1"/>
  <c r="J2134" i="1" s="1"/>
  <c r="T2135" i="1"/>
  <c r="J2135" i="1" s="1"/>
  <c r="T2136" i="1"/>
  <c r="J2136" i="1" s="1"/>
  <c r="T2137" i="1"/>
  <c r="J2137" i="1" s="1"/>
  <c r="T2138" i="1"/>
  <c r="J2138" i="1" s="1"/>
  <c r="T2139" i="1"/>
  <c r="J2139" i="1" s="1"/>
  <c r="T2140" i="1"/>
  <c r="J2140" i="1" s="1"/>
  <c r="T2141" i="1"/>
  <c r="J2141" i="1" s="1"/>
  <c r="T2142" i="1"/>
  <c r="J2142" i="1" s="1"/>
  <c r="T2143" i="1"/>
  <c r="J2143" i="1" s="1"/>
  <c r="T2144" i="1"/>
  <c r="J2144" i="1" s="1"/>
  <c r="T2145" i="1"/>
  <c r="J2145" i="1" s="1"/>
  <c r="T2146" i="1"/>
  <c r="J2146" i="1" s="1"/>
  <c r="T2147" i="1"/>
  <c r="J2147" i="1" s="1"/>
  <c r="T2148" i="1"/>
  <c r="J2148" i="1" s="1"/>
  <c r="T2149" i="1"/>
  <c r="J2149" i="1" s="1"/>
  <c r="T2150" i="1"/>
  <c r="J2150" i="1" s="1"/>
  <c r="T2151" i="1"/>
  <c r="J2151" i="1" s="1"/>
  <c r="T2152" i="1"/>
  <c r="J2152" i="1" s="1"/>
  <c r="T2153" i="1"/>
  <c r="J2153" i="1" s="1"/>
  <c r="T2154" i="1"/>
  <c r="J2154" i="1" s="1"/>
  <c r="T2155" i="1"/>
  <c r="J2155" i="1" s="1"/>
  <c r="T2156" i="1"/>
  <c r="J2156" i="1" s="1"/>
  <c r="T2157" i="1"/>
  <c r="J2157" i="1" s="1"/>
  <c r="T2158" i="1"/>
  <c r="J2158" i="1" s="1"/>
  <c r="T2159" i="1"/>
  <c r="J2159" i="1" s="1"/>
  <c r="T2160" i="1"/>
  <c r="J2160" i="1" s="1"/>
  <c r="T2161" i="1"/>
  <c r="J2161" i="1" s="1"/>
  <c r="T2162" i="1"/>
  <c r="J2162" i="1" s="1"/>
  <c r="T2163" i="1"/>
  <c r="J2163" i="1" s="1"/>
  <c r="T2164" i="1"/>
  <c r="J2164" i="1" s="1"/>
  <c r="T2165" i="1"/>
  <c r="J2165" i="1" s="1"/>
  <c r="T2166" i="1"/>
  <c r="J2166" i="1" s="1"/>
  <c r="T2167" i="1"/>
  <c r="J2167" i="1" s="1"/>
  <c r="T2168" i="1"/>
  <c r="J2168" i="1" s="1"/>
  <c r="T2169" i="1"/>
  <c r="J2169" i="1" s="1"/>
  <c r="T2170" i="1"/>
  <c r="J2170" i="1" s="1"/>
  <c r="T2171" i="1"/>
  <c r="J2171" i="1" s="1"/>
  <c r="T2172" i="1"/>
  <c r="J2172" i="1" s="1"/>
  <c r="T2173" i="1"/>
  <c r="J2173" i="1" s="1"/>
  <c r="T2174" i="1"/>
  <c r="J2174" i="1" s="1"/>
  <c r="T2175" i="1"/>
  <c r="J2175" i="1" s="1"/>
  <c r="T2176" i="1"/>
  <c r="J2176" i="1" s="1"/>
  <c r="T2177" i="1"/>
  <c r="J2177" i="1" s="1"/>
  <c r="T2178" i="1"/>
  <c r="J2178" i="1" s="1"/>
  <c r="T2179" i="1"/>
  <c r="J2179" i="1" s="1"/>
  <c r="T2180" i="1"/>
  <c r="J2180" i="1" s="1"/>
  <c r="T2181" i="1"/>
  <c r="J2181" i="1" s="1"/>
  <c r="T2182" i="1"/>
  <c r="J2182" i="1" s="1"/>
  <c r="T2183" i="1"/>
  <c r="J2183" i="1" s="1"/>
  <c r="T2184" i="1"/>
  <c r="J2184" i="1" s="1"/>
  <c r="T2185" i="1"/>
  <c r="J2185" i="1" s="1"/>
  <c r="T2186" i="1"/>
  <c r="J2186" i="1" s="1"/>
  <c r="T2187" i="1"/>
  <c r="J2187" i="1" s="1"/>
  <c r="T2188" i="1"/>
  <c r="J2188" i="1" s="1"/>
  <c r="T2189" i="1"/>
  <c r="J2189" i="1" s="1"/>
  <c r="T2190" i="1"/>
  <c r="J2190" i="1" s="1"/>
  <c r="T2191" i="1"/>
  <c r="J2191" i="1" s="1"/>
  <c r="T2192" i="1"/>
  <c r="J2192" i="1" s="1"/>
  <c r="T2193" i="1"/>
  <c r="J2193" i="1" s="1"/>
  <c r="T2194" i="1"/>
  <c r="J2194" i="1" s="1"/>
  <c r="T2195" i="1"/>
  <c r="J2195" i="1" s="1"/>
  <c r="T2196" i="1"/>
  <c r="J2196" i="1" s="1"/>
  <c r="T2197" i="1"/>
  <c r="J2197" i="1" s="1"/>
  <c r="T2198" i="1"/>
  <c r="J2198" i="1" s="1"/>
  <c r="T2199" i="1"/>
  <c r="J2199" i="1" s="1"/>
  <c r="T2200" i="1"/>
  <c r="J2200" i="1" s="1"/>
  <c r="T2201" i="1"/>
  <c r="J2201" i="1" s="1"/>
  <c r="T2202" i="1"/>
  <c r="J2202" i="1" s="1"/>
  <c r="T2203" i="1"/>
  <c r="J2203" i="1" s="1"/>
  <c r="T2204" i="1"/>
  <c r="J2204" i="1" s="1"/>
  <c r="T2205" i="1"/>
  <c r="J2205" i="1" s="1"/>
  <c r="T2206" i="1"/>
  <c r="J2206" i="1" s="1"/>
  <c r="T2207" i="1"/>
  <c r="J2207" i="1" s="1"/>
  <c r="T2208" i="1"/>
  <c r="J2208" i="1" s="1"/>
  <c r="T2209" i="1"/>
  <c r="J2209" i="1" s="1"/>
  <c r="T2210" i="1"/>
  <c r="J2210" i="1" s="1"/>
  <c r="T2211" i="1"/>
  <c r="J2211" i="1" s="1"/>
  <c r="T2212" i="1"/>
  <c r="J2212" i="1" s="1"/>
  <c r="T2213" i="1"/>
  <c r="J2213" i="1" s="1"/>
  <c r="T2214" i="1"/>
  <c r="J2214" i="1" s="1"/>
  <c r="T2215" i="1"/>
  <c r="J2215" i="1" s="1"/>
  <c r="T2216" i="1"/>
  <c r="J2216" i="1" s="1"/>
  <c r="T2217" i="1"/>
  <c r="J2217" i="1" s="1"/>
  <c r="T2218" i="1"/>
  <c r="J2218" i="1" s="1"/>
  <c r="T2219" i="1"/>
  <c r="J2219" i="1" s="1"/>
  <c r="T2220" i="1"/>
  <c r="J2220" i="1" s="1"/>
  <c r="T2221" i="1"/>
  <c r="J2221" i="1" s="1"/>
  <c r="T2222" i="1"/>
  <c r="J2222" i="1" s="1"/>
  <c r="T2223" i="1"/>
  <c r="J2223" i="1" s="1"/>
  <c r="T2224" i="1"/>
  <c r="J2224" i="1" s="1"/>
  <c r="T2225" i="1"/>
  <c r="J2225" i="1" s="1"/>
  <c r="T2226" i="1"/>
  <c r="J2226" i="1" s="1"/>
  <c r="T2227" i="1"/>
  <c r="J2227" i="1" s="1"/>
  <c r="T2228" i="1"/>
  <c r="J2228" i="1" s="1"/>
  <c r="T2229" i="1"/>
  <c r="J2229" i="1" s="1"/>
  <c r="T2230" i="1"/>
  <c r="J2230" i="1" s="1"/>
  <c r="T2231" i="1"/>
  <c r="J2231" i="1" s="1"/>
  <c r="T2232" i="1"/>
  <c r="J2232" i="1" s="1"/>
  <c r="T2233" i="1"/>
  <c r="J2233" i="1" s="1"/>
  <c r="T2234" i="1"/>
  <c r="J2234" i="1" s="1"/>
  <c r="T2235" i="1"/>
  <c r="J2235" i="1" s="1"/>
  <c r="T2236" i="1"/>
  <c r="J2236" i="1" s="1"/>
  <c r="T2237" i="1"/>
  <c r="J2237" i="1" s="1"/>
  <c r="T2238" i="1"/>
  <c r="J2238" i="1" s="1"/>
  <c r="T2239" i="1"/>
  <c r="J2239" i="1" s="1"/>
  <c r="T2240" i="1"/>
  <c r="J2240" i="1" s="1"/>
  <c r="T2241" i="1"/>
  <c r="J2241" i="1" s="1"/>
  <c r="T2242" i="1"/>
  <c r="J2242" i="1" s="1"/>
  <c r="T2243" i="1"/>
  <c r="J2243" i="1" s="1"/>
  <c r="T2244" i="1"/>
  <c r="J2244" i="1" s="1"/>
  <c r="T2245" i="1"/>
  <c r="J2245" i="1" s="1"/>
  <c r="T2246" i="1"/>
  <c r="J2246" i="1" s="1"/>
  <c r="T2247" i="1"/>
  <c r="J2247" i="1" s="1"/>
  <c r="T2248" i="1"/>
  <c r="J2248" i="1" s="1"/>
  <c r="T2249" i="1"/>
  <c r="J2249" i="1" s="1"/>
  <c r="T2250" i="1"/>
  <c r="J2250" i="1" s="1"/>
  <c r="T2251" i="1"/>
  <c r="J2251" i="1" s="1"/>
  <c r="T2252" i="1"/>
  <c r="J2252" i="1" s="1"/>
  <c r="T2253" i="1"/>
  <c r="J2253" i="1" s="1"/>
  <c r="T2254" i="1"/>
  <c r="J2254" i="1" s="1"/>
  <c r="T2255" i="1"/>
  <c r="J2255" i="1" s="1"/>
  <c r="T2256" i="1"/>
  <c r="J2256" i="1" s="1"/>
  <c r="T2257" i="1"/>
  <c r="J2257" i="1" s="1"/>
  <c r="T2258" i="1"/>
  <c r="J2258" i="1" s="1"/>
  <c r="T2259" i="1"/>
  <c r="J2259" i="1" s="1"/>
  <c r="T2260" i="1"/>
  <c r="J2260" i="1" s="1"/>
  <c r="T2261" i="1"/>
  <c r="J2261" i="1" s="1"/>
  <c r="T2262" i="1"/>
  <c r="J2262" i="1" s="1"/>
  <c r="T2263" i="1"/>
  <c r="J2263" i="1" s="1"/>
  <c r="T2264" i="1"/>
  <c r="J2264" i="1" s="1"/>
  <c r="T2265" i="1"/>
  <c r="J2265" i="1" s="1"/>
  <c r="T2266" i="1"/>
  <c r="J2266" i="1" s="1"/>
  <c r="T2267" i="1"/>
  <c r="J2267" i="1" s="1"/>
  <c r="T2268" i="1"/>
  <c r="J2268" i="1" s="1"/>
  <c r="T2269" i="1"/>
  <c r="J2269" i="1" s="1"/>
  <c r="T2270" i="1"/>
  <c r="J2270" i="1" s="1"/>
  <c r="T2271" i="1"/>
  <c r="J2271" i="1" s="1"/>
  <c r="T2272" i="1"/>
  <c r="J2272" i="1" s="1"/>
  <c r="T2273" i="1"/>
  <c r="J2273" i="1" s="1"/>
  <c r="T2274" i="1"/>
  <c r="J2274" i="1" s="1"/>
  <c r="T2275" i="1"/>
  <c r="J2275" i="1" s="1"/>
  <c r="T2276" i="1"/>
  <c r="J2276" i="1" s="1"/>
  <c r="T2277" i="1"/>
  <c r="J2277" i="1" s="1"/>
  <c r="T2278" i="1"/>
  <c r="J2278" i="1" s="1"/>
  <c r="T2279" i="1"/>
  <c r="J2279" i="1" s="1"/>
  <c r="T2280" i="1"/>
  <c r="J2280" i="1" s="1"/>
  <c r="T2281" i="1"/>
  <c r="J2281" i="1" s="1"/>
  <c r="T2282" i="1"/>
  <c r="J2282" i="1" s="1"/>
  <c r="T2283" i="1"/>
  <c r="J2283" i="1" s="1"/>
  <c r="T2284" i="1"/>
  <c r="J2284" i="1" s="1"/>
  <c r="T2285" i="1"/>
  <c r="J2285" i="1" s="1"/>
  <c r="T2286" i="1"/>
  <c r="J2286" i="1" s="1"/>
  <c r="T2287" i="1"/>
  <c r="J2287" i="1" s="1"/>
  <c r="T2288" i="1"/>
  <c r="J2288" i="1" s="1"/>
  <c r="T2289" i="1"/>
  <c r="J2289" i="1" s="1"/>
  <c r="T2290" i="1"/>
  <c r="J2290" i="1" s="1"/>
  <c r="T2291" i="1"/>
  <c r="J2291" i="1" s="1"/>
  <c r="T2292" i="1"/>
  <c r="J2292" i="1" s="1"/>
  <c r="T2293" i="1"/>
  <c r="J2293" i="1" s="1"/>
  <c r="T2294" i="1"/>
  <c r="J2294" i="1" s="1"/>
  <c r="T2295" i="1"/>
  <c r="J2295" i="1" s="1"/>
  <c r="T2296" i="1"/>
  <c r="J2296" i="1" s="1"/>
  <c r="T2297" i="1"/>
  <c r="J2297" i="1" s="1"/>
  <c r="T2298" i="1"/>
  <c r="J2298" i="1" s="1"/>
  <c r="T2299" i="1"/>
  <c r="J2299" i="1" s="1"/>
  <c r="T2300" i="1"/>
  <c r="J2300" i="1" s="1"/>
  <c r="T2301" i="1"/>
  <c r="J2301" i="1" s="1"/>
  <c r="T2302" i="1"/>
  <c r="J2302" i="1" s="1"/>
  <c r="T2303" i="1"/>
  <c r="J2303" i="1" s="1"/>
  <c r="T2304" i="1"/>
  <c r="J2304" i="1" s="1"/>
  <c r="T2305" i="1"/>
  <c r="J2305" i="1" s="1"/>
  <c r="T2306" i="1"/>
  <c r="J2306" i="1" s="1"/>
  <c r="T2307" i="1"/>
  <c r="J2307" i="1" s="1"/>
  <c r="T2308" i="1"/>
  <c r="J2308" i="1" s="1"/>
  <c r="T2309" i="1"/>
  <c r="J2309" i="1" s="1"/>
  <c r="T2310" i="1"/>
  <c r="J2310" i="1" s="1"/>
  <c r="T2311" i="1"/>
  <c r="J2311" i="1" s="1"/>
  <c r="T2312" i="1"/>
  <c r="J2312" i="1" s="1"/>
  <c r="T2313" i="1"/>
  <c r="J2313" i="1" s="1"/>
  <c r="T2314" i="1"/>
  <c r="J2314" i="1" s="1"/>
  <c r="T2315" i="1"/>
  <c r="J2315" i="1" s="1"/>
  <c r="T2316" i="1"/>
  <c r="J2316" i="1" s="1"/>
  <c r="T2317" i="1"/>
  <c r="J2317" i="1" s="1"/>
  <c r="T2318" i="1"/>
  <c r="J2318" i="1" s="1"/>
  <c r="T2319" i="1"/>
  <c r="J2319" i="1" s="1"/>
  <c r="T2320" i="1"/>
  <c r="J2320" i="1" s="1"/>
  <c r="T2321" i="1"/>
  <c r="J2321" i="1" s="1"/>
  <c r="T2322" i="1"/>
  <c r="J2322" i="1" s="1"/>
  <c r="T2323" i="1"/>
  <c r="J2323" i="1" s="1"/>
  <c r="T2324" i="1"/>
  <c r="J2324" i="1" s="1"/>
  <c r="T2325" i="1"/>
  <c r="J2325" i="1" s="1"/>
  <c r="T2326" i="1"/>
  <c r="J2326" i="1" s="1"/>
  <c r="T2327" i="1"/>
  <c r="J2327" i="1" s="1"/>
  <c r="T2328" i="1"/>
  <c r="J2328" i="1" s="1"/>
  <c r="T2329" i="1"/>
  <c r="J2329" i="1" s="1"/>
  <c r="T2330" i="1"/>
  <c r="J2330" i="1" s="1"/>
  <c r="T2331" i="1"/>
  <c r="J2331" i="1" s="1"/>
  <c r="T2332" i="1"/>
  <c r="J2332" i="1" s="1"/>
  <c r="T2333" i="1"/>
  <c r="J2333" i="1" s="1"/>
  <c r="T2334" i="1"/>
  <c r="J2334" i="1" s="1"/>
  <c r="T2335" i="1"/>
  <c r="J2335" i="1" s="1"/>
  <c r="T2336" i="1"/>
  <c r="J2336" i="1" s="1"/>
  <c r="T2337" i="1"/>
  <c r="J2337" i="1" s="1"/>
  <c r="T2338" i="1"/>
  <c r="J2338" i="1" s="1"/>
  <c r="T2339" i="1"/>
  <c r="J2339" i="1" s="1"/>
  <c r="T2340" i="1"/>
  <c r="J2340" i="1" s="1"/>
  <c r="T2341" i="1"/>
  <c r="J2341" i="1" s="1"/>
  <c r="T2342" i="1"/>
  <c r="J2342" i="1" s="1"/>
  <c r="T2343" i="1"/>
  <c r="J2343" i="1" s="1"/>
  <c r="T2344" i="1"/>
  <c r="J2344" i="1" s="1"/>
  <c r="T2345" i="1"/>
  <c r="J2345" i="1" s="1"/>
  <c r="T2346" i="1"/>
  <c r="J2346" i="1" s="1"/>
  <c r="T2347" i="1"/>
  <c r="J2347" i="1" s="1"/>
  <c r="T2348" i="1"/>
  <c r="J2348" i="1" s="1"/>
  <c r="T2349" i="1"/>
  <c r="J2349" i="1" s="1"/>
  <c r="T2350" i="1"/>
  <c r="J2350" i="1" s="1"/>
  <c r="T2351" i="1"/>
  <c r="J2351" i="1" s="1"/>
  <c r="T2352" i="1"/>
  <c r="J2352" i="1" s="1"/>
  <c r="T2353" i="1"/>
  <c r="J2353" i="1" s="1"/>
  <c r="T2354" i="1"/>
  <c r="J2354" i="1" s="1"/>
  <c r="T2355" i="1"/>
  <c r="J2355" i="1" s="1"/>
  <c r="T2356" i="1"/>
  <c r="J2356" i="1" s="1"/>
  <c r="T2357" i="1"/>
  <c r="J2357" i="1" s="1"/>
  <c r="T2358" i="1"/>
  <c r="J2358" i="1" s="1"/>
  <c r="T2359" i="1"/>
  <c r="J2359" i="1" s="1"/>
  <c r="T2360" i="1"/>
  <c r="J2360" i="1" s="1"/>
  <c r="T2361" i="1"/>
  <c r="J2361" i="1" s="1"/>
  <c r="T2362" i="1"/>
  <c r="J2362" i="1" s="1"/>
  <c r="T2363" i="1"/>
  <c r="J2363" i="1" s="1"/>
  <c r="T2364" i="1"/>
  <c r="J2364" i="1" s="1"/>
  <c r="T2365" i="1"/>
  <c r="J2365" i="1" s="1"/>
  <c r="T2366" i="1"/>
  <c r="J2366" i="1" s="1"/>
  <c r="T2367" i="1"/>
  <c r="J2367" i="1" s="1"/>
  <c r="T2368" i="1"/>
  <c r="J2368" i="1" s="1"/>
  <c r="T2369" i="1"/>
  <c r="J2369" i="1" s="1"/>
  <c r="T2370" i="1"/>
  <c r="J2370" i="1" s="1"/>
  <c r="T2371" i="1"/>
  <c r="J2371" i="1" s="1"/>
  <c r="T2372" i="1"/>
  <c r="J2372" i="1" s="1"/>
  <c r="T2373" i="1"/>
  <c r="J2373" i="1" s="1"/>
  <c r="T2374" i="1"/>
  <c r="J2374" i="1" s="1"/>
  <c r="T2375" i="1"/>
  <c r="J2375" i="1" s="1"/>
  <c r="T2376" i="1"/>
  <c r="J2376" i="1" s="1"/>
  <c r="T2377" i="1"/>
  <c r="J2377" i="1" s="1"/>
  <c r="T2378" i="1"/>
  <c r="J2378" i="1" s="1"/>
  <c r="T2379" i="1"/>
  <c r="J2379" i="1" s="1"/>
  <c r="T2380" i="1"/>
  <c r="J2380" i="1" s="1"/>
  <c r="T2381" i="1"/>
  <c r="J2381" i="1" s="1"/>
  <c r="T2382" i="1"/>
  <c r="J2382" i="1" s="1"/>
  <c r="T2383" i="1"/>
  <c r="J2383" i="1" s="1"/>
  <c r="T2384" i="1"/>
  <c r="J2384" i="1" s="1"/>
  <c r="T2385" i="1"/>
  <c r="J2385" i="1" s="1"/>
  <c r="T2386" i="1"/>
  <c r="J2386" i="1" s="1"/>
  <c r="T2387" i="1"/>
  <c r="J2387" i="1" s="1"/>
  <c r="T2388" i="1"/>
  <c r="J2388" i="1" s="1"/>
  <c r="T2389" i="1"/>
  <c r="J2389" i="1" s="1"/>
  <c r="T2390" i="1"/>
  <c r="J2390" i="1" s="1"/>
  <c r="T2391" i="1"/>
  <c r="J2391" i="1" s="1"/>
  <c r="T2392" i="1"/>
  <c r="J2392" i="1" s="1"/>
  <c r="T2393" i="1"/>
  <c r="J2393" i="1" s="1"/>
  <c r="T2394" i="1"/>
  <c r="J2394" i="1" s="1"/>
  <c r="T2395" i="1"/>
  <c r="J2395" i="1" s="1"/>
  <c r="T2396" i="1"/>
  <c r="J2396" i="1" s="1"/>
  <c r="T2397" i="1"/>
  <c r="J2397" i="1" s="1"/>
  <c r="T2398" i="1"/>
  <c r="J2398" i="1" s="1"/>
  <c r="T2399" i="1"/>
  <c r="J2399" i="1" s="1"/>
  <c r="T2400" i="1"/>
  <c r="J2400" i="1" s="1"/>
  <c r="T2401" i="1"/>
  <c r="J2401" i="1" s="1"/>
  <c r="T2402" i="1"/>
  <c r="J2402" i="1" s="1"/>
  <c r="T2403" i="1"/>
  <c r="J2403" i="1" s="1"/>
  <c r="T2404" i="1"/>
  <c r="J2404" i="1" s="1"/>
  <c r="T2405" i="1"/>
  <c r="J2405" i="1" s="1"/>
  <c r="T2406" i="1"/>
  <c r="J2406" i="1" s="1"/>
  <c r="T2407" i="1"/>
  <c r="J2407" i="1" s="1"/>
  <c r="T2408" i="1"/>
  <c r="J2408" i="1" s="1"/>
  <c r="T2409" i="1"/>
  <c r="J2409" i="1" s="1"/>
  <c r="T2410" i="1"/>
  <c r="J2410" i="1" s="1"/>
  <c r="T2411" i="1"/>
  <c r="J2411" i="1" s="1"/>
  <c r="T2412" i="1"/>
  <c r="J2412" i="1" s="1"/>
  <c r="T2413" i="1"/>
  <c r="J2413" i="1" s="1"/>
  <c r="T2414" i="1"/>
  <c r="J2414" i="1" s="1"/>
  <c r="T2415" i="1"/>
  <c r="J2415" i="1" s="1"/>
  <c r="T2416" i="1"/>
  <c r="J2416" i="1" s="1"/>
  <c r="T2417" i="1"/>
  <c r="J2417" i="1" s="1"/>
  <c r="T2418" i="1"/>
  <c r="J2418" i="1" s="1"/>
  <c r="T2419" i="1"/>
  <c r="J2419" i="1" s="1"/>
  <c r="T2420" i="1"/>
  <c r="J2420" i="1" s="1"/>
  <c r="T2421" i="1"/>
  <c r="J2421" i="1" s="1"/>
  <c r="T2422" i="1"/>
  <c r="J2422" i="1" s="1"/>
  <c r="T2423" i="1"/>
  <c r="J2423" i="1" s="1"/>
  <c r="T2424" i="1"/>
  <c r="J2424" i="1" s="1"/>
  <c r="T2425" i="1"/>
  <c r="J2425" i="1" s="1"/>
  <c r="T2426" i="1"/>
  <c r="J2426" i="1" s="1"/>
  <c r="T2427" i="1"/>
  <c r="J2427" i="1" s="1"/>
  <c r="T2428" i="1"/>
  <c r="J2428" i="1" s="1"/>
  <c r="T2429" i="1"/>
  <c r="J2429" i="1" s="1"/>
  <c r="T2430" i="1"/>
  <c r="J2430" i="1" s="1"/>
  <c r="T2431" i="1"/>
  <c r="J2431" i="1" s="1"/>
  <c r="T2432" i="1"/>
  <c r="J2432" i="1" s="1"/>
  <c r="T2433" i="1"/>
  <c r="J2433" i="1" s="1"/>
  <c r="T2434" i="1"/>
  <c r="J2434" i="1" s="1"/>
  <c r="T2435" i="1"/>
  <c r="J2435" i="1" s="1"/>
  <c r="T2436" i="1"/>
  <c r="J2436" i="1" s="1"/>
  <c r="T2437" i="1"/>
  <c r="J2437" i="1" s="1"/>
  <c r="T2438" i="1"/>
  <c r="J2438" i="1" s="1"/>
  <c r="T2439" i="1"/>
  <c r="J2439" i="1" s="1"/>
  <c r="T2440" i="1"/>
  <c r="J2440" i="1" s="1"/>
  <c r="T2441" i="1"/>
  <c r="J2441" i="1" s="1"/>
  <c r="T2442" i="1"/>
  <c r="J2442" i="1" s="1"/>
  <c r="T2443" i="1"/>
  <c r="J2443" i="1" s="1"/>
  <c r="T2444" i="1"/>
  <c r="J2444" i="1" s="1"/>
  <c r="T2445" i="1"/>
  <c r="J2445" i="1" s="1"/>
  <c r="T2446" i="1"/>
  <c r="J2446" i="1" s="1"/>
  <c r="T2447" i="1"/>
  <c r="J2447" i="1" s="1"/>
  <c r="T2448" i="1"/>
  <c r="J2448" i="1" s="1"/>
  <c r="T2449" i="1"/>
  <c r="J2449" i="1" s="1"/>
  <c r="T2450" i="1"/>
  <c r="J2450" i="1" s="1"/>
  <c r="T2451" i="1"/>
  <c r="J2451" i="1" s="1"/>
  <c r="T2452" i="1"/>
  <c r="J2452" i="1" s="1"/>
  <c r="T2453" i="1"/>
  <c r="J2453" i="1" s="1"/>
  <c r="T2454" i="1"/>
  <c r="J2454" i="1" s="1"/>
  <c r="T2455" i="1"/>
  <c r="J2455" i="1" s="1"/>
  <c r="T2456" i="1"/>
  <c r="J2456" i="1" s="1"/>
  <c r="T2457" i="1"/>
  <c r="J2457" i="1" s="1"/>
  <c r="T2458" i="1"/>
  <c r="J2458" i="1" s="1"/>
  <c r="T2459" i="1"/>
  <c r="J2459" i="1" s="1"/>
  <c r="T2460" i="1"/>
  <c r="J2460" i="1" s="1"/>
  <c r="T2461" i="1"/>
  <c r="J2461" i="1" s="1"/>
  <c r="T2462" i="1"/>
  <c r="J2462" i="1" s="1"/>
  <c r="T2463" i="1"/>
  <c r="J2463" i="1" s="1"/>
  <c r="T2464" i="1"/>
  <c r="J2464" i="1" s="1"/>
  <c r="T2465" i="1"/>
  <c r="J2465" i="1" s="1"/>
  <c r="T2466" i="1"/>
  <c r="J2466" i="1" s="1"/>
  <c r="T2467" i="1"/>
  <c r="J2467" i="1" s="1"/>
  <c r="T2468" i="1"/>
  <c r="J2468" i="1" s="1"/>
  <c r="T2469" i="1"/>
  <c r="J2469" i="1" s="1"/>
  <c r="T2470" i="1"/>
  <c r="J2470" i="1" s="1"/>
  <c r="T2471" i="1"/>
  <c r="J2471" i="1" s="1"/>
  <c r="T2472" i="1"/>
  <c r="J2472" i="1" s="1"/>
  <c r="T2473" i="1"/>
  <c r="J2473" i="1" s="1"/>
  <c r="T2474" i="1"/>
  <c r="J2474" i="1" s="1"/>
  <c r="T2475" i="1"/>
  <c r="J2475" i="1" s="1"/>
  <c r="T2476" i="1"/>
  <c r="J2476" i="1" s="1"/>
  <c r="T2477" i="1"/>
  <c r="J2477" i="1" s="1"/>
  <c r="T2478" i="1"/>
  <c r="J2478" i="1" s="1"/>
  <c r="T2479" i="1"/>
  <c r="J2479" i="1" s="1"/>
  <c r="T2480" i="1"/>
  <c r="J2480" i="1" s="1"/>
  <c r="T2481" i="1"/>
  <c r="J2481" i="1" s="1"/>
  <c r="T2482" i="1"/>
  <c r="J2482" i="1" s="1"/>
  <c r="T2483" i="1"/>
  <c r="J2483" i="1" s="1"/>
  <c r="T2484" i="1"/>
  <c r="J2484" i="1" s="1"/>
  <c r="T2485" i="1"/>
  <c r="J2485" i="1" s="1"/>
  <c r="T2486" i="1"/>
  <c r="J2486" i="1" s="1"/>
  <c r="T2487" i="1"/>
  <c r="J2487" i="1" s="1"/>
  <c r="T2488" i="1"/>
  <c r="J2488" i="1" s="1"/>
  <c r="T2489" i="1"/>
  <c r="J2489" i="1" s="1"/>
  <c r="T2490" i="1"/>
  <c r="J2490" i="1" s="1"/>
  <c r="T2491" i="1"/>
  <c r="J2491" i="1" s="1"/>
  <c r="T2492" i="1"/>
  <c r="J2492" i="1" s="1"/>
  <c r="T2493" i="1"/>
  <c r="J2493" i="1" s="1"/>
  <c r="T2494" i="1"/>
  <c r="J2494" i="1" s="1"/>
  <c r="T2495" i="1"/>
  <c r="J2495" i="1" s="1"/>
  <c r="T2496" i="1"/>
  <c r="J2496" i="1" s="1"/>
  <c r="T2497" i="1"/>
  <c r="J2497" i="1" s="1"/>
  <c r="T2498" i="1"/>
  <c r="J2498" i="1" s="1"/>
  <c r="T2499" i="1"/>
  <c r="J2499" i="1" s="1"/>
  <c r="T2500" i="1"/>
  <c r="J2500" i="1" s="1"/>
  <c r="T2501" i="1"/>
  <c r="J2501" i="1" s="1"/>
  <c r="T2502" i="1"/>
  <c r="J2502" i="1" s="1"/>
  <c r="T2503" i="1"/>
  <c r="J2503" i="1" s="1"/>
  <c r="T2504" i="1"/>
  <c r="J2504" i="1" s="1"/>
  <c r="T2505" i="1"/>
  <c r="J2505" i="1" s="1"/>
  <c r="T2506" i="1"/>
  <c r="J2506" i="1" s="1"/>
  <c r="T2507" i="1"/>
  <c r="J2507" i="1" s="1"/>
  <c r="T2508" i="1"/>
  <c r="J2508" i="1" s="1"/>
  <c r="T2509" i="1"/>
  <c r="J2509" i="1" s="1"/>
  <c r="T2510" i="1"/>
  <c r="J2510" i="1" s="1"/>
  <c r="T2511" i="1"/>
  <c r="J2511" i="1" s="1"/>
  <c r="T2512" i="1"/>
  <c r="J2512" i="1" s="1"/>
  <c r="T2513" i="1"/>
  <c r="J2513" i="1" s="1"/>
  <c r="T2514" i="1"/>
  <c r="J2514" i="1" s="1"/>
  <c r="T2515" i="1"/>
  <c r="J2515" i="1" s="1"/>
  <c r="T2516" i="1"/>
  <c r="J2516" i="1" s="1"/>
  <c r="T2517" i="1"/>
  <c r="J2517" i="1" s="1"/>
  <c r="T2518" i="1"/>
  <c r="J2518" i="1" s="1"/>
  <c r="T2519" i="1"/>
  <c r="J2519" i="1" s="1"/>
  <c r="T2520" i="1"/>
  <c r="J2520" i="1" s="1"/>
  <c r="T2521" i="1"/>
  <c r="J2521" i="1" s="1"/>
  <c r="T2522" i="1"/>
  <c r="J2522" i="1" s="1"/>
  <c r="T2523" i="1"/>
  <c r="J2523" i="1" s="1"/>
  <c r="T2524" i="1"/>
  <c r="J2524" i="1" s="1"/>
  <c r="T2525" i="1"/>
  <c r="J2525" i="1" s="1"/>
  <c r="T2526" i="1"/>
  <c r="J2526" i="1" s="1"/>
  <c r="T2527" i="1"/>
  <c r="J2527" i="1" s="1"/>
  <c r="T2528" i="1"/>
  <c r="J2528" i="1" s="1"/>
  <c r="T2529" i="1"/>
  <c r="J2529" i="1" s="1"/>
  <c r="T2530" i="1"/>
  <c r="J2530" i="1" s="1"/>
  <c r="T2531" i="1"/>
  <c r="J2531" i="1" s="1"/>
  <c r="T2532" i="1"/>
  <c r="J2532" i="1" s="1"/>
  <c r="T2533" i="1"/>
  <c r="J2533" i="1" s="1"/>
  <c r="T2534" i="1"/>
  <c r="J2534" i="1" s="1"/>
  <c r="T2535" i="1"/>
  <c r="J2535" i="1" s="1"/>
  <c r="T2536" i="1"/>
  <c r="J2536" i="1" s="1"/>
  <c r="T2537" i="1"/>
  <c r="J2537" i="1" s="1"/>
  <c r="T2538" i="1"/>
  <c r="J2538" i="1" s="1"/>
  <c r="T2539" i="1"/>
  <c r="J2539" i="1" s="1"/>
  <c r="T2540" i="1"/>
  <c r="J2540" i="1" s="1"/>
  <c r="T2541" i="1"/>
  <c r="J2541" i="1" s="1"/>
  <c r="T2542" i="1"/>
  <c r="J2542" i="1" s="1"/>
  <c r="T2543" i="1"/>
  <c r="J2543" i="1" s="1"/>
  <c r="T2544" i="1"/>
  <c r="J2544" i="1" s="1"/>
  <c r="T2545" i="1"/>
  <c r="J2545" i="1" s="1"/>
  <c r="T2546" i="1"/>
  <c r="J2546" i="1" s="1"/>
  <c r="T2547" i="1"/>
  <c r="J2547" i="1" s="1"/>
  <c r="T2548" i="1"/>
  <c r="J2548" i="1" s="1"/>
  <c r="T2549" i="1"/>
  <c r="J2549" i="1" s="1"/>
  <c r="T2550" i="1"/>
  <c r="J2550" i="1" s="1"/>
  <c r="T2551" i="1"/>
  <c r="J2551" i="1" s="1"/>
  <c r="T2552" i="1"/>
  <c r="J2552" i="1" s="1"/>
  <c r="T2553" i="1"/>
  <c r="J2553" i="1" s="1"/>
  <c r="T2554" i="1"/>
  <c r="J2554" i="1" s="1"/>
  <c r="T2555" i="1"/>
  <c r="J2555" i="1" s="1"/>
  <c r="T2556" i="1"/>
  <c r="J2556" i="1" s="1"/>
  <c r="T2557" i="1"/>
  <c r="J2557" i="1" s="1"/>
  <c r="T2558" i="1"/>
  <c r="J2558" i="1" s="1"/>
  <c r="T2559" i="1"/>
  <c r="J2559" i="1" s="1"/>
  <c r="T2560" i="1"/>
  <c r="J2560" i="1" s="1"/>
  <c r="T2561" i="1"/>
  <c r="J2561" i="1" s="1"/>
  <c r="T2562" i="1"/>
  <c r="J2562" i="1" s="1"/>
  <c r="T2563" i="1"/>
  <c r="J2563" i="1" s="1"/>
  <c r="T2564" i="1"/>
  <c r="J2564" i="1" s="1"/>
  <c r="T2565" i="1"/>
  <c r="J2565" i="1" s="1"/>
  <c r="T2566" i="1"/>
  <c r="J2566" i="1" s="1"/>
  <c r="T2567" i="1"/>
  <c r="J2567" i="1" s="1"/>
  <c r="T2568" i="1"/>
  <c r="J2568" i="1" s="1"/>
  <c r="T2569" i="1"/>
  <c r="J2569" i="1" s="1"/>
  <c r="T2570" i="1"/>
  <c r="J2570" i="1" s="1"/>
  <c r="T2571" i="1"/>
  <c r="J2571" i="1" s="1"/>
  <c r="T2572" i="1"/>
  <c r="J2572" i="1" s="1"/>
  <c r="T2573" i="1"/>
  <c r="J2573" i="1" s="1"/>
  <c r="T2574" i="1"/>
  <c r="J2574" i="1" s="1"/>
  <c r="T2575" i="1"/>
  <c r="J2575" i="1" s="1"/>
  <c r="T2576" i="1"/>
  <c r="J2576" i="1" s="1"/>
  <c r="T2577" i="1"/>
  <c r="J2577" i="1" s="1"/>
  <c r="T2578" i="1"/>
  <c r="J2578" i="1" s="1"/>
  <c r="T2579" i="1"/>
  <c r="J2579" i="1" s="1"/>
  <c r="T2580" i="1"/>
  <c r="J2580" i="1" s="1"/>
  <c r="T2581" i="1"/>
  <c r="J2581" i="1" s="1"/>
  <c r="T2582" i="1"/>
  <c r="J2582" i="1" s="1"/>
  <c r="T2583" i="1"/>
  <c r="J2583" i="1" s="1"/>
  <c r="T2584" i="1"/>
  <c r="J2584" i="1" s="1"/>
  <c r="T2585" i="1"/>
  <c r="J2585" i="1" s="1"/>
  <c r="T2586" i="1"/>
  <c r="J2586" i="1" s="1"/>
  <c r="T2587" i="1"/>
  <c r="J2587" i="1" s="1"/>
  <c r="T2588" i="1"/>
  <c r="J2588" i="1" s="1"/>
  <c r="T2589" i="1"/>
  <c r="J2589" i="1" s="1"/>
  <c r="T2590" i="1"/>
  <c r="J2590" i="1" s="1"/>
  <c r="T2591" i="1"/>
  <c r="J2591" i="1" s="1"/>
  <c r="T2592" i="1"/>
  <c r="J2592" i="1" s="1"/>
  <c r="T2593" i="1"/>
  <c r="J2593" i="1" s="1"/>
  <c r="T2594" i="1"/>
  <c r="J2594" i="1" s="1"/>
  <c r="T2595" i="1"/>
  <c r="J2595" i="1" s="1"/>
  <c r="T2596" i="1"/>
  <c r="J2596" i="1" s="1"/>
  <c r="T2597" i="1"/>
  <c r="J2597" i="1" s="1"/>
  <c r="T2598" i="1"/>
  <c r="J2598" i="1" s="1"/>
  <c r="T2599" i="1"/>
  <c r="J2599" i="1" s="1"/>
  <c r="T2600" i="1"/>
  <c r="J2600" i="1" s="1"/>
  <c r="T2601" i="1"/>
  <c r="J2601" i="1" s="1"/>
  <c r="T2602" i="1"/>
  <c r="J2602" i="1" s="1"/>
  <c r="T2603" i="1"/>
  <c r="J2603" i="1" s="1"/>
  <c r="T2604" i="1"/>
  <c r="J2604" i="1" s="1"/>
  <c r="T2605" i="1"/>
  <c r="J2605" i="1" s="1"/>
  <c r="T2606" i="1"/>
  <c r="J2606" i="1" s="1"/>
  <c r="T2607" i="1"/>
  <c r="J2607" i="1" s="1"/>
  <c r="T2608" i="1"/>
  <c r="J2608" i="1" s="1"/>
  <c r="T2609" i="1"/>
  <c r="J2609" i="1" s="1"/>
  <c r="T2610" i="1"/>
  <c r="J2610" i="1" s="1"/>
  <c r="T2611" i="1"/>
  <c r="J2611" i="1" s="1"/>
  <c r="T2612" i="1"/>
  <c r="J2612" i="1" s="1"/>
  <c r="T2613" i="1"/>
  <c r="J2613" i="1" s="1"/>
  <c r="T2614" i="1"/>
  <c r="J2614" i="1" s="1"/>
  <c r="T2615" i="1"/>
  <c r="J2615" i="1" s="1"/>
  <c r="T2616" i="1"/>
  <c r="J2616" i="1" s="1"/>
  <c r="T2617" i="1"/>
  <c r="J2617" i="1" s="1"/>
  <c r="T2618" i="1"/>
  <c r="J2618" i="1" s="1"/>
  <c r="T2619" i="1"/>
  <c r="J2619" i="1" s="1"/>
  <c r="T2620" i="1"/>
  <c r="J2620" i="1" s="1"/>
  <c r="T2621" i="1"/>
  <c r="J2621" i="1" s="1"/>
  <c r="T2622" i="1"/>
  <c r="J2622" i="1" s="1"/>
  <c r="T2623" i="1"/>
  <c r="J2623" i="1" s="1"/>
  <c r="T2624" i="1"/>
  <c r="J2624" i="1" s="1"/>
  <c r="T2625" i="1"/>
  <c r="J2625" i="1" s="1"/>
  <c r="T2626" i="1"/>
  <c r="J2626" i="1" s="1"/>
  <c r="T2627" i="1"/>
  <c r="J2627" i="1" s="1"/>
  <c r="T2628" i="1"/>
  <c r="J2628" i="1" s="1"/>
  <c r="T2629" i="1"/>
  <c r="J2629" i="1" s="1"/>
  <c r="T2630" i="1"/>
  <c r="J2630" i="1" s="1"/>
  <c r="T2631" i="1"/>
  <c r="J2631" i="1" s="1"/>
  <c r="T2632" i="1"/>
  <c r="J2632" i="1" s="1"/>
  <c r="T2633" i="1"/>
  <c r="J2633" i="1" s="1"/>
  <c r="T2634" i="1"/>
  <c r="J2634" i="1" s="1"/>
  <c r="T2635" i="1"/>
  <c r="J2635" i="1" s="1"/>
  <c r="T2636" i="1"/>
  <c r="J2636" i="1" s="1"/>
  <c r="T2637" i="1"/>
  <c r="J2637" i="1" s="1"/>
  <c r="T2638" i="1"/>
  <c r="J2638" i="1" s="1"/>
  <c r="T2639" i="1"/>
  <c r="J2639" i="1" s="1"/>
  <c r="T2640" i="1"/>
  <c r="J2640" i="1" s="1"/>
  <c r="T2641" i="1"/>
  <c r="J2641" i="1" s="1"/>
  <c r="T2642" i="1"/>
  <c r="J2642" i="1" s="1"/>
  <c r="T2643" i="1"/>
  <c r="J2643" i="1" s="1"/>
  <c r="T2644" i="1"/>
  <c r="J2644" i="1" s="1"/>
  <c r="T2645" i="1"/>
  <c r="J2645" i="1" s="1"/>
  <c r="T2646" i="1"/>
  <c r="J2646" i="1" s="1"/>
  <c r="T2647" i="1"/>
  <c r="J2647" i="1" s="1"/>
  <c r="T2648" i="1"/>
  <c r="J2648" i="1" s="1"/>
  <c r="T2649" i="1"/>
  <c r="J2649" i="1" s="1"/>
  <c r="T2650" i="1"/>
  <c r="J2650" i="1" s="1"/>
  <c r="T2651" i="1"/>
  <c r="J2651" i="1" s="1"/>
  <c r="T2652" i="1"/>
  <c r="J2652" i="1" s="1"/>
  <c r="T2653" i="1"/>
  <c r="J2653" i="1" s="1"/>
  <c r="T2654" i="1"/>
  <c r="J2654" i="1" s="1"/>
  <c r="T2655" i="1"/>
  <c r="J2655" i="1" s="1"/>
  <c r="T2656" i="1"/>
  <c r="J2656" i="1" s="1"/>
  <c r="T2657" i="1"/>
  <c r="J2657" i="1" s="1"/>
  <c r="T2658" i="1"/>
  <c r="J2658" i="1" s="1"/>
  <c r="T2659" i="1"/>
  <c r="J2659" i="1" s="1"/>
  <c r="T2660" i="1"/>
  <c r="J2660" i="1" s="1"/>
  <c r="T2661" i="1"/>
  <c r="J2661" i="1" s="1"/>
  <c r="T2662" i="1"/>
  <c r="J2662" i="1" s="1"/>
  <c r="T2663" i="1"/>
  <c r="J2663" i="1" s="1"/>
  <c r="T2664" i="1"/>
  <c r="J2664" i="1" s="1"/>
  <c r="T2665" i="1"/>
  <c r="J2665" i="1" s="1"/>
  <c r="T2666" i="1"/>
  <c r="J2666" i="1" s="1"/>
  <c r="T2667" i="1"/>
  <c r="J2667" i="1" s="1"/>
  <c r="T2668" i="1"/>
  <c r="J2668" i="1" s="1"/>
  <c r="T2669" i="1"/>
  <c r="J2669" i="1" s="1"/>
  <c r="T2670" i="1"/>
  <c r="J2670" i="1" s="1"/>
  <c r="T2671" i="1"/>
  <c r="J2671" i="1" s="1"/>
  <c r="T2672" i="1"/>
  <c r="J2672" i="1" s="1"/>
  <c r="T2673" i="1"/>
  <c r="J2673" i="1" s="1"/>
  <c r="T2674" i="1"/>
  <c r="J2674" i="1" s="1"/>
  <c r="T2675" i="1"/>
  <c r="J2675" i="1" s="1"/>
  <c r="T2676" i="1"/>
  <c r="J2676" i="1" s="1"/>
  <c r="T2677" i="1"/>
  <c r="J2677" i="1" s="1"/>
  <c r="T2678" i="1"/>
  <c r="J2678" i="1" s="1"/>
  <c r="T2679" i="1"/>
  <c r="J2679" i="1" s="1"/>
  <c r="T2680" i="1"/>
  <c r="J2680" i="1" s="1"/>
  <c r="T2681" i="1"/>
  <c r="J2681" i="1" s="1"/>
  <c r="T2682" i="1"/>
  <c r="J2682" i="1" s="1"/>
  <c r="T2683" i="1"/>
  <c r="J2683" i="1" s="1"/>
  <c r="T2684" i="1"/>
  <c r="J2684" i="1" s="1"/>
  <c r="T2685" i="1"/>
  <c r="J2685" i="1" s="1"/>
  <c r="T2686" i="1"/>
  <c r="J2686" i="1" s="1"/>
  <c r="T2687" i="1"/>
  <c r="J2687" i="1" s="1"/>
  <c r="T2688" i="1"/>
  <c r="J2688" i="1" s="1"/>
  <c r="T2689" i="1"/>
  <c r="J2689" i="1" s="1"/>
  <c r="T2690" i="1"/>
  <c r="J2690" i="1" s="1"/>
  <c r="T2691" i="1"/>
  <c r="J2691" i="1" s="1"/>
  <c r="T2692" i="1"/>
  <c r="J2692" i="1" s="1"/>
  <c r="T2693" i="1"/>
  <c r="J2693" i="1" s="1"/>
  <c r="T2694" i="1"/>
  <c r="J2694" i="1" s="1"/>
  <c r="T2695" i="1"/>
  <c r="J2695" i="1" s="1"/>
  <c r="T2696" i="1"/>
  <c r="J2696" i="1" s="1"/>
  <c r="T2697" i="1"/>
  <c r="J2697" i="1" s="1"/>
  <c r="T2698" i="1"/>
  <c r="J2698" i="1" s="1"/>
  <c r="T2699" i="1"/>
  <c r="J2699" i="1" s="1"/>
  <c r="T2700" i="1"/>
  <c r="J2700" i="1" s="1"/>
  <c r="T2701" i="1"/>
  <c r="J2701" i="1" s="1"/>
  <c r="T2702" i="1"/>
  <c r="J2702" i="1" s="1"/>
  <c r="T2703" i="1"/>
  <c r="J2703" i="1" s="1"/>
  <c r="T2704" i="1"/>
  <c r="J2704" i="1" s="1"/>
  <c r="T2705" i="1"/>
  <c r="J2705" i="1" s="1"/>
  <c r="T2706" i="1"/>
  <c r="J2706" i="1" s="1"/>
  <c r="T2707" i="1"/>
  <c r="J2707" i="1" s="1"/>
  <c r="T2708" i="1"/>
  <c r="J2708" i="1" s="1"/>
  <c r="T2709" i="1"/>
  <c r="J2709" i="1" s="1"/>
  <c r="T2710" i="1"/>
  <c r="J2710" i="1" s="1"/>
  <c r="T2711" i="1"/>
  <c r="J2711" i="1" s="1"/>
  <c r="T2712" i="1"/>
  <c r="J2712" i="1" s="1"/>
  <c r="T2713" i="1"/>
  <c r="J2713" i="1" s="1"/>
  <c r="T2714" i="1"/>
  <c r="J2714" i="1" s="1"/>
  <c r="T2715" i="1"/>
  <c r="J2715" i="1" s="1"/>
  <c r="T2716" i="1"/>
  <c r="J2716" i="1" s="1"/>
  <c r="T2717" i="1"/>
  <c r="J2717" i="1" s="1"/>
  <c r="T2718" i="1"/>
  <c r="J2718" i="1" s="1"/>
  <c r="T2719" i="1"/>
  <c r="J2719" i="1" s="1"/>
  <c r="T2720" i="1"/>
  <c r="J2720" i="1" s="1"/>
  <c r="T2721" i="1"/>
  <c r="J2721" i="1" s="1"/>
  <c r="T2722" i="1"/>
  <c r="J2722" i="1" s="1"/>
  <c r="T2723" i="1"/>
  <c r="J2723" i="1" s="1"/>
  <c r="T2724" i="1"/>
  <c r="J2724" i="1" s="1"/>
  <c r="T2725" i="1"/>
  <c r="J2725" i="1" s="1"/>
  <c r="T2726" i="1"/>
  <c r="J2726" i="1" s="1"/>
  <c r="T2727" i="1"/>
  <c r="J2727" i="1" s="1"/>
  <c r="T2728" i="1"/>
  <c r="J2728" i="1" s="1"/>
  <c r="T2729" i="1"/>
  <c r="J2729" i="1" s="1"/>
  <c r="T2730" i="1"/>
  <c r="J2730" i="1" s="1"/>
  <c r="T2731" i="1"/>
  <c r="J2731" i="1" s="1"/>
  <c r="T2732" i="1"/>
  <c r="J2732" i="1" s="1"/>
  <c r="T2733" i="1"/>
  <c r="J2733" i="1" s="1"/>
  <c r="T2734" i="1"/>
  <c r="J2734" i="1" s="1"/>
  <c r="T2735" i="1"/>
  <c r="J2735" i="1" s="1"/>
  <c r="T2736" i="1"/>
  <c r="J2736" i="1" s="1"/>
  <c r="T2737" i="1"/>
  <c r="J2737" i="1" s="1"/>
  <c r="T2738" i="1"/>
  <c r="J2738" i="1" s="1"/>
  <c r="T2739" i="1"/>
  <c r="J2739" i="1" s="1"/>
  <c r="T2740" i="1"/>
  <c r="J2740" i="1" s="1"/>
  <c r="T2741" i="1"/>
  <c r="J2741" i="1" s="1"/>
  <c r="T2742" i="1"/>
  <c r="J2742" i="1" s="1"/>
  <c r="T2743" i="1"/>
  <c r="J2743" i="1" s="1"/>
  <c r="T2744" i="1"/>
  <c r="J2744" i="1" s="1"/>
  <c r="T2745" i="1"/>
  <c r="J2745" i="1" s="1"/>
  <c r="T2746" i="1"/>
  <c r="J2746" i="1" s="1"/>
  <c r="T2747" i="1"/>
  <c r="J2747" i="1" s="1"/>
  <c r="T2748" i="1"/>
  <c r="J2748" i="1" s="1"/>
  <c r="T2749" i="1"/>
  <c r="J2749" i="1" s="1"/>
  <c r="T2750" i="1"/>
  <c r="J2750" i="1" s="1"/>
  <c r="T2751" i="1"/>
  <c r="J2751" i="1" s="1"/>
  <c r="T2752" i="1"/>
  <c r="J2752" i="1" s="1"/>
  <c r="T2753" i="1"/>
  <c r="J2753" i="1" s="1"/>
  <c r="T2754" i="1"/>
  <c r="J2754" i="1" s="1"/>
  <c r="T2755" i="1"/>
  <c r="J2755" i="1" s="1"/>
  <c r="T2756" i="1"/>
  <c r="J2756" i="1" s="1"/>
  <c r="T2757" i="1"/>
  <c r="J2757" i="1" s="1"/>
  <c r="T2758" i="1"/>
  <c r="J2758" i="1" s="1"/>
  <c r="T2759" i="1"/>
  <c r="J2759" i="1" s="1"/>
  <c r="T2760" i="1"/>
  <c r="J2760" i="1" s="1"/>
  <c r="T2761" i="1"/>
  <c r="J2761" i="1" s="1"/>
  <c r="T2762" i="1"/>
  <c r="J2762" i="1" s="1"/>
  <c r="T2763" i="1"/>
  <c r="J2763" i="1" s="1"/>
  <c r="T2764" i="1"/>
  <c r="J2764" i="1" s="1"/>
  <c r="T2765" i="1"/>
  <c r="J2765" i="1" s="1"/>
  <c r="T2766" i="1"/>
  <c r="J2766" i="1" s="1"/>
  <c r="T2767" i="1"/>
  <c r="J2767" i="1" s="1"/>
  <c r="T2768" i="1"/>
  <c r="J2768" i="1" s="1"/>
  <c r="T2769" i="1"/>
  <c r="J2769" i="1" s="1"/>
  <c r="T2770" i="1"/>
  <c r="J2770" i="1" s="1"/>
  <c r="T2771" i="1"/>
  <c r="J2771" i="1" s="1"/>
  <c r="T2772" i="1"/>
  <c r="J2772" i="1" s="1"/>
  <c r="T2773" i="1"/>
  <c r="J2773" i="1" s="1"/>
  <c r="T2774" i="1"/>
  <c r="J2774" i="1" s="1"/>
  <c r="T2775" i="1"/>
  <c r="J2775" i="1" s="1"/>
  <c r="T2776" i="1"/>
  <c r="J2776" i="1" s="1"/>
  <c r="T2777" i="1"/>
  <c r="J2777" i="1" s="1"/>
  <c r="T2778" i="1"/>
  <c r="J2778" i="1" s="1"/>
  <c r="T2779" i="1"/>
  <c r="J2779" i="1" s="1"/>
  <c r="T2780" i="1"/>
  <c r="J2780" i="1" s="1"/>
  <c r="T2781" i="1"/>
  <c r="J2781" i="1" s="1"/>
  <c r="T2782" i="1"/>
  <c r="J2782" i="1" s="1"/>
  <c r="T2845" i="1"/>
  <c r="J2845" i="1" s="1"/>
  <c r="T2846" i="1"/>
  <c r="J2846" i="1" s="1"/>
  <c r="T2847" i="1"/>
  <c r="J2847" i="1" s="1"/>
  <c r="T2882" i="1"/>
  <c r="J2882" i="1" s="1"/>
  <c r="T530" i="1"/>
  <c r="J530" i="1" s="1"/>
  <c r="T2886" i="1"/>
  <c r="J2886" i="1" s="1"/>
  <c r="T2891" i="1"/>
  <c r="J2891" i="1" s="1"/>
  <c r="T1289" i="1"/>
  <c r="J1289" i="1" s="1"/>
  <c r="T2825" i="1"/>
  <c r="J2825" i="1" s="1"/>
  <c r="T2822" i="1"/>
  <c r="J2822" i="1" s="1"/>
  <c r="T1290" i="1"/>
  <c r="J1290" i="1" s="1"/>
  <c r="T2833" i="1"/>
  <c r="J2833" i="1" s="1"/>
  <c r="T2802" i="1"/>
  <c r="J2802" i="1" s="1"/>
  <c r="T2789" i="1"/>
  <c r="J2789" i="1" s="1"/>
  <c r="T2898" i="1"/>
  <c r="J2898" i="1" s="1"/>
  <c r="T2896" i="1"/>
  <c r="J2896" i="1" s="1"/>
  <c r="T2881" i="1"/>
  <c r="J2881" i="1" s="1"/>
  <c r="T2812" i="1"/>
  <c r="J2812" i="1" s="1"/>
  <c r="T529" i="1"/>
  <c r="J529" i="1" s="1"/>
  <c r="T2890" i="1"/>
  <c r="J2890" i="1" s="1"/>
  <c r="T2899" i="1"/>
  <c r="J2899" i="1" s="1"/>
  <c r="T2824" i="1"/>
  <c r="J2824" i="1" s="1"/>
  <c r="T2801" i="1"/>
  <c r="J2801" i="1" s="1"/>
  <c r="T2892" i="1"/>
  <c r="J2892" i="1" s="1"/>
  <c r="T2857" i="1"/>
  <c r="J2857" i="1" s="1"/>
  <c r="T2820" i="1"/>
  <c r="J2820" i="1" s="1"/>
  <c r="T2806" i="1"/>
  <c r="J2806" i="1" s="1"/>
  <c r="T2813" i="1"/>
  <c r="J2813" i="1" s="1"/>
  <c r="T540" i="1"/>
  <c r="J540" i="1" s="1"/>
  <c r="T2888" i="1"/>
  <c r="J2888" i="1" s="1"/>
  <c r="T2804" i="1"/>
  <c r="J2804" i="1" s="1"/>
  <c r="T2809" i="1"/>
  <c r="J2809" i="1" s="1"/>
  <c r="T537" i="1"/>
  <c r="J537" i="1" s="1"/>
  <c r="T2841" i="1"/>
  <c r="J2841" i="1" s="1"/>
  <c r="T1301" i="1"/>
  <c r="J1301" i="1" s="1"/>
  <c r="T2816" i="1"/>
  <c r="J2816" i="1" s="1"/>
  <c r="T2849" i="1"/>
  <c r="J2849" i="1" s="1"/>
  <c r="T2803" i="1"/>
  <c r="J2803" i="1" s="1"/>
  <c r="T2810" i="1"/>
  <c r="J2810" i="1" s="1"/>
  <c r="T2783" i="1"/>
  <c r="J2783" i="1" s="1"/>
  <c r="T2894" i="1"/>
  <c r="J2894" i="1" s="1"/>
  <c r="T2808" i="1"/>
  <c r="J2808" i="1" s="1"/>
  <c r="T2863" i="1"/>
  <c r="J2863" i="1" s="1"/>
  <c r="T2850" i="1"/>
  <c r="J2850" i="1" s="1"/>
  <c r="T2823" i="1"/>
  <c r="J2823" i="1" s="1"/>
  <c r="T2832" i="1"/>
  <c r="J2832" i="1" s="1"/>
  <c r="T1286" i="1"/>
  <c r="J1286" i="1" s="1"/>
  <c r="T2805" i="1"/>
  <c r="J2805" i="1" s="1"/>
  <c r="T539" i="1"/>
  <c r="J539" i="1" s="1"/>
  <c r="T2885" i="1"/>
  <c r="J2885" i="1" s="1"/>
  <c r="T2821" i="1"/>
  <c r="J2821" i="1" s="1"/>
  <c r="T2887" i="1"/>
  <c r="J2887" i="1" s="1"/>
  <c r="T2826" i="1"/>
  <c r="J2826" i="1" s="1"/>
  <c r="T2843" i="1"/>
  <c r="J2843" i="1" s="1"/>
  <c r="T2837" i="1"/>
  <c r="J2837" i="1" s="1"/>
  <c r="T523" i="1"/>
  <c r="J523" i="1" s="1"/>
  <c r="T2848" i="1"/>
  <c r="J2848" i="1" s="1"/>
  <c r="T2889" i="1"/>
  <c r="J2889" i="1" s="1"/>
  <c r="T2883" i="1"/>
  <c r="J2883" i="1" s="1"/>
  <c r="T2828" i="1"/>
  <c r="J2828" i="1" s="1"/>
  <c r="T2872" i="1"/>
  <c r="J2872" i="1" s="1"/>
  <c r="T2917" i="1"/>
  <c r="J2917" i="1" s="1"/>
  <c r="T2795" i="1"/>
  <c r="J2795" i="1" s="1"/>
  <c r="T2791" i="1"/>
  <c r="J2791" i="1" s="1"/>
  <c r="T2831" i="1"/>
  <c r="J2831" i="1" s="1"/>
  <c r="T2876" i="1"/>
  <c r="J2876" i="1" s="1"/>
  <c r="T2796" i="1"/>
  <c r="J2796" i="1" s="1"/>
  <c r="T2865" i="1"/>
  <c r="J2865" i="1" s="1"/>
  <c r="T2793" i="1"/>
  <c r="J2793" i="1" s="1"/>
  <c r="T2902" i="1"/>
  <c r="J2902" i="1" s="1"/>
  <c r="T2797" i="1"/>
  <c r="J2797" i="1" s="1"/>
  <c r="T2905" i="1"/>
  <c r="J2905" i="1" s="1"/>
  <c r="T2918" i="1"/>
  <c r="J2918" i="1" s="1"/>
  <c r="T2859" i="1"/>
  <c r="J2859" i="1" s="1"/>
  <c r="T1304" i="1"/>
  <c r="J1304" i="1" s="1"/>
  <c r="T2861" i="1"/>
  <c r="J2861" i="1" s="1"/>
  <c r="T527" i="1"/>
  <c r="J527" i="1" s="1"/>
  <c r="T2919" i="1"/>
  <c r="J2919" i="1" s="1"/>
  <c r="T2869" i="1"/>
  <c r="J2869" i="1" s="1"/>
  <c r="T2785" i="1"/>
  <c r="J2785" i="1" s="1"/>
  <c r="T2864" i="1"/>
  <c r="J2864" i="1" s="1"/>
  <c r="T2907" i="1"/>
  <c r="J2907" i="1" s="1"/>
  <c r="T2912" i="1"/>
  <c r="J2912" i="1" s="1"/>
  <c r="T2867" i="1"/>
  <c r="J2867" i="1" s="1"/>
  <c r="T2920" i="1"/>
  <c r="J2920" i="1" s="1"/>
  <c r="T2790" i="1"/>
  <c r="J2790" i="1" s="1"/>
  <c r="T1302" i="1"/>
  <c r="J1302" i="1" s="1"/>
  <c r="T528" i="1"/>
  <c r="J528" i="1" s="1"/>
  <c r="T2788" i="1"/>
  <c r="J2788" i="1" s="1"/>
  <c r="T2897" i="1"/>
  <c r="J2897" i="1" s="1"/>
  <c r="T2901" i="1"/>
  <c r="J2901" i="1" s="1"/>
  <c r="T2877" i="1"/>
  <c r="J2877" i="1" s="1"/>
  <c r="T2895" i="1"/>
  <c r="J2895" i="1" s="1"/>
  <c r="T2784" i="1"/>
  <c r="J2784" i="1" s="1"/>
  <c r="T2792" i="1"/>
  <c r="J2792" i="1" s="1"/>
  <c r="T2878" i="1"/>
  <c r="J2878" i="1" s="1"/>
  <c r="T1297" i="1"/>
  <c r="J1297" i="1" s="1"/>
  <c r="T2866" i="1"/>
  <c r="J2866" i="1" s="1"/>
  <c r="T2870" i="1"/>
  <c r="J2870" i="1" s="1"/>
  <c r="T2827" i="1"/>
  <c r="J2827" i="1" s="1"/>
  <c r="T2921" i="1"/>
  <c r="J2921" i="1" s="1"/>
  <c r="T2787" i="1"/>
  <c r="J2787" i="1" s="1"/>
  <c r="T1293" i="1"/>
  <c r="J1293" i="1" s="1"/>
  <c r="T2903" i="1"/>
  <c r="J2903" i="1" s="1"/>
  <c r="T2862" i="1"/>
  <c r="J2862" i="1" s="1"/>
  <c r="T2873" i="1"/>
  <c r="J2873" i="1" s="1"/>
  <c r="T2915" i="1"/>
  <c r="J2915" i="1" s="1"/>
  <c r="T2922" i="1"/>
  <c r="J2922" i="1" s="1"/>
  <c r="T2893" i="1"/>
  <c r="J2893" i="1" s="1"/>
  <c r="T2911" i="1"/>
  <c r="J2911" i="1" s="1"/>
  <c r="T1305" i="1"/>
  <c r="J1305" i="1" s="1"/>
  <c r="T2900" i="1"/>
  <c r="J2900" i="1" s="1"/>
  <c r="T2909" i="1"/>
  <c r="J2909" i="1" s="1"/>
  <c r="T2879" i="1"/>
  <c r="J2879" i="1" s="1"/>
  <c r="T2910" i="1"/>
  <c r="J2910" i="1" s="1"/>
  <c r="T1298" i="1"/>
  <c r="J1298" i="1" s="1"/>
  <c r="T2856" i="1"/>
  <c r="J2856" i="1" s="1"/>
  <c r="T2860" i="1"/>
  <c r="J2860" i="1" s="1"/>
  <c r="T2798" i="1"/>
  <c r="J2798" i="1" s="1"/>
  <c r="T2884" i="1"/>
  <c r="J2884" i="1" s="1"/>
  <c r="T2914" i="1"/>
  <c r="J2914" i="1" s="1"/>
  <c r="T2871" i="1"/>
  <c r="J2871" i="1" s="1"/>
  <c r="T2868" i="1"/>
  <c r="J2868" i="1" s="1"/>
  <c r="T2906" i="1"/>
  <c r="J2906" i="1" s="1"/>
  <c r="T1299" i="1"/>
  <c r="J1299" i="1" s="1"/>
  <c r="T2855" i="1"/>
  <c r="J2855" i="1" s="1"/>
  <c r="T2794" i="1"/>
  <c r="J2794" i="1" s="1"/>
  <c r="T2786" i="1"/>
  <c r="J2786" i="1" s="1"/>
  <c r="T2913" i="1"/>
  <c r="J2913" i="1" s="1"/>
  <c r="T2874" i="1"/>
  <c r="J2874" i="1" s="1"/>
  <c r="T2852" i="1"/>
  <c r="J2852" i="1" s="1"/>
  <c r="T2836" i="1"/>
  <c r="J2836" i="1" s="1"/>
  <c r="T2916" i="1"/>
  <c r="J2916" i="1" s="1"/>
  <c r="T2875" i="1"/>
  <c r="J2875" i="1" s="1"/>
  <c r="T1300" i="1"/>
  <c r="J1300" i="1" s="1"/>
  <c r="T2904" i="1"/>
  <c r="J2904" i="1" s="1"/>
  <c r="T2858" i="1"/>
  <c r="J2858" i="1" s="1"/>
  <c r="T2842" i="1"/>
  <c r="J2842" i="1" s="1"/>
  <c r="T2908" i="1"/>
  <c r="J2908" i="1" s="1"/>
  <c r="T2851" i="1"/>
  <c r="J2851" i="1" s="1"/>
  <c r="T2923" i="1"/>
  <c r="J2923" i="1" s="1"/>
  <c r="T2924" i="1"/>
  <c r="J2924" i="1" s="1"/>
  <c r="T2925" i="1"/>
  <c r="T2926" i="1"/>
  <c r="T2927" i="1"/>
  <c r="T2928" i="1"/>
  <c r="T2929" i="1"/>
  <c r="T2930" i="1"/>
  <c r="T2931" i="1"/>
  <c r="T2932" i="1"/>
  <c r="J2932" i="1" s="1"/>
  <c r="T2933" i="1"/>
  <c r="T2934" i="1"/>
  <c r="T2935" i="1"/>
  <c r="T2936" i="1"/>
  <c r="T2937" i="1"/>
  <c r="T2938" i="1"/>
  <c r="T2939" i="1"/>
  <c r="J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55" i="1"/>
  <c r="T3613" i="1"/>
  <c r="T3162" i="1"/>
  <c r="T3282" i="1"/>
  <c r="T3560" i="1"/>
  <c r="T3157" i="1"/>
  <c r="T3244" i="1"/>
  <c r="T3337" i="1"/>
  <c r="T3561" i="1"/>
  <c r="T3228" i="1"/>
  <c r="T3377" i="1"/>
  <c r="T3493" i="1"/>
  <c r="T3182" i="1"/>
  <c r="T3275" i="1"/>
  <c r="T3212" i="1"/>
  <c r="T3961" i="1"/>
  <c r="T3356" i="1"/>
  <c r="T3686" i="1"/>
  <c r="T3278" i="1"/>
  <c r="T3369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2" i="1"/>
  <c r="T4037" i="1"/>
  <c r="T3867" i="1"/>
  <c r="T3735" i="1"/>
  <c r="T4038" i="1"/>
  <c r="T3822" i="1"/>
  <c r="T3923" i="1"/>
  <c r="T3946" i="1"/>
  <c r="T3739" i="1"/>
  <c r="T3995" i="1"/>
  <c r="T4071" i="1"/>
  <c r="T3426" i="1"/>
  <c r="T3976" i="1"/>
  <c r="T3911" i="1"/>
  <c r="T4000" i="1"/>
  <c r="T4072" i="1"/>
  <c r="T3220" i="1"/>
  <c r="T4073" i="1"/>
  <c r="T3269" i="1"/>
  <c r="T2977" i="1"/>
  <c r="T3464" i="1"/>
  <c r="T3598" i="1"/>
  <c r="T3345" i="1"/>
  <c r="T3349" i="1"/>
  <c r="T3465" i="1"/>
  <c r="T3173" i="1"/>
  <c r="T3214" i="1"/>
  <c r="T3180" i="1"/>
  <c r="T3250" i="1"/>
  <c r="T3320" i="1"/>
  <c r="T3243" i="1"/>
  <c r="T3523" i="1"/>
  <c r="T3295" i="1"/>
  <c r="T3494" i="1"/>
  <c r="T3277" i="1"/>
  <c r="T3142" i="1"/>
  <c r="T3429" i="1"/>
  <c r="T3612" i="1"/>
  <c r="T2965" i="1"/>
  <c r="T3352" i="1"/>
  <c r="T3386" i="1"/>
  <c r="T3185" i="1"/>
  <c r="T3473" i="1"/>
  <c r="T3219" i="1"/>
  <c r="T3468" i="1"/>
  <c r="T3166" i="1"/>
  <c r="T3400" i="1"/>
  <c r="T3256" i="1"/>
  <c r="T3480" i="1"/>
  <c r="T3411" i="1"/>
  <c r="T3440" i="1"/>
  <c r="T3289" i="1"/>
  <c r="T3588" i="1"/>
  <c r="T3819" i="1"/>
  <c r="T3224" i="1"/>
  <c r="T3425" i="1"/>
  <c r="T3292" i="1"/>
  <c r="T3681" i="1"/>
  <c r="T3374" i="1"/>
  <c r="T3130" i="1"/>
  <c r="T3190" i="1"/>
  <c r="J3190" i="1" s="1"/>
  <c r="T3191" i="1"/>
  <c r="T3192" i="1"/>
  <c r="T3193" i="1"/>
  <c r="T3194" i="1"/>
  <c r="J3194" i="1" s="1"/>
  <c r="T3195" i="1"/>
  <c r="J3195" i="1" s="1"/>
  <c r="T3196" i="1"/>
  <c r="T3197" i="1"/>
  <c r="T3198" i="1"/>
  <c r="T3199" i="1"/>
  <c r="T3200" i="1"/>
  <c r="T3201" i="1"/>
  <c r="T3202" i="1"/>
  <c r="T3203" i="1"/>
  <c r="J3203" i="1" s="1"/>
  <c r="T3204" i="1"/>
  <c r="T3205" i="1"/>
  <c r="T3206" i="1"/>
  <c r="T3207" i="1"/>
  <c r="J3207" i="1" s="1"/>
  <c r="T3208" i="1"/>
  <c r="T3209" i="1"/>
  <c r="T3273" i="1"/>
  <c r="T3158" i="1"/>
  <c r="T3333" i="1"/>
  <c r="T2974" i="1"/>
  <c r="T3280" i="1"/>
  <c r="T3235" i="1"/>
  <c r="T3149" i="1"/>
  <c r="T2970" i="1"/>
  <c r="T3524" i="1"/>
  <c r="T3271" i="1"/>
  <c r="T3150" i="1"/>
  <c r="T2982" i="1"/>
  <c r="T3141" i="1"/>
  <c r="T3312" i="1"/>
  <c r="T3384" i="1"/>
  <c r="T3358" i="1"/>
  <c r="T2973" i="1"/>
  <c r="T3508" i="1"/>
  <c r="T3606" i="1"/>
  <c r="T3583" i="1"/>
  <c r="T3223" i="1"/>
  <c r="T2979" i="1"/>
  <c r="T3417" i="1"/>
  <c r="T3564" i="1"/>
  <c r="T3596" i="1"/>
  <c r="T3238" i="1"/>
  <c r="T3323" i="1"/>
  <c r="T3136" i="1"/>
  <c r="T2981" i="1"/>
  <c r="T2969" i="1"/>
  <c r="T3382" i="1"/>
  <c r="T3230" i="1"/>
  <c r="T3403" i="1"/>
  <c r="T3178" i="1"/>
  <c r="T3145" i="1"/>
  <c r="T3186" i="1"/>
  <c r="T3559" i="1"/>
  <c r="T2978" i="1"/>
  <c r="T3159" i="1"/>
  <c r="T3431" i="1"/>
  <c r="T3152" i="1"/>
  <c r="T3241" i="1"/>
  <c r="T2975" i="1"/>
  <c r="T3555" i="1"/>
  <c r="T3415" i="1"/>
  <c r="T2980" i="1"/>
  <c r="T3143" i="1"/>
  <c r="T3829" i="1"/>
  <c r="T3144" i="1"/>
  <c r="T3489" i="1"/>
  <c r="T3221" i="1"/>
  <c r="T2976" i="1"/>
  <c r="T3257" i="1"/>
  <c r="T3366" i="1"/>
  <c r="T3146" i="1"/>
  <c r="T3420" i="1"/>
  <c r="T3441" i="1"/>
  <c r="T3302" i="1"/>
  <c r="T3215" i="1"/>
  <c r="T3139" i="1"/>
  <c r="T3445" i="1"/>
  <c r="T3188" i="1"/>
  <c r="T3538" i="1"/>
  <c r="T3531" i="1"/>
  <c r="T3137" i="1"/>
  <c r="T3305" i="1"/>
  <c r="T3133" i="1"/>
  <c r="T3541" i="1"/>
  <c r="T3268" i="1"/>
  <c r="T3258" i="1"/>
  <c r="T3439" i="1"/>
  <c r="T3226" i="1"/>
  <c r="T3504" i="1"/>
  <c r="T3234" i="1"/>
  <c r="T2971" i="1"/>
  <c r="T3701" i="1"/>
  <c r="T3396" i="1"/>
  <c r="T3249" i="1"/>
  <c r="T3140" i="1"/>
  <c r="T3456" i="1"/>
  <c r="T3177" i="1"/>
  <c r="T3728" i="1"/>
  <c r="T3461" i="1"/>
  <c r="T3812" i="1"/>
  <c r="T3902" i="1"/>
  <c r="T3218" i="1"/>
  <c r="T3725" i="1"/>
  <c r="T3720" i="1"/>
  <c r="T3482" i="1"/>
  <c r="T3253" i="1"/>
  <c r="T3169" i="1"/>
  <c r="T3351" i="1"/>
  <c r="T3314" i="1"/>
  <c r="T3325" i="1"/>
  <c r="T3183" i="1"/>
  <c r="T3500" i="1"/>
  <c r="T3134" i="1"/>
  <c r="T3315" i="1"/>
  <c r="T3433" i="1"/>
  <c r="T3662" i="1"/>
  <c r="T3306" i="1"/>
  <c r="T3816" i="1"/>
  <c r="T3227" i="1"/>
  <c r="T3424" i="1"/>
  <c r="T3455" i="1"/>
  <c r="T3466" i="1"/>
  <c r="T3551" i="1"/>
  <c r="T3304" i="1"/>
  <c r="T3154" i="1"/>
  <c r="T3629" i="1"/>
  <c r="T3454" i="1"/>
  <c r="T3823" i="1"/>
  <c r="T3450" i="1"/>
  <c r="T3824" i="1"/>
  <c r="T3362" i="1"/>
  <c r="T3604" i="1"/>
  <c r="T3576" i="1"/>
  <c r="T3848" i="1"/>
  <c r="T3210" i="1"/>
  <c r="T3704" i="1"/>
  <c r="T3432" i="1"/>
  <c r="T3621" i="1"/>
  <c r="T3565" i="1"/>
  <c r="T3270" i="1"/>
  <c r="T3237" i="1"/>
  <c r="T3339" i="1"/>
  <c r="T3260" i="1"/>
  <c r="T3284" i="1"/>
  <c r="T3914" i="1"/>
  <c r="T3422" i="1"/>
  <c r="T3138" i="1"/>
  <c r="T3184" i="1"/>
  <c r="T3311" i="1"/>
  <c r="T3363" i="1"/>
  <c r="T3233" i="1"/>
  <c r="T3616" i="1"/>
  <c r="T3296" i="1"/>
  <c r="T3732" i="1"/>
  <c r="T3558" i="1"/>
  <c r="T3463" i="1"/>
  <c r="T3252" i="1"/>
  <c r="T3573" i="1"/>
  <c r="T3341" i="1"/>
  <c r="T3279" i="1"/>
  <c r="T3259" i="1"/>
  <c r="T3568" i="1"/>
  <c r="T3395" i="1"/>
  <c r="T3475" i="1"/>
  <c r="T3577" i="1"/>
  <c r="T3515" i="1"/>
  <c r="T3167" i="1"/>
  <c r="T3307" i="1"/>
  <c r="T3181" i="1"/>
  <c r="T3245" i="1"/>
  <c r="T3656" i="1"/>
  <c r="T3216" i="1"/>
  <c r="T3379" i="1"/>
  <c r="T3437" i="1"/>
  <c r="T3652" i="1"/>
  <c r="T3693" i="1"/>
  <c r="T3668" i="1"/>
  <c r="T3272" i="1"/>
  <c r="T3546" i="1"/>
  <c r="T3906" i="1"/>
  <c r="T3670" i="1"/>
  <c r="T3522" i="1"/>
  <c r="T3336" i="1"/>
  <c r="T3406" i="1"/>
  <c r="T3213" i="1"/>
  <c r="T3211" i="1"/>
  <c r="T3749" i="1"/>
  <c r="T3502" i="1"/>
  <c r="T3383" i="1"/>
  <c r="T3313" i="1"/>
  <c r="T3348" i="1"/>
  <c r="T3530" i="1"/>
  <c r="T3236" i="1"/>
  <c r="T3525" i="1"/>
  <c r="T3496" i="1"/>
  <c r="T3350" i="1"/>
  <c r="T3571" i="1"/>
  <c r="T3156" i="1"/>
  <c r="T3572" i="1"/>
  <c r="T3650" i="1"/>
  <c r="T3835" i="1"/>
  <c r="T3566" i="1"/>
  <c r="T3710" i="1"/>
  <c r="T3689" i="1"/>
  <c r="T3570" i="1"/>
  <c r="T3905" i="1"/>
  <c r="T3301" i="1"/>
  <c r="T3609" i="1"/>
  <c r="T3175" i="1"/>
  <c r="T3410" i="1"/>
  <c r="T3131" i="1"/>
  <c r="T3526" i="1"/>
  <c r="T3746" i="1"/>
  <c r="T3842" i="1"/>
  <c r="T3176" i="1"/>
  <c r="T3485" i="1"/>
  <c r="T3667" i="1"/>
  <c r="T3745" i="1"/>
  <c r="T3375" i="1"/>
  <c r="T3135" i="1"/>
  <c r="T3407" i="1"/>
  <c r="T3733" i="1"/>
  <c r="T3387" i="1"/>
  <c r="T3935" i="1"/>
  <c r="T3290" i="1"/>
  <c r="T3548" i="1"/>
  <c r="T3321" i="1"/>
  <c r="T3412" i="1"/>
  <c r="T3687" i="1"/>
  <c r="T3172" i="1"/>
  <c r="T3372" i="1"/>
  <c r="T3893" i="1"/>
  <c r="T3229" i="1"/>
  <c r="T2972" i="1"/>
  <c r="T3318" i="1"/>
  <c r="T3584" i="1"/>
  <c r="T3506" i="1"/>
  <c r="T3937" i="1"/>
  <c r="T3481" i="1"/>
  <c r="T3527" i="1"/>
  <c r="T3478" i="1"/>
  <c r="T3179" i="1"/>
  <c r="T3163" i="1"/>
  <c r="T3627" i="1"/>
  <c r="T3263" i="1"/>
  <c r="T3401" i="1"/>
  <c r="T3436" i="1"/>
  <c r="T3563" i="1"/>
  <c r="T3267" i="1"/>
  <c r="T3443" i="1"/>
  <c r="T3915" i="1"/>
  <c r="T3535" i="1"/>
  <c r="T3698" i="1"/>
  <c r="T3528" i="1"/>
  <c r="T3659" i="1"/>
  <c r="T3660" i="1"/>
  <c r="T3467" i="1"/>
  <c r="T3593" i="1"/>
  <c r="T3715" i="1"/>
  <c r="T3730" i="1"/>
  <c r="T3574" i="1"/>
  <c r="T3864" i="1"/>
  <c r="T3726" i="1"/>
  <c r="T3174" i="1"/>
  <c r="T3242" i="1"/>
  <c r="T3421" i="1"/>
  <c r="T3615" i="1"/>
  <c r="T3741" i="1"/>
  <c r="T3688" i="1"/>
  <c r="T3727" i="1"/>
  <c r="T3832" i="1"/>
  <c r="T3165" i="1"/>
  <c r="T3274" i="1"/>
  <c r="T3505" i="1"/>
  <c r="T3300" i="1"/>
  <c r="T3402" i="1"/>
  <c r="T3151" i="1"/>
  <c r="T3380" i="1"/>
  <c r="T3868" i="1"/>
  <c r="T3661" i="1"/>
  <c r="T3510" i="1"/>
  <c r="T3288" i="1"/>
  <c r="T3516" i="1"/>
  <c r="T3895" i="1"/>
  <c r="T3898" i="1"/>
  <c r="T3501" i="1"/>
  <c r="T3472" i="1"/>
  <c r="T3532" i="1"/>
  <c r="T3486" i="1"/>
  <c r="T3153" i="1"/>
  <c r="T3310" i="1"/>
  <c r="T3261" i="1"/>
  <c r="T3418" i="1"/>
  <c r="T3556" i="1"/>
  <c r="T3291" i="1"/>
  <c r="T3448" i="1"/>
  <c r="T3342" i="1"/>
  <c r="T3247" i="1"/>
  <c r="T3601" i="1"/>
  <c r="T3709" i="1"/>
  <c r="T3327" i="1"/>
  <c r="T3585" i="1"/>
  <c r="T3860" i="1"/>
  <c r="T3262" i="1"/>
  <c r="T3335" i="1"/>
  <c r="T3552" i="1"/>
  <c r="T3550" i="1"/>
  <c r="T3492" i="1"/>
  <c r="T3665" i="1"/>
  <c r="T3579" i="1"/>
  <c r="T3308" i="1"/>
  <c r="T3427" i="1"/>
  <c r="T3682" i="1"/>
  <c r="T3438" i="1"/>
  <c r="T3398" i="1"/>
  <c r="T3164" i="1"/>
  <c r="T3941" i="1"/>
  <c r="T3378" i="1"/>
  <c r="T3691" i="1"/>
  <c r="T3578" i="1"/>
  <c r="T3683" i="1"/>
  <c r="T3367" i="1"/>
  <c r="T3817" i="1"/>
  <c r="T3392" i="1"/>
  <c r="T3457" i="1"/>
  <c r="T3328" i="1"/>
  <c r="T3557" i="1"/>
  <c r="T3512" i="1"/>
  <c r="T3518" i="1"/>
  <c r="T3748" i="1"/>
  <c r="T3590" i="1"/>
  <c r="T3297" i="1"/>
  <c r="T3170" i="1"/>
  <c r="T3826" i="1"/>
  <c r="T3361" i="1"/>
  <c r="T3225" i="1"/>
  <c r="T3553" i="1"/>
  <c r="T3729" i="1"/>
  <c r="T3423" i="1"/>
  <c r="T3600" i="1"/>
  <c r="T3623" i="1"/>
  <c r="T3742" i="1"/>
  <c r="T3217" i="1"/>
  <c r="T3503" i="1"/>
  <c r="T3922" i="1"/>
  <c r="T3614" i="1"/>
  <c r="T3442" i="1"/>
  <c r="T3721" i="1"/>
  <c r="T3869" i="1"/>
  <c r="T3602" i="1"/>
  <c r="T3248" i="1"/>
  <c r="T3569" i="1"/>
  <c r="T3458" i="1"/>
  <c r="T3912" i="1"/>
  <c r="T3626" i="1"/>
  <c r="T2968" i="1"/>
  <c r="T3487" i="1"/>
  <c r="T3675" i="1"/>
  <c r="T3434" i="1"/>
  <c r="T3575" i="1"/>
  <c r="T3714" i="1"/>
  <c r="T3239" i="1"/>
  <c r="T3246" i="1"/>
  <c r="T3462" i="1"/>
  <c r="T3476" i="1"/>
  <c r="T2964" i="1"/>
  <c r="T3833" i="1"/>
  <c r="T3671" i="1"/>
  <c r="T3353" i="1"/>
  <c r="T3446" i="1"/>
  <c r="T3843" i="1"/>
  <c r="T3827" i="1"/>
  <c r="T3678" i="1"/>
  <c r="T3620" i="1"/>
  <c r="T3498" i="1"/>
  <c r="T3657" i="1"/>
  <c r="T3651" i="1"/>
  <c r="T3283" i="1"/>
  <c r="T3471" i="1"/>
  <c r="T3537" i="1"/>
  <c r="T3836" i="1"/>
  <c r="T3390" i="1"/>
  <c r="T3231" i="1"/>
  <c r="T3171" i="1"/>
  <c r="T3969" i="1"/>
  <c r="T3711" i="1"/>
  <c r="T3582" i="1"/>
  <c r="T3837" i="1"/>
  <c r="T3674" i="1"/>
  <c r="T3586" i="1"/>
  <c r="T3416" i="1"/>
  <c r="T3376" i="1"/>
  <c r="T3354" i="1"/>
  <c r="T3319" i="1"/>
  <c r="T3187" i="1"/>
  <c r="T3740" i="1"/>
  <c r="T3933" i="1"/>
  <c r="T3276" i="1"/>
  <c r="T3286" i="1"/>
  <c r="T3610" i="1"/>
  <c r="T3449" i="1"/>
  <c r="T3365" i="1"/>
  <c r="T3519" i="1"/>
  <c r="T3391" i="1"/>
  <c r="T3619" i="1"/>
  <c r="T3444" i="1"/>
  <c r="T3654" i="1"/>
  <c r="T3676" i="1"/>
  <c r="T4033" i="1"/>
  <c r="T3499" i="1"/>
  <c r="T3326" i="1"/>
  <c r="T3447" i="1"/>
  <c r="T3359" i="1"/>
  <c r="T3844" i="1"/>
  <c r="T3329" i="1"/>
  <c r="T3810" i="1"/>
  <c r="T3706" i="1"/>
  <c r="T3404" i="1"/>
  <c r="T3562" i="1"/>
  <c r="T3357" i="1"/>
  <c r="T3222" i="1"/>
  <c r="T3607" i="1"/>
  <c r="T3452" i="1"/>
  <c r="T3428" i="1"/>
  <c r="T3385" i="1"/>
  <c r="T3695" i="1"/>
  <c r="T3517" i="1"/>
  <c r="T3624" i="1"/>
  <c r="T3160" i="1"/>
  <c r="T3368" i="1"/>
  <c r="T3679" i="1"/>
  <c r="T3408" i="1"/>
  <c r="T3381" i="1"/>
  <c r="T3393" i="1"/>
  <c r="T3316" i="1"/>
  <c r="T3529" i="1"/>
  <c r="T3630" i="1"/>
  <c r="T3631" i="1"/>
  <c r="T3632" i="1"/>
  <c r="J3632" i="1" s="1"/>
  <c r="T3633" i="1"/>
  <c r="T3634" i="1"/>
  <c r="J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J3649" i="1" s="1"/>
  <c r="T2967" i="1"/>
  <c r="T3712" i="1"/>
  <c r="T3838" i="1"/>
  <c r="T3830" i="1"/>
  <c r="T3717" i="1"/>
  <c r="T3521" i="1"/>
  <c r="T3435" i="1"/>
  <c r="T3240" i="1"/>
  <c r="T3264" i="1"/>
  <c r="T3474" i="1"/>
  <c r="T3580" i="1"/>
  <c r="T3394" i="1"/>
  <c r="T3916" i="1"/>
  <c r="T3364" i="1"/>
  <c r="T3189" i="1"/>
  <c r="T3921" i="1"/>
  <c r="T3696" i="1"/>
  <c r="T3724" i="1"/>
  <c r="T3617" i="1"/>
  <c r="T3389" i="1"/>
  <c r="T3672" i="1"/>
  <c r="T3592" i="1"/>
  <c r="T3919" i="1"/>
  <c r="T3346" i="1"/>
  <c r="T3397" i="1"/>
  <c r="T3298" i="1"/>
  <c r="T3299" i="1"/>
  <c r="T3984" i="1"/>
  <c r="T3673" i="1"/>
  <c r="T3148" i="1"/>
  <c r="T3507" i="1"/>
  <c r="T3477" i="1"/>
  <c r="T3360" i="1"/>
  <c r="T3628" i="1"/>
  <c r="T3309" i="1"/>
  <c r="T3331" i="1"/>
  <c r="T3669" i="1"/>
  <c r="T3265" i="1"/>
  <c r="T3892" i="1"/>
  <c r="T3285" i="1"/>
  <c r="T3370" i="1"/>
  <c r="T3344" i="1"/>
  <c r="T3542" i="1"/>
  <c r="T2966" i="1"/>
  <c r="T3603" i="1"/>
  <c r="T3851" i="1"/>
  <c r="T3334" i="1"/>
  <c r="T3324" i="1"/>
  <c r="T3388" i="1"/>
  <c r="T3483" i="1"/>
  <c r="T3251" i="1"/>
  <c r="T3453" i="1"/>
  <c r="T3747" i="1"/>
  <c r="T3581" i="1"/>
  <c r="T3371" i="1"/>
  <c r="T3599" i="1"/>
  <c r="T3859" i="1"/>
  <c r="T3413" i="1"/>
  <c r="T3540" i="1"/>
  <c r="T3534" i="1"/>
  <c r="T3497" i="1"/>
  <c r="T3658" i="1"/>
  <c r="T3536" i="1"/>
  <c r="T3813" i="1"/>
  <c r="T3155" i="1"/>
  <c r="T3511" i="1"/>
  <c r="T3168" i="1"/>
  <c r="T3343" i="1"/>
  <c r="T3608" i="1"/>
  <c r="T3322" i="1"/>
  <c r="T3618" i="1"/>
  <c r="T3856" i="1"/>
  <c r="T3355" i="1"/>
  <c r="T3281" i="1"/>
  <c r="T3554" i="1"/>
  <c r="T3293" i="1"/>
  <c r="T3303" i="1"/>
  <c r="T3866" i="1"/>
  <c r="T3414" i="1"/>
  <c r="T3520" i="1"/>
  <c r="T3533" i="1"/>
  <c r="T3890" i="1"/>
  <c r="T3970" i="1"/>
  <c r="T3743" i="1"/>
  <c r="T3956" i="1"/>
  <c r="T4074" i="1"/>
  <c r="T3854" i="1"/>
  <c r="T4026" i="1"/>
  <c r="T4039" i="1"/>
  <c r="T3949" i="1"/>
  <c r="T3907" i="1"/>
  <c r="T3705" i="1"/>
  <c r="T3891" i="1"/>
  <c r="T4075" i="1"/>
  <c r="T3971" i="1"/>
  <c r="T4076" i="1"/>
  <c r="T4077" i="1"/>
  <c r="T4040" i="1"/>
  <c r="T3932" i="1"/>
  <c r="T4015" i="1"/>
  <c r="T3750" i="1"/>
  <c r="T3751" i="1"/>
  <c r="T3752" i="1"/>
  <c r="T3753" i="1"/>
  <c r="T3754" i="1"/>
  <c r="J3754" i="1" s="1"/>
  <c r="T3755" i="1"/>
  <c r="T3756" i="1"/>
  <c r="T3757" i="1"/>
  <c r="J3757" i="1" s="1"/>
  <c r="T3758" i="1"/>
  <c r="T3759" i="1"/>
  <c r="T3760" i="1"/>
  <c r="T3761" i="1"/>
  <c r="T3762" i="1"/>
  <c r="T3763" i="1"/>
  <c r="J3763" i="1" s="1"/>
  <c r="T3764" i="1"/>
  <c r="J3764" i="1" s="1"/>
  <c r="T3765" i="1"/>
  <c r="T3766" i="1"/>
  <c r="T3767" i="1"/>
  <c r="T3768" i="1"/>
  <c r="T3769" i="1"/>
  <c r="T3770" i="1"/>
  <c r="T3771" i="1"/>
  <c r="T3772" i="1"/>
  <c r="J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J3784" i="1" s="1"/>
  <c r="T3785" i="1"/>
  <c r="T3786" i="1"/>
  <c r="T3787" i="1"/>
  <c r="J3787" i="1" s="1"/>
  <c r="T3788" i="1"/>
  <c r="T3789" i="1"/>
  <c r="T3790" i="1"/>
  <c r="T3791" i="1"/>
  <c r="J3791" i="1" s="1"/>
  <c r="T3792" i="1"/>
  <c r="T3793" i="1"/>
  <c r="T3794" i="1"/>
  <c r="T3795" i="1"/>
  <c r="T3796" i="1"/>
  <c r="J3796" i="1" s="1"/>
  <c r="T3797" i="1"/>
  <c r="J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84" i="1"/>
  <c r="T3513" i="1"/>
  <c r="T3539" i="1"/>
  <c r="T3702" i="1"/>
  <c r="T3479" i="1"/>
  <c r="T3490" i="1"/>
  <c r="T3495" i="1"/>
  <c r="T3680" i="1"/>
  <c r="T3543" i="1"/>
  <c r="T3484" i="1"/>
  <c r="T3814" i="1"/>
  <c r="T3664" i="1"/>
  <c r="T3852" i="1"/>
  <c r="T3340" i="1"/>
  <c r="T3254" i="1"/>
  <c r="T3430" i="1"/>
  <c r="T3908" i="1"/>
  <c r="T3266" i="1"/>
  <c r="T3722" i="1"/>
  <c r="T3294" i="1"/>
  <c r="T3287" i="1"/>
  <c r="T3834" i="1"/>
  <c r="T3924" i="1"/>
  <c r="T3825" i="1"/>
  <c r="T3605" i="1"/>
  <c r="T3589" i="1"/>
  <c r="T3373" i="1"/>
  <c r="T3896" i="1"/>
  <c r="T3692" i="1"/>
  <c r="T3509" i="1"/>
  <c r="T2963" i="1"/>
  <c r="T3514" i="1"/>
  <c r="T3988" i="1"/>
  <c r="T3697" i="1"/>
  <c r="T3655" i="1"/>
  <c r="T3663" i="1"/>
  <c r="T3317" i="1"/>
  <c r="T3700" i="1"/>
  <c r="T3939" i="1"/>
  <c r="T3549" i="1"/>
  <c r="T3488" i="1"/>
  <c r="T3491" i="1"/>
  <c r="T4006" i="1"/>
  <c r="T3699" i="1"/>
  <c r="T4027" i="1"/>
  <c r="T4013" i="1"/>
  <c r="T3544" i="1"/>
  <c r="T4016" i="1"/>
  <c r="T4060" i="1"/>
  <c r="T3909" i="1"/>
  <c r="T4041" i="1"/>
  <c r="T4061" i="1"/>
  <c r="T3666" i="1"/>
  <c r="T3972" i="1"/>
  <c r="T4062" i="1"/>
  <c r="T4078" i="1"/>
  <c r="T3991" i="1"/>
  <c r="T3734" i="1"/>
  <c r="T4034" i="1"/>
  <c r="T3913" i="1"/>
  <c r="T3870" i="1"/>
  <c r="J3870" i="1" s="1"/>
  <c r="T3871" i="1"/>
  <c r="T3872" i="1"/>
  <c r="T3873" i="1"/>
  <c r="T3874" i="1"/>
  <c r="T3875" i="1"/>
  <c r="T3876" i="1"/>
  <c r="T3877" i="1"/>
  <c r="T3878" i="1"/>
  <c r="J3878" i="1" s="1"/>
  <c r="T3879" i="1"/>
  <c r="T3880" i="1"/>
  <c r="T3881" i="1"/>
  <c r="J3881" i="1" s="1"/>
  <c r="T3882" i="1"/>
  <c r="J3882" i="1" s="1"/>
  <c r="T3883" i="1"/>
  <c r="T3884" i="1"/>
  <c r="T3885" i="1"/>
  <c r="J3885" i="1" s="1"/>
  <c r="T3886" i="1"/>
  <c r="T3887" i="1"/>
  <c r="T3888" i="1"/>
  <c r="T3889" i="1"/>
  <c r="T3820" i="1"/>
  <c r="T3963" i="1"/>
  <c r="T3451" i="1"/>
  <c r="T3910" i="1"/>
  <c r="T4079" i="1"/>
  <c r="T3161" i="1"/>
  <c r="T3831" i="1"/>
  <c r="T3996" i="1"/>
  <c r="T3943" i="1"/>
  <c r="T3850" i="1"/>
  <c r="T3703" i="1"/>
  <c r="T3959" i="1"/>
  <c r="T3952" i="1"/>
  <c r="T4017" i="1"/>
  <c r="T3587" i="1"/>
  <c r="T4080" i="1"/>
  <c r="T4055" i="1"/>
  <c r="T3942" i="1"/>
  <c r="T3677" i="1"/>
  <c r="T3947" i="1"/>
  <c r="T3989" i="1"/>
  <c r="T3953" i="1"/>
  <c r="T3940" i="1"/>
  <c r="T3409" i="1"/>
  <c r="T4063" i="1"/>
  <c r="T3685" i="1"/>
  <c r="T3690" i="1"/>
  <c r="T4048" i="1"/>
  <c r="T4081" i="1"/>
  <c r="T4042" i="1"/>
  <c r="T3962" i="1"/>
  <c r="T3980" i="1"/>
  <c r="T3954" i="1"/>
  <c r="T4082" i="1"/>
  <c r="T3990" i="1"/>
  <c r="T3591" i="1"/>
  <c r="T3470" i="1"/>
  <c r="T4031" i="1"/>
  <c r="T4032" i="1"/>
  <c r="T4018" i="1"/>
  <c r="T3731" i="1"/>
  <c r="T3846" i="1"/>
  <c r="T4083" i="1"/>
  <c r="T4084" i="1"/>
  <c r="T4064" i="1"/>
  <c r="T3653" i="1"/>
  <c r="T3818" i="1"/>
  <c r="T3595" i="1"/>
  <c r="T4085" i="1"/>
  <c r="T3460" i="1"/>
  <c r="T3863" i="1"/>
  <c r="T4049" i="1"/>
  <c r="T4035" i="1"/>
  <c r="T3997" i="1"/>
  <c r="T4086" i="1"/>
  <c r="T3545" i="1"/>
  <c r="T4087" i="1"/>
  <c r="T4050" i="1"/>
  <c r="T3938" i="1"/>
  <c r="T3968" i="1"/>
  <c r="T4088" i="1"/>
  <c r="T3567" i="1"/>
  <c r="T4019" i="1"/>
  <c r="T4065" i="1"/>
  <c r="T4020" i="1"/>
  <c r="T4089" i="1"/>
  <c r="T4090" i="1"/>
  <c r="T3855" i="1"/>
  <c r="T4091" i="1"/>
  <c r="T4047" i="1"/>
  <c r="T3736" i="1"/>
  <c r="T3901" i="1"/>
  <c r="T4001" i="1"/>
  <c r="T4023" i="1"/>
  <c r="T4002" i="1"/>
  <c r="T4092" i="1"/>
  <c r="T3958" i="1"/>
  <c r="T3903" i="1"/>
  <c r="T4003" i="1"/>
  <c r="T3858" i="1"/>
  <c r="T3828" i="1"/>
  <c r="T3929" i="1"/>
  <c r="T4036" i="1"/>
  <c r="T3951" i="1"/>
  <c r="T3930" i="1"/>
  <c r="T3330" i="1"/>
  <c r="T3897" i="1"/>
  <c r="T4093" i="1"/>
  <c r="T3744" i="1"/>
  <c r="T3597" i="1"/>
  <c r="T3928" i="1"/>
  <c r="T3964" i="1"/>
  <c r="T3849" i="1"/>
  <c r="T3611" i="1"/>
  <c r="T3944" i="1"/>
  <c r="T3332" i="1"/>
  <c r="T3977" i="1"/>
  <c r="T3737" i="1"/>
  <c r="T3841" i="1"/>
  <c r="T3948" i="1"/>
  <c r="T4009" i="1"/>
  <c r="T4094" i="1"/>
  <c r="T3987" i="1"/>
  <c r="T3973" i="1"/>
  <c r="T3821" i="1"/>
  <c r="T4056" i="1"/>
  <c r="T4051" i="1"/>
  <c r="T3985" i="1"/>
  <c r="T3839" i="1"/>
  <c r="T4095" i="1"/>
  <c r="T3723" i="1"/>
  <c r="T3622" i="1"/>
  <c r="T4043" i="1"/>
  <c r="T3847" i="1"/>
  <c r="T4022" i="1"/>
  <c r="T3934" i="1"/>
  <c r="T4066" i="1"/>
  <c r="T4005" i="1"/>
  <c r="T4059" i="1"/>
  <c r="T4052" i="1"/>
  <c r="T3992" i="1"/>
  <c r="T3983" i="1"/>
  <c r="T3547" i="1"/>
  <c r="T4029" i="1"/>
  <c r="T4096" i="1"/>
  <c r="T4014" i="1"/>
  <c r="T4097" i="1"/>
  <c r="T4067" i="1"/>
  <c r="T3986" i="1"/>
  <c r="T3967" i="1"/>
  <c r="T3957" i="1"/>
  <c r="T4011" i="1"/>
  <c r="T3974" i="1"/>
  <c r="T3960" i="1"/>
  <c r="T3147" i="1"/>
  <c r="T4098" i="1"/>
  <c r="T4044" i="1"/>
  <c r="T3917" i="1"/>
  <c r="T4099" i="1"/>
  <c r="T3927" i="1"/>
  <c r="T3815" i="1"/>
  <c r="T4100" i="1"/>
  <c r="T3861" i="1"/>
  <c r="T4101" i="1"/>
  <c r="T3857" i="1"/>
  <c r="T3232" i="1"/>
  <c r="T3936" i="1"/>
  <c r="T3338" i="1"/>
  <c r="T3419" i="1"/>
  <c r="T3982" i="1"/>
  <c r="T3899" i="1"/>
  <c r="T3900" i="1"/>
  <c r="T3459" i="1"/>
  <c r="T4024" i="1"/>
  <c r="T4025" i="1"/>
  <c r="T4102" i="1"/>
  <c r="T3925" i="1"/>
  <c r="T4068" i="1"/>
  <c r="T3845" i="1"/>
  <c r="T3965" i="1"/>
  <c r="T3405" i="1"/>
  <c r="T4030" i="1"/>
  <c r="T4069" i="1"/>
  <c r="T4103" i="1"/>
  <c r="T3625" i="1"/>
  <c r="T3966" i="1"/>
  <c r="T4104" i="1"/>
  <c r="T3694" i="1"/>
  <c r="T3708" i="1"/>
  <c r="T3713" i="1"/>
  <c r="T3978" i="1"/>
  <c r="T3918" i="1"/>
  <c r="T3904" i="1"/>
  <c r="T4105" i="1"/>
  <c r="T3840" i="1"/>
  <c r="T3955" i="1"/>
  <c r="T3865" i="1"/>
  <c r="T4012" i="1"/>
  <c r="T4021" i="1"/>
  <c r="T3399" i="1"/>
  <c r="T4008" i="1"/>
  <c r="T3853" i="1"/>
  <c r="T3945" i="1"/>
  <c r="T4106" i="1"/>
  <c r="T4054" i="1"/>
  <c r="T4007" i="1"/>
  <c r="T3718" i="1"/>
  <c r="T3811" i="1"/>
  <c r="T4107" i="1"/>
  <c r="T3594" i="1"/>
  <c r="T4108" i="1"/>
  <c r="T4053" i="1"/>
  <c r="T4109" i="1"/>
  <c r="T3894" i="1"/>
  <c r="T4057" i="1"/>
  <c r="T3716" i="1"/>
  <c r="T4045" i="1"/>
  <c r="T4046" i="1"/>
  <c r="T3999" i="1"/>
  <c r="T4110" i="1"/>
  <c r="T3926" i="1"/>
  <c r="T3920" i="1"/>
  <c r="T4010" i="1"/>
  <c r="T3931" i="1"/>
  <c r="T4028" i="1"/>
  <c r="T3993" i="1"/>
  <c r="T3719" i="1"/>
  <c r="T3707" i="1"/>
  <c r="T3862" i="1"/>
  <c r="T4111" i="1"/>
  <c r="T4112" i="1"/>
  <c r="T3998" i="1"/>
  <c r="T4113" i="1"/>
  <c r="T4114" i="1"/>
  <c r="T3950" i="1"/>
  <c r="T3975" i="1"/>
  <c r="T3738" i="1"/>
  <c r="T3469" i="1"/>
  <c r="T3347" i="1"/>
  <c r="T4004" i="1"/>
  <c r="T3994" i="1"/>
  <c r="T4115" i="1"/>
  <c r="T3981" i="1"/>
  <c r="T3979" i="1"/>
  <c r="T4070" i="1"/>
  <c r="T4058" i="1"/>
  <c r="T4116" i="1"/>
  <c r="T2" i="1"/>
  <c r="J2" i="1" s="1"/>
  <c r="Q2795" i="1"/>
  <c r="Q2791" i="1"/>
  <c r="Q2831" i="1"/>
  <c r="Q2876" i="1"/>
  <c r="Q2796" i="1"/>
  <c r="Q2865" i="1"/>
  <c r="Q2793" i="1"/>
  <c r="Q2902" i="1"/>
  <c r="Q2797" i="1"/>
  <c r="Q2905" i="1"/>
  <c r="Q2918" i="1"/>
  <c r="Q2859" i="1"/>
  <c r="Q1304" i="1"/>
  <c r="Q2861" i="1"/>
  <c r="Q527" i="1"/>
  <c r="Q2919" i="1"/>
  <c r="Q2869" i="1"/>
  <c r="Q2785" i="1"/>
  <c r="Q2864" i="1"/>
  <c r="Q2907" i="1"/>
  <c r="Q2912" i="1"/>
  <c r="Q2867" i="1"/>
  <c r="Q2920" i="1"/>
  <c r="Q2790" i="1"/>
  <c r="Q1302" i="1"/>
  <c r="Q528" i="1"/>
  <c r="Q2788" i="1"/>
  <c r="Q2897" i="1"/>
  <c r="Q2901" i="1"/>
  <c r="Q2877" i="1"/>
  <c r="Q2895" i="1"/>
  <c r="Q2784" i="1"/>
  <c r="Q2792" i="1"/>
  <c r="Q2878" i="1"/>
  <c r="Q1297" i="1"/>
  <c r="Q2866" i="1"/>
  <c r="Q2870" i="1"/>
  <c r="Q2827" i="1"/>
  <c r="Q2921" i="1"/>
  <c r="Q2787" i="1"/>
  <c r="Q1293" i="1"/>
  <c r="Q2903" i="1"/>
  <c r="Q2862" i="1"/>
  <c r="Q2873" i="1"/>
  <c r="Q2915" i="1"/>
  <c r="Q2922" i="1"/>
  <c r="Q2893" i="1"/>
  <c r="Q2911" i="1"/>
  <c r="Q1305" i="1"/>
  <c r="Q2900" i="1"/>
  <c r="Q2909" i="1"/>
  <c r="Q2879" i="1"/>
  <c r="Q2910" i="1"/>
  <c r="Q1298" i="1"/>
  <c r="Q2856" i="1"/>
  <c r="Q2860" i="1"/>
  <c r="Q2798" i="1"/>
  <c r="Q2884" i="1"/>
  <c r="Q2914" i="1"/>
  <c r="Q2871" i="1"/>
  <c r="Q2868" i="1"/>
  <c r="Q2906" i="1"/>
  <c r="Q1299" i="1"/>
  <c r="Q2855" i="1"/>
  <c r="Q2794" i="1"/>
  <c r="Q2786" i="1"/>
  <c r="Q2913" i="1"/>
  <c r="Q2874" i="1"/>
  <c r="Q2852" i="1"/>
  <c r="Q2836" i="1"/>
  <c r="Q2916" i="1"/>
  <c r="Q2875" i="1"/>
  <c r="Q1300" i="1"/>
  <c r="Q2904" i="1"/>
  <c r="Q2858" i="1"/>
  <c r="Q2842" i="1"/>
  <c r="Q2908" i="1"/>
  <c r="Q2851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255" i="1"/>
  <c r="Q3613" i="1"/>
  <c r="Q3162" i="1"/>
  <c r="Q3282" i="1"/>
  <c r="Q3560" i="1"/>
  <c r="Q3157" i="1"/>
  <c r="Q3244" i="1"/>
  <c r="Q3337" i="1"/>
  <c r="Q3561" i="1"/>
  <c r="Q3228" i="1"/>
  <c r="Q3377" i="1"/>
  <c r="Q3493" i="1"/>
  <c r="Q3182" i="1"/>
  <c r="Q3275" i="1"/>
  <c r="Q3212" i="1"/>
  <c r="Q3961" i="1"/>
  <c r="Q3356" i="1"/>
  <c r="Q3686" i="1"/>
  <c r="Q3278" i="1"/>
  <c r="Q3369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2" i="1"/>
  <c r="Q4037" i="1"/>
  <c r="Q3867" i="1"/>
  <c r="Q3735" i="1"/>
  <c r="Q4038" i="1"/>
  <c r="Q3822" i="1"/>
  <c r="Q3923" i="1"/>
  <c r="Q3946" i="1"/>
  <c r="Q3739" i="1"/>
  <c r="Q3995" i="1"/>
  <c r="Q4071" i="1"/>
  <c r="Q3426" i="1"/>
  <c r="Q3976" i="1"/>
  <c r="Q3911" i="1"/>
  <c r="Q4000" i="1"/>
  <c r="Q4072" i="1"/>
  <c r="Q3220" i="1"/>
  <c r="Q4073" i="1"/>
  <c r="Q3269" i="1"/>
  <c r="Q2977" i="1"/>
  <c r="Q3464" i="1"/>
  <c r="Q3598" i="1"/>
  <c r="Q3345" i="1"/>
  <c r="Q3349" i="1"/>
  <c r="Q3465" i="1"/>
  <c r="Q3173" i="1"/>
  <c r="Q3214" i="1"/>
  <c r="Q3180" i="1"/>
  <c r="Q3250" i="1"/>
  <c r="Q3320" i="1"/>
  <c r="Q3243" i="1"/>
  <c r="Q3523" i="1"/>
  <c r="Q3295" i="1"/>
  <c r="Q3494" i="1"/>
  <c r="Q3277" i="1"/>
  <c r="Q3142" i="1"/>
  <c r="Q3429" i="1"/>
  <c r="Q3612" i="1"/>
  <c r="Q2965" i="1"/>
  <c r="Q3352" i="1"/>
  <c r="Q3386" i="1"/>
  <c r="Q3185" i="1"/>
  <c r="Q3473" i="1"/>
  <c r="Q3219" i="1"/>
  <c r="Q3468" i="1"/>
  <c r="Q3166" i="1"/>
  <c r="Q3400" i="1"/>
  <c r="Q3256" i="1"/>
  <c r="Q3480" i="1"/>
  <c r="Q3411" i="1"/>
  <c r="Q3440" i="1"/>
  <c r="Q3289" i="1"/>
  <c r="Q3588" i="1"/>
  <c r="Q3819" i="1"/>
  <c r="Q3224" i="1"/>
  <c r="Q3425" i="1"/>
  <c r="Q3292" i="1"/>
  <c r="Q3681" i="1"/>
  <c r="Q3374" i="1"/>
  <c r="Q3130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73" i="1"/>
  <c r="Q3158" i="1"/>
  <c r="Q3333" i="1"/>
  <c r="Q2974" i="1"/>
  <c r="Q3280" i="1"/>
  <c r="Q3235" i="1"/>
  <c r="Q3149" i="1"/>
  <c r="Q2970" i="1"/>
  <c r="Q3524" i="1"/>
  <c r="Q3271" i="1"/>
  <c r="Q3150" i="1"/>
  <c r="Q2982" i="1"/>
  <c r="Q3141" i="1"/>
  <c r="Q3312" i="1"/>
  <c r="Q3384" i="1"/>
  <c r="Q3358" i="1"/>
  <c r="Q2973" i="1"/>
  <c r="Q3508" i="1"/>
  <c r="Q3606" i="1"/>
  <c r="Q3583" i="1"/>
  <c r="Q3223" i="1"/>
  <c r="Q2979" i="1"/>
  <c r="Q3417" i="1"/>
  <c r="Q3564" i="1"/>
  <c r="Q3596" i="1"/>
  <c r="Q3238" i="1"/>
  <c r="Q3323" i="1"/>
  <c r="Q3136" i="1"/>
  <c r="Q2981" i="1"/>
  <c r="Q2969" i="1"/>
  <c r="Q3382" i="1"/>
  <c r="Q3230" i="1"/>
  <c r="Q3403" i="1"/>
  <c r="Q3178" i="1"/>
  <c r="Q3145" i="1"/>
  <c r="Q3186" i="1"/>
  <c r="Q3559" i="1"/>
  <c r="Q2978" i="1"/>
  <c r="Q3159" i="1"/>
  <c r="Q3431" i="1"/>
  <c r="Q3152" i="1"/>
  <c r="Q3241" i="1"/>
  <c r="Q2975" i="1"/>
  <c r="Q3555" i="1"/>
  <c r="Q3415" i="1"/>
  <c r="Q2980" i="1"/>
  <c r="Q3143" i="1"/>
  <c r="Q3829" i="1"/>
  <c r="Q3144" i="1"/>
  <c r="Q3489" i="1"/>
  <c r="Q3221" i="1"/>
  <c r="Q2976" i="1"/>
  <c r="Q3257" i="1"/>
  <c r="Q3366" i="1"/>
  <c r="Q3146" i="1"/>
  <c r="Q3420" i="1"/>
  <c r="Q3441" i="1"/>
  <c r="Q3302" i="1"/>
  <c r="Q3215" i="1"/>
  <c r="Q3139" i="1"/>
  <c r="Q3445" i="1"/>
  <c r="Q3188" i="1"/>
  <c r="Q3538" i="1"/>
  <c r="Q3531" i="1"/>
  <c r="Q3137" i="1"/>
  <c r="Q3305" i="1"/>
  <c r="Q3133" i="1"/>
  <c r="Q3541" i="1"/>
  <c r="Q3268" i="1"/>
  <c r="Q3258" i="1"/>
  <c r="Q3439" i="1"/>
  <c r="Q3226" i="1"/>
  <c r="Q3504" i="1"/>
  <c r="Q3234" i="1"/>
  <c r="Q2971" i="1"/>
  <c r="Q3701" i="1"/>
  <c r="Q3396" i="1"/>
  <c r="Q3249" i="1"/>
  <c r="Q3140" i="1"/>
  <c r="Q3456" i="1"/>
  <c r="Q3177" i="1"/>
  <c r="Q3728" i="1"/>
  <c r="Q3461" i="1"/>
  <c r="Q3812" i="1"/>
  <c r="Q3902" i="1"/>
  <c r="Q3218" i="1"/>
  <c r="Q3725" i="1"/>
  <c r="Q3720" i="1"/>
  <c r="Q3482" i="1"/>
  <c r="Q3253" i="1"/>
  <c r="Q3169" i="1"/>
  <c r="Q3351" i="1"/>
  <c r="Q3314" i="1"/>
  <c r="Q3325" i="1"/>
  <c r="Q3183" i="1"/>
  <c r="Q3500" i="1"/>
  <c r="Q3134" i="1"/>
  <c r="Q3315" i="1"/>
  <c r="Q3433" i="1"/>
  <c r="Q3662" i="1"/>
  <c r="Q3306" i="1"/>
  <c r="Q3816" i="1"/>
  <c r="Q3227" i="1"/>
  <c r="Q3424" i="1"/>
  <c r="Q3455" i="1"/>
  <c r="Q3466" i="1"/>
  <c r="Q3551" i="1"/>
  <c r="Q3304" i="1"/>
  <c r="Q3154" i="1"/>
  <c r="Q3629" i="1"/>
  <c r="Q3454" i="1"/>
  <c r="Q3823" i="1"/>
  <c r="Q3450" i="1"/>
  <c r="Q3824" i="1"/>
  <c r="Q3362" i="1"/>
  <c r="Q3604" i="1"/>
  <c r="Q3576" i="1"/>
  <c r="Q3848" i="1"/>
  <c r="Q3210" i="1"/>
  <c r="Q3704" i="1"/>
  <c r="Q3432" i="1"/>
  <c r="Q3621" i="1"/>
  <c r="Q3565" i="1"/>
  <c r="Q3270" i="1"/>
  <c r="Q3237" i="1"/>
  <c r="Q3339" i="1"/>
  <c r="Q3260" i="1"/>
  <c r="Q3284" i="1"/>
  <c r="Q3914" i="1"/>
  <c r="Q3422" i="1"/>
  <c r="Q3138" i="1"/>
  <c r="Q3184" i="1"/>
  <c r="Q3311" i="1"/>
  <c r="Q3363" i="1"/>
  <c r="Q3233" i="1"/>
  <c r="Q3616" i="1"/>
  <c r="Q3296" i="1"/>
  <c r="Q3732" i="1"/>
  <c r="Q3558" i="1"/>
  <c r="Q3463" i="1"/>
  <c r="Q3252" i="1"/>
  <c r="Q3573" i="1"/>
  <c r="Q3341" i="1"/>
  <c r="Q3279" i="1"/>
  <c r="Q3259" i="1"/>
  <c r="Q3568" i="1"/>
  <c r="Q3395" i="1"/>
  <c r="Q3475" i="1"/>
  <c r="Q3577" i="1"/>
  <c r="Q3515" i="1"/>
  <c r="Q3167" i="1"/>
  <c r="Q3307" i="1"/>
  <c r="Q3181" i="1"/>
  <c r="Q3245" i="1"/>
  <c r="Q3656" i="1"/>
  <c r="Q3216" i="1"/>
  <c r="Q3379" i="1"/>
  <c r="Q3437" i="1"/>
  <c r="Q3652" i="1"/>
  <c r="Q3693" i="1"/>
  <c r="Q3668" i="1"/>
  <c r="Q3272" i="1"/>
  <c r="Q3546" i="1"/>
  <c r="Q3906" i="1"/>
  <c r="Q3670" i="1"/>
  <c r="Q3522" i="1"/>
  <c r="Q3336" i="1"/>
  <c r="Q3406" i="1"/>
  <c r="Q3213" i="1"/>
  <c r="Q3211" i="1"/>
  <c r="Q3749" i="1"/>
  <c r="Q3502" i="1"/>
  <c r="Q3383" i="1"/>
  <c r="Q3313" i="1"/>
  <c r="Q3348" i="1"/>
  <c r="Q3530" i="1"/>
  <c r="Q3236" i="1"/>
  <c r="Q3525" i="1"/>
  <c r="Q3496" i="1"/>
  <c r="Q3350" i="1"/>
  <c r="Q3571" i="1"/>
  <c r="Q3156" i="1"/>
  <c r="Q3572" i="1"/>
  <c r="Q3650" i="1"/>
  <c r="Q3835" i="1"/>
  <c r="Q3566" i="1"/>
  <c r="Q3710" i="1"/>
  <c r="Q3689" i="1"/>
  <c r="Q3570" i="1"/>
  <c r="Q3905" i="1"/>
  <c r="Q3301" i="1"/>
  <c r="Q3609" i="1"/>
  <c r="Q3175" i="1"/>
  <c r="Q3410" i="1"/>
  <c r="Q3131" i="1"/>
  <c r="Q3526" i="1"/>
  <c r="Q3746" i="1"/>
  <c r="Q3842" i="1"/>
  <c r="Q3176" i="1"/>
  <c r="Q3485" i="1"/>
  <c r="Q3667" i="1"/>
  <c r="Q3745" i="1"/>
  <c r="Q3375" i="1"/>
  <c r="Q3135" i="1"/>
  <c r="Q3407" i="1"/>
  <c r="Q3733" i="1"/>
  <c r="Q3387" i="1"/>
  <c r="Q3935" i="1"/>
  <c r="Q3290" i="1"/>
  <c r="Q3548" i="1"/>
  <c r="Q3321" i="1"/>
  <c r="Q3412" i="1"/>
  <c r="Q3687" i="1"/>
  <c r="Q3172" i="1"/>
  <c r="Q3372" i="1"/>
  <c r="Q3893" i="1"/>
  <c r="Q3229" i="1"/>
  <c r="Q2972" i="1"/>
  <c r="Q3318" i="1"/>
  <c r="Q3584" i="1"/>
  <c r="Q3506" i="1"/>
  <c r="Q3937" i="1"/>
  <c r="Q3481" i="1"/>
  <c r="Q3527" i="1"/>
  <c r="Q3478" i="1"/>
  <c r="Q3179" i="1"/>
  <c r="Q3163" i="1"/>
  <c r="Q3627" i="1"/>
  <c r="Q3263" i="1"/>
  <c r="Q3401" i="1"/>
  <c r="Q3436" i="1"/>
  <c r="Q3563" i="1"/>
  <c r="Q3267" i="1"/>
  <c r="Q3443" i="1"/>
  <c r="Q3915" i="1"/>
  <c r="Q3535" i="1"/>
  <c r="Q3698" i="1"/>
  <c r="Q3528" i="1"/>
  <c r="Q3659" i="1"/>
  <c r="Q3660" i="1"/>
  <c r="Q3467" i="1"/>
  <c r="Q3593" i="1"/>
  <c r="Q3715" i="1"/>
  <c r="Q3730" i="1"/>
  <c r="Q3574" i="1"/>
  <c r="Q3864" i="1"/>
  <c r="Q3726" i="1"/>
  <c r="Q3174" i="1"/>
  <c r="Q3242" i="1"/>
  <c r="Q3421" i="1"/>
  <c r="Q3615" i="1"/>
  <c r="Q3741" i="1"/>
  <c r="Q3688" i="1"/>
  <c r="Q3727" i="1"/>
  <c r="Q3832" i="1"/>
  <c r="Q3165" i="1"/>
  <c r="Q3274" i="1"/>
  <c r="Q3505" i="1"/>
  <c r="Q3300" i="1"/>
  <c r="Q3402" i="1"/>
  <c r="Q3151" i="1"/>
  <c r="Q3380" i="1"/>
  <c r="Q3868" i="1"/>
  <c r="Q3661" i="1"/>
  <c r="Q3510" i="1"/>
  <c r="Q3288" i="1"/>
  <c r="Q3516" i="1"/>
  <c r="Q3895" i="1"/>
  <c r="Q3898" i="1"/>
  <c r="Q3501" i="1"/>
  <c r="Q3472" i="1"/>
  <c r="Q3532" i="1"/>
  <c r="Q3486" i="1"/>
  <c r="Q3153" i="1"/>
  <c r="Q3310" i="1"/>
  <c r="Q3261" i="1"/>
  <c r="Q3418" i="1"/>
  <c r="Q3556" i="1"/>
  <c r="Q3291" i="1"/>
  <c r="Q3448" i="1"/>
  <c r="Q3342" i="1"/>
  <c r="Q3247" i="1"/>
  <c r="Q3601" i="1"/>
  <c r="Q3709" i="1"/>
  <c r="Q3327" i="1"/>
  <c r="Q3585" i="1"/>
  <c r="Q3860" i="1"/>
  <c r="Q3262" i="1"/>
  <c r="Q3335" i="1"/>
  <c r="Q3552" i="1"/>
  <c r="Q3550" i="1"/>
  <c r="Q3492" i="1"/>
  <c r="Q3665" i="1"/>
  <c r="Q3579" i="1"/>
  <c r="Q3308" i="1"/>
  <c r="Q3427" i="1"/>
  <c r="Q3682" i="1"/>
  <c r="Q3438" i="1"/>
  <c r="Q3398" i="1"/>
  <c r="Q3164" i="1"/>
  <c r="Q3941" i="1"/>
  <c r="Q3378" i="1"/>
  <c r="Q3691" i="1"/>
  <c r="Q3578" i="1"/>
  <c r="Q3683" i="1"/>
  <c r="Q3367" i="1"/>
  <c r="Q3817" i="1"/>
  <c r="Q3392" i="1"/>
  <c r="Q3457" i="1"/>
  <c r="Q3328" i="1"/>
  <c r="Q3557" i="1"/>
  <c r="Q3512" i="1"/>
  <c r="Q3518" i="1"/>
  <c r="Q3748" i="1"/>
  <c r="Q3590" i="1"/>
  <c r="Q3297" i="1"/>
  <c r="Q3170" i="1"/>
  <c r="Q3826" i="1"/>
  <c r="Q3361" i="1"/>
  <c r="Q3225" i="1"/>
  <c r="Q3553" i="1"/>
  <c r="Q3729" i="1"/>
  <c r="Q3423" i="1"/>
  <c r="Q3600" i="1"/>
  <c r="Q3623" i="1"/>
  <c r="Q3742" i="1"/>
  <c r="Q3217" i="1"/>
  <c r="Q3503" i="1"/>
  <c r="Q3922" i="1"/>
  <c r="Q3614" i="1"/>
  <c r="Q3442" i="1"/>
  <c r="Q3721" i="1"/>
  <c r="Q3869" i="1"/>
  <c r="Q3602" i="1"/>
  <c r="Q3248" i="1"/>
  <c r="Q3569" i="1"/>
  <c r="Q3458" i="1"/>
  <c r="Q3912" i="1"/>
  <c r="Q3626" i="1"/>
  <c r="Q2968" i="1"/>
  <c r="Q3487" i="1"/>
  <c r="Q3675" i="1"/>
  <c r="Q3434" i="1"/>
  <c r="Q3575" i="1"/>
  <c r="Q3714" i="1"/>
  <c r="Q3239" i="1"/>
  <c r="Q3246" i="1"/>
  <c r="Q3462" i="1"/>
  <c r="Q3476" i="1"/>
  <c r="Q2964" i="1"/>
  <c r="Q3833" i="1"/>
  <c r="Q3671" i="1"/>
  <c r="Q3353" i="1"/>
  <c r="Q3446" i="1"/>
  <c r="Q3843" i="1"/>
  <c r="Q3827" i="1"/>
  <c r="Q3678" i="1"/>
  <c r="Q3620" i="1"/>
  <c r="Q3498" i="1"/>
  <c r="Q3657" i="1"/>
  <c r="Q3651" i="1"/>
  <c r="Q3283" i="1"/>
  <c r="Q3471" i="1"/>
  <c r="Q3537" i="1"/>
  <c r="Q3836" i="1"/>
  <c r="Q3390" i="1"/>
  <c r="Q3231" i="1"/>
  <c r="Q3171" i="1"/>
  <c r="Q3969" i="1"/>
  <c r="Q3711" i="1"/>
  <c r="Q3582" i="1"/>
  <c r="Q3837" i="1"/>
  <c r="Q3674" i="1"/>
  <c r="Q3586" i="1"/>
  <c r="Q3416" i="1"/>
  <c r="Q3376" i="1"/>
  <c r="Q3354" i="1"/>
  <c r="Q3319" i="1"/>
  <c r="Q3187" i="1"/>
  <c r="Q3740" i="1"/>
  <c r="Q3933" i="1"/>
  <c r="Q3276" i="1"/>
  <c r="Q3286" i="1"/>
  <c r="Q3610" i="1"/>
  <c r="Q3449" i="1"/>
  <c r="Q3365" i="1"/>
  <c r="Q3519" i="1"/>
  <c r="Q3391" i="1"/>
  <c r="Q3619" i="1"/>
  <c r="Q3444" i="1"/>
  <c r="Q3654" i="1"/>
  <c r="Q3676" i="1"/>
  <c r="Q4033" i="1"/>
  <c r="Q3499" i="1"/>
  <c r="Q3326" i="1"/>
  <c r="Q3447" i="1"/>
  <c r="Q3359" i="1"/>
  <c r="Q3844" i="1"/>
  <c r="Q3329" i="1"/>
  <c r="Q3810" i="1"/>
  <c r="Q3706" i="1"/>
  <c r="Q3404" i="1"/>
  <c r="Q3562" i="1"/>
  <c r="Q3357" i="1"/>
  <c r="Q3222" i="1"/>
  <c r="Q3607" i="1"/>
  <c r="Q3452" i="1"/>
  <c r="Q3428" i="1"/>
  <c r="Q3385" i="1"/>
  <c r="Q3695" i="1"/>
  <c r="Q3517" i="1"/>
  <c r="Q3624" i="1"/>
  <c r="Q3160" i="1"/>
  <c r="Q3368" i="1"/>
  <c r="Q3679" i="1"/>
  <c r="Q3408" i="1"/>
  <c r="Q3381" i="1"/>
  <c r="Q3393" i="1"/>
  <c r="Q3316" i="1"/>
  <c r="Q35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2967" i="1"/>
  <c r="Q3712" i="1"/>
  <c r="Q3838" i="1"/>
  <c r="Q3830" i="1"/>
  <c r="Q3717" i="1"/>
  <c r="Q3521" i="1"/>
  <c r="Q3435" i="1"/>
  <c r="Q3240" i="1"/>
  <c r="Q3264" i="1"/>
  <c r="Q3474" i="1"/>
  <c r="Q3580" i="1"/>
  <c r="Q3394" i="1"/>
  <c r="Q3916" i="1"/>
  <c r="Q3364" i="1"/>
  <c r="Q3189" i="1"/>
  <c r="Q3921" i="1"/>
  <c r="Q3696" i="1"/>
  <c r="Q3724" i="1"/>
  <c r="Q3617" i="1"/>
  <c r="Q3389" i="1"/>
  <c r="Q3672" i="1"/>
  <c r="Q3592" i="1"/>
  <c r="Q3919" i="1"/>
  <c r="Q3346" i="1"/>
  <c r="Q3397" i="1"/>
  <c r="Q3298" i="1"/>
  <c r="Q3299" i="1"/>
  <c r="Q3984" i="1"/>
  <c r="Q3673" i="1"/>
  <c r="Q3148" i="1"/>
  <c r="Q3507" i="1"/>
  <c r="Q3477" i="1"/>
  <c r="Q3360" i="1"/>
  <c r="Q3628" i="1"/>
  <c r="Q3309" i="1"/>
  <c r="Q3331" i="1"/>
  <c r="Q3669" i="1"/>
  <c r="Q3265" i="1"/>
  <c r="Q3892" i="1"/>
  <c r="Q3285" i="1"/>
  <c r="Q3370" i="1"/>
  <c r="Q3344" i="1"/>
  <c r="Q3542" i="1"/>
  <c r="Q2966" i="1"/>
  <c r="Q3603" i="1"/>
  <c r="Q3851" i="1"/>
  <c r="Q3334" i="1"/>
  <c r="Q3324" i="1"/>
  <c r="Q3388" i="1"/>
  <c r="Q3483" i="1"/>
  <c r="Q3251" i="1"/>
  <c r="Q3453" i="1"/>
  <c r="Q3747" i="1"/>
  <c r="Q3581" i="1"/>
  <c r="Q3371" i="1"/>
  <c r="Q3599" i="1"/>
  <c r="Q3859" i="1"/>
  <c r="Q3413" i="1"/>
  <c r="Q3540" i="1"/>
  <c r="Q3534" i="1"/>
  <c r="Q3497" i="1"/>
  <c r="Q3658" i="1"/>
  <c r="Q3536" i="1"/>
  <c r="Q3813" i="1"/>
  <c r="Q3155" i="1"/>
  <c r="Q3511" i="1"/>
  <c r="Q3168" i="1"/>
  <c r="Q3343" i="1"/>
  <c r="Q3608" i="1"/>
  <c r="Q3322" i="1"/>
  <c r="Q3618" i="1"/>
  <c r="Q3856" i="1"/>
  <c r="Q3355" i="1"/>
  <c r="Q3281" i="1"/>
  <c r="Q3554" i="1"/>
  <c r="Q3293" i="1"/>
  <c r="Q3303" i="1"/>
  <c r="Q3866" i="1"/>
  <c r="Q3414" i="1"/>
  <c r="Q3520" i="1"/>
  <c r="Q3533" i="1"/>
  <c r="Q3890" i="1"/>
  <c r="Q3970" i="1"/>
  <c r="Q3743" i="1"/>
  <c r="Q3956" i="1"/>
  <c r="Q4074" i="1"/>
  <c r="Q3854" i="1"/>
  <c r="Q4026" i="1"/>
  <c r="Q4039" i="1"/>
  <c r="Q3949" i="1"/>
  <c r="Q3907" i="1"/>
  <c r="Q3705" i="1"/>
  <c r="Q3891" i="1"/>
  <c r="Q4075" i="1"/>
  <c r="Q3971" i="1"/>
  <c r="Q4076" i="1"/>
  <c r="Q4077" i="1"/>
  <c r="Q4040" i="1"/>
  <c r="Q3932" i="1"/>
  <c r="Q4015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684" i="1"/>
  <c r="Q3513" i="1"/>
  <c r="Q3539" i="1"/>
  <c r="Q3702" i="1"/>
  <c r="Q3479" i="1"/>
  <c r="Q3490" i="1"/>
  <c r="Q3495" i="1"/>
  <c r="Q3680" i="1"/>
  <c r="Q3543" i="1"/>
  <c r="Q3484" i="1"/>
  <c r="Q3814" i="1"/>
  <c r="Q3664" i="1"/>
  <c r="Q3852" i="1"/>
  <c r="Q3340" i="1"/>
  <c r="Q3254" i="1"/>
  <c r="Q3430" i="1"/>
  <c r="Q3908" i="1"/>
  <c r="Q3266" i="1"/>
  <c r="Q3722" i="1"/>
  <c r="Q3294" i="1"/>
  <c r="Q3287" i="1"/>
  <c r="Q3834" i="1"/>
  <c r="Q3924" i="1"/>
  <c r="Q3825" i="1"/>
  <c r="Q3605" i="1"/>
  <c r="Q3589" i="1"/>
  <c r="Q3373" i="1"/>
  <c r="Q3896" i="1"/>
  <c r="Q3692" i="1"/>
  <c r="Q3509" i="1"/>
  <c r="Q2963" i="1"/>
  <c r="Q3514" i="1"/>
  <c r="Q3988" i="1"/>
  <c r="Q3697" i="1"/>
  <c r="Q3655" i="1"/>
  <c r="Q3663" i="1"/>
  <c r="Q3317" i="1"/>
  <c r="Q3700" i="1"/>
  <c r="Q3939" i="1"/>
  <c r="Q3549" i="1"/>
  <c r="Q3488" i="1"/>
  <c r="Q3491" i="1"/>
  <c r="Q4006" i="1"/>
  <c r="Q3699" i="1"/>
  <c r="Q4027" i="1"/>
  <c r="Q4013" i="1"/>
  <c r="Q3544" i="1"/>
  <c r="Q4016" i="1"/>
  <c r="Q4060" i="1"/>
  <c r="Q3909" i="1"/>
  <c r="Q4041" i="1"/>
  <c r="Q4061" i="1"/>
  <c r="Q3666" i="1"/>
  <c r="Q3972" i="1"/>
  <c r="Q4062" i="1"/>
  <c r="Q4078" i="1"/>
  <c r="Q3991" i="1"/>
  <c r="Q3734" i="1"/>
  <c r="Q4034" i="1"/>
  <c r="Q3913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20" i="1"/>
  <c r="Q3963" i="1"/>
  <c r="Q3451" i="1"/>
  <c r="Q3910" i="1"/>
  <c r="Q4079" i="1"/>
  <c r="Q3161" i="1"/>
  <c r="Q3831" i="1"/>
  <c r="Q3996" i="1"/>
  <c r="Q3943" i="1"/>
  <c r="Q3850" i="1"/>
  <c r="Q3703" i="1"/>
  <c r="Q3959" i="1"/>
  <c r="Q3952" i="1"/>
  <c r="Q4017" i="1"/>
  <c r="Q3587" i="1"/>
  <c r="Q4080" i="1"/>
  <c r="Q4055" i="1"/>
  <c r="Q3942" i="1"/>
  <c r="Q3677" i="1"/>
  <c r="Q3947" i="1"/>
  <c r="Q3989" i="1"/>
  <c r="Q3953" i="1"/>
  <c r="Q3940" i="1"/>
  <c r="Q3409" i="1"/>
  <c r="Q4063" i="1"/>
  <c r="Q3685" i="1"/>
  <c r="Q3690" i="1"/>
  <c r="Q4048" i="1"/>
  <c r="Q4081" i="1"/>
  <c r="Q4042" i="1"/>
  <c r="Q3962" i="1"/>
  <c r="Q3980" i="1"/>
  <c r="Q3954" i="1"/>
  <c r="Q4082" i="1"/>
  <c r="Q3990" i="1"/>
  <c r="Q3591" i="1"/>
  <c r="Q3470" i="1"/>
  <c r="Q4031" i="1"/>
  <c r="Q4032" i="1"/>
  <c r="Q4018" i="1"/>
  <c r="Q3731" i="1"/>
  <c r="Q3846" i="1"/>
  <c r="Q4083" i="1"/>
  <c r="Q4084" i="1"/>
  <c r="Q4064" i="1"/>
  <c r="Q3653" i="1"/>
  <c r="Q3818" i="1"/>
  <c r="Q3595" i="1"/>
  <c r="Q4085" i="1"/>
  <c r="Q3460" i="1"/>
  <c r="Q3863" i="1"/>
  <c r="Q4049" i="1"/>
  <c r="Q4035" i="1"/>
  <c r="Q3997" i="1"/>
  <c r="Q4086" i="1"/>
  <c r="Q3545" i="1"/>
  <c r="Q4087" i="1"/>
  <c r="Q4050" i="1"/>
  <c r="Q3938" i="1"/>
  <c r="Q3968" i="1"/>
  <c r="Q4088" i="1"/>
  <c r="Q3567" i="1"/>
  <c r="Q4019" i="1"/>
  <c r="Q4065" i="1"/>
  <c r="Q4020" i="1"/>
  <c r="Q4089" i="1"/>
  <c r="Q4090" i="1"/>
  <c r="Q3855" i="1"/>
  <c r="Q4091" i="1"/>
  <c r="Q4047" i="1"/>
  <c r="Q3736" i="1"/>
  <c r="Q3901" i="1"/>
  <c r="Q4001" i="1"/>
  <c r="Q4023" i="1"/>
  <c r="Q4002" i="1"/>
  <c r="Q4092" i="1"/>
  <c r="Q3958" i="1"/>
  <c r="Q3903" i="1"/>
  <c r="Q4003" i="1"/>
  <c r="Q3858" i="1"/>
  <c r="Q3828" i="1"/>
  <c r="Q3929" i="1"/>
  <c r="Q4036" i="1"/>
  <c r="Q3951" i="1"/>
  <c r="Q3930" i="1"/>
  <c r="Q3330" i="1"/>
  <c r="Q3897" i="1"/>
  <c r="Q4093" i="1"/>
  <c r="Q3744" i="1"/>
  <c r="Q3597" i="1"/>
  <c r="Q3928" i="1"/>
  <c r="Q3964" i="1"/>
  <c r="Q3849" i="1"/>
  <c r="Q3611" i="1"/>
  <c r="Q3944" i="1"/>
  <c r="Q3332" i="1"/>
  <c r="Q3977" i="1"/>
  <c r="Q3737" i="1"/>
  <c r="Q3841" i="1"/>
  <c r="Q3948" i="1"/>
  <c r="Q4009" i="1"/>
  <c r="Q4094" i="1"/>
  <c r="Q3987" i="1"/>
  <c r="Q3973" i="1"/>
  <c r="Q3821" i="1"/>
  <c r="Q4056" i="1"/>
  <c r="Q4051" i="1"/>
  <c r="Q3985" i="1"/>
  <c r="Q3839" i="1"/>
  <c r="Q4095" i="1"/>
  <c r="Q3723" i="1"/>
  <c r="Q3622" i="1"/>
  <c r="Q4043" i="1"/>
  <c r="Q3847" i="1"/>
  <c r="Q4022" i="1"/>
  <c r="Q3934" i="1"/>
  <c r="Q4066" i="1"/>
  <c r="Q4005" i="1"/>
  <c r="Q4059" i="1"/>
  <c r="Q4052" i="1"/>
  <c r="Q3992" i="1"/>
  <c r="Q3983" i="1"/>
  <c r="Q3547" i="1"/>
  <c r="Q4029" i="1"/>
  <c r="Q4096" i="1"/>
  <c r="Q4014" i="1"/>
  <c r="Q4097" i="1"/>
  <c r="Q4067" i="1"/>
  <c r="Q3986" i="1"/>
  <c r="Q3967" i="1"/>
  <c r="Q3957" i="1"/>
  <c r="Q4011" i="1"/>
  <c r="Q3974" i="1"/>
  <c r="Q3960" i="1"/>
  <c r="Q3147" i="1"/>
  <c r="Q4098" i="1"/>
  <c r="Q4044" i="1"/>
  <c r="Q3917" i="1"/>
  <c r="Q4099" i="1"/>
  <c r="Q3927" i="1"/>
  <c r="Q3815" i="1"/>
  <c r="Q4100" i="1"/>
  <c r="Q3861" i="1"/>
  <c r="Q4101" i="1"/>
  <c r="Q3857" i="1"/>
  <c r="Q3232" i="1"/>
  <c r="Q3936" i="1"/>
  <c r="Q3338" i="1"/>
  <c r="Q3419" i="1"/>
  <c r="Q3982" i="1"/>
  <c r="Q3899" i="1"/>
  <c r="Q3900" i="1"/>
  <c r="Q3459" i="1"/>
  <c r="Q4024" i="1"/>
  <c r="Q4025" i="1"/>
  <c r="Q4102" i="1"/>
  <c r="Q3925" i="1"/>
  <c r="Q4068" i="1"/>
  <c r="Q3845" i="1"/>
  <c r="Q3965" i="1"/>
  <c r="Q3405" i="1"/>
  <c r="Q4030" i="1"/>
  <c r="Q4069" i="1"/>
  <c r="Q4103" i="1"/>
  <c r="Q3625" i="1"/>
  <c r="Q3966" i="1"/>
  <c r="Q4104" i="1"/>
  <c r="Q3694" i="1"/>
  <c r="Q3708" i="1"/>
  <c r="Q3713" i="1"/>
  <c r="Q3978" i="1"/>
  <c r="Q3918" i="1"/>
  <c r="Q3904" i="1"/>
  <c r="Q4105" i="1"/>
  <c r="Q3840" i="1"/>
  <c r="Q3955" i="1"/>
  <c r="Q3865" i="1"/>
  <c r="Q4012" i="1"/>
  <c r="Q4021" i="1"/>
  <c r="Q3399" i="1"/>
  <c r="Q4008" i="1"/>
  <c r="Q3853" i="1"/>
  <c r="Q3945" i="1"/>
  <c r="Q4106" i="1"/>
  <c r="Q4054" i="1"/>
  <c r="Q4007" i="1"/>
  <c r="Q3718" i="1"/>
  <c r="Q3811" i="1"/>
  <c r="Q4107" i="1"/>
  <c r="Q3594" i="1"/>
  <c r="Q4108" i="1"/>
  <c r="Q4053" i="1"/>
  <c r="Q4109" i="1"/>
  <c r="Q3894" i="1"/>
  <c r="Q4057" i="1"/>
  <c r="Q3716" i="1"/>
  <c r="Q4045" i="1"/>
  <c r="Q4046" i="1"/>
  <c r="Q3999" i="1"/>
  <c r="Q4110" i="1"/>
  <c r="Q3926" i="1"/>
  <c r="Q3920" i="1"/>
  <c r="Q4010" i="1"/>
  <c r="Q3931" i="1"/>
  <c r="Q4028" i="1"/>
  <c r="Q3993" i="1"/>
  <c r="Q3719" i="1"/>
  <c r="Q3707" i="1"/>
  <c r="Q3862" i="1"/>
  <c r="Q4111" i="1"/>
  <c r="Q4112" i="1"/>
  <c r="Q3998" i="1"/>
  <c r="Q4113" i="1"/>
  <c r="Q4114" i="1"/>
  <c r="Q3950" i="1"/>
  <c r="Q3975" i="1"/>
  <c r="Q3738" i="1"/>
  <c r="Q3469" i="1"/>
  <c r="Q3347" i="1"/>
  <c r="Q4004" i="1"/>
  <c r="Q3994" i="1"/>
  <c r="Q4115" i="1"/>
  <c r="Q3981" i="1"/>
  <c r="Q3979" i="1"/>
  <c r="Q4070" i="1"/>
  <c r="Q4058" i="1"/>
  <c r="Q291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811" i="1"/>
  <c r="Q531" i="1"/>
  <c r="Q538" i="1"/>
  <c r="Q2807" i="1"/>
  <c r="Q536" i="1"/>
  <c r="Q2880" i="1"/>
  <c r="Q2839" i="1"/>
  <c r="Q522" i="1"/>
  <c r="Q2844" i="1"/>
  <c r="Q1295" i="1"/>
  <c r="Q2819" i="1"/>
  <c r="Q535" i="1"/>
  <c r="Q526" i="1"/>
  <c r="Q1292" i="1"/>
  <c r="Q2799" i="1"/>
  <c r="Q1288" i="1"/>
  <c r="Q2817" i="1"/>
  <c r="Q2830" i="1"/>
  <c r="Q525" i="1"/>
  <c r="Q1303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91" i="1"/>
  <c r="Q2835" i="1"/>
  <c r="Q2840" i="1"/>
  <c r="Q2854" i="1"/>
  <c r="Q534" i="1"/>
  <c r="Q1294" i="1"/>
  <c r="Q2818" i="1"/>
  <c r="Q2814" i="1"/>
  <c r="Q2838" i="1"/>
  <c r="Q2800" i="1"/>
  <c r="Q2853" i="1"/>
  <c r="Q2829" i="1"/>
  <c r="Q1296" i="1"/>
  <c r="Q524" i="1"/>
  <c r="Q1287" i="1"/>
  <c r="Q2815" i="1"/>
  <c r="Q533" i="1"/>
  <c r="Q2834" i="1"/>
  <c r="Q541" i="1"/>
  <c r="Q532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5" i="1"/>
  <c r="Q2846" i="1"/>
  <c r="Q2847" i="1"/>
  <c r="Q2882" i="1"/>
  <c r="Q530" i="1"/>
  <c r="Q2886" i="1"/>
  <c r="Q2891" i="1"/>
  <c r="Q1289" i="1"/>
  <c r="Q2825" i="1"/>
  <c r="Q2822" i="1"/>
  <c r="Q1290" i="1"/>
  <c r="Q2833" i="1"/>
  <c r="Q2802" i="1"/>
  <c r="Q2789" i="1"/>
  <c r="Q2898" i="1"/>
  <c r="Q2896" i="1"/>
  <c r="Q2881" i="1"/>
  <c r="Q2812" i="1"/>
  <c r="Q529" i="1"/>
  <c r="Q2890" i="1"/>
  <c r="Q2899" i="1"/>
  <c r="Q2824" i="1"/>
  <c r="Q2801" i="1"/>
  <c r="Q2892" i="1"/>
  <c r="Q2857" i="1"/>
  <c r="Q2820" i="1"/>
  <c r="Q2806" i="1"/>
  <c r="Q2813" i="1"/>
  <c r="Q540" i="1"/>
  <c r="Q2888" i="1"/>
  <c r="Q2804" i="1"/>
  <c r="Q2809" i="1"/>
  <c r="Q537" i="1"/>
  <c r="Q2841" i="1"/>
  <c r="Q1301" i="1"/>
  <c r="Q2816" i="1"/>
  <c r="Q2849" i="1"/>
  <c r="Q2803" i="1"/>
  <c r="Q2810" i="1"/>
  <c r="Q2783" i="1"/>
  <c r="Q2894" i="1"/>
  <c r="Q2808" i="1"/>
  <c r="Q2863" i="1"/>
  <c r="Q2850" i="1"/>
  <c r="Q2823" i="1"/>
  <c r="Q2832" i="1"/>
  <c r="Q1286" i="1"/>
  <c r="Q2805" i="1"/>
  <c r="Q539" i="1"/>
  <c r="Q2885" i="1"/>
  <c r="Q2821" i="1"/>
  <c r="Q2887" i="1"/>
  <c r="Q2826" i="1"/>
  <c r="Q2843" i="1"/>
  <c r="Q2837" i="1"/>
  <c r="Q523" i="1"/>
  <c r="Q2848" i="1"/>
  <c r="Q2889" i="1"/>
  <c r="Q2883" i="1"/>
  <c r="Q2828" i="1"/>
  <c r="Q2872" i="1"/>
  <c r="Q4116" i="1"/>
  <c r="Q2" i="1"/>
  <c r="P4070" i="1"/>
  <c r="P3979" i="1"/>
  <c r="P3981" i="1"/>
  <c r="P4115" i="1"/>
  <c r="P3994" i="1"/>
  <c r="P4004" i="1"/>
  <c r="P3347" i="1"/>
  <c r="P3469" i="1"/>
  <c r="P3738" i="1"/>
  <c r="P3975" i="1"/>
  <c r="P3950" i="1"/>
  <c r="P4114" i="1"/>
  <c r="P4113" i="1"/>
  <c r="P3998" i="1"/>
  <c r="P4112" i="1"/>
  <c r="P4111" i="1"/>
  <c r="P3862" i="1"/>
  <c r="P3707" i="1"/>
  <c r="P3719" i="1"/>
  <c r="P3993" i="1"/>
  <c r="P4028" i="1"/>
  <c r="P3931" i="1"/>
  <c r="P4010" i="1"/>
  <c r="P3920" i="1"/>
  <c r="P3926" i="1"/>
  <c r="P4110" i="1"/>
  <c r="P3999" i="1"/>
  <c r="P4046" i="1"/>
  <c r="P4045" i="1"/>
  <c r="P3716" i="1"/>
  <c r="P4057" i="1"/>
  <c r="P3894" i="1"/>
  <c r="P4109" i="1"/>
  <c r="P4053" i="1"/>
  <c r="P4108" i="1"/>
  <c r="P3594" i="1"/>
  <c r="P4107" i="1"/>
  <c r="P3811" i="1"/>
  <c r="P3718" i="1"/>
  <c r="P4007" i="1"/>
  <c r="P4054" i="1"/>
  <c r="P4106" i="1"/>
  <c r="P3945" i="1"/>
  <c r="P3853" i="1"/>
  <c r="P4008" i="1"/>
  <c r="P3399" i="1"/>
  <c r="P4021" i="1"/>
  <c r="P4012" i="1"/>
  <c r="P3865" i="1"/>
  <c r="P3955" i="1"/>
  <c r="P3840" i="1"/>
  <c r="P4105" i="1"/>
  <c r="P3904" i="1"/>
  <c r="P3918" i="1"/>
  <c r="P3978" i="1"/>
  <c r="P3713" i="1"/>
  <c r="P3708" i="1"/>
  <c r="P3694" i="1"/>
  <c r="P4104" i="1"/>
  <c r="P3966" i="1"/>
  <c r="P3625" i="1"/>
  <c r="P4103" i="1"/>
  <c r="P4069" i="1"/>
  <c r="P4030" i="1"/>
  <c r="P3405" i="1"/>
  <c r="P3965" i="1"/>
  <c r="P3845" i="1"/>
  <c r="P4068" i="1"/>
  <c r="P3925" i="1"/>
  <c r="P4102" i="1"/>
  <c r="P4025" i="1"/>
  <c r="P4024" i="1"/>
  <c r="P3459" i="1"/>
  <c r="P3900" i="1"/>
  <c r="P3899" i="1"/>
  <c r="P3982" i="1"/>
  <c r="P3419" i="1"/>
  <c r="P3338" i="1"/>
  <c r="P3936" i="1"/>
  <c r="P3232" i="1"/>
  <c r="P3857" i="1"/>
  <c r="P4101" i="1"/>
  <c r="P3861" i="1"/>
  <c r="P4100" i="1"/>
  <c r="P3815" i="1"/>
  <c r="P3927" i="1"/>
  <c r="P4099" i="1"/>
  <c r="P3917" i="1"/>
  <c r="P4044" i="1"/>
  <c r="P4098" i="1"/>
  <c r="P3147" i="1"/>
  <c r="P3960" i="1"/>
  <c r="P3974" i="1"/>
  <c r="P4011" i="1"/>
  <c r="P3957" i="1"/>
  <c r="P3967" i="1"/>
  <c r="P3986" i="1"/>
  <c r="P4067" i="1"/>
  <c r="P4097" i="1"/>
  <c r="P4014" i="1"/>
  <c r="P4096" i="1"/>
  <c r="P4029" i="1"/>
  <c r="P3547" i="1"/>
  <c r="P3983" i="1"/>
  <c r="P3992" i="1"/>
  <c r="P4052" i="1"/>
  <c r="P4059" i="1"/>
  <c r="P4005" i="1"/>
  <c r="P4066" i="1"/>
  <c r="P3934" i="1"/>
  <c r="P4022" i="1"/>
  <c r="P3847" i="1"/>
  <c r="P4043" i="1"/>
  <c r="P3622" i="1"/>
  <c r="P3723" i="1"/>
  <c r="P4095" i="1"/>
  <c r="P3839" i="1"/>
  <c r="P3985" i="1"/>
  <c r="P4051" i="1"/>
  <c r="P4056" i="1"/>
  <c r="P3821" i="1"/>
  <c r="P3973" i="1"/>
  <c r="P3987" i="1"/>
  <c r="P4094" i="1"/>
  <c r="P4009" i="1"/>
  <c r="P3948" i="1"/>
  <c r="P3841" i="1"/>
  <c r="P3737" i="1"/>
  <c r="P3977" i="1"/>
  <c r="P3332" i="1"/>
  <c r="P3944" i="1"/>
  <c r="P3611" i="1"/>
  <c r="P3849" i="1"/>
  <c r="P3964" i="1"/>
  <c r="P3928" i="1"/>
  <c r="P3597" i="1"/>
  <c r="P3744" i="1"/>
  <c r="P4093" i="1"/>
  <c r="P3897" i="1"/>
  <c r="P3330" i="1"/>
  <c r="P3930" i="1"/>
  <c r="P3951" i="1"/>
  <c r="P4036" i="1"/>
  <c r="P3929" i="1"/>
  <c r="P3828" i="1"/>
  <c r="P3858" i="1"/>
  <c r="P4003" i="1"/>
  <c r="P3903" i="1"/>
  <c r="P3958" i="1"/>
  <c r="P4092" i="1"/>
  <c r="P4002" i="1"/>
  <c r="P4023" i="1"/>
  <c r="P4001" i="1"/>
  <c r="P3901" i="1"/>
  <c r="P3736" i="1"/>
  <c r="P4047" i="1"/>
  <c r="P4091" i="1"/>
  <c r="P3855" i="1"/>
  <c r="P4090" i="1"/>
  <c r="P4089" i="1"/>
  <c r="P4020" i="1"/>
  <c r="P4065" i="1"/>
  <c r="P4019" i="1"/>
  <c r="P3567" i="1"/>
  <c r="P4088" i="1"/>
  <c r="P3968" i="1"/>
  <c r="P3938" i="1"/>
  <c r="P4050" i="1"/>
  <c r="P4087" i="1"/>
  <c r="P3545" i="1"/>
  <c r="P4086" i="1"/>
  <c r="P3997" i="1"/>
  <c r="P4035" i="1"/>
  <c r="P4049" i="1"/>
  <c r="P3863" i="1"/>
  <c r="P3460" i="1"/>
  <c r="P4085" i="1"/>
  <c r="P3595" i="1"/>
  <c r="P3818" i="1"/>
  <c r="P3653" i="1"/>
  <c r="P4064" i="1"/>
  <c r="P4084" i="1"/>
  <c r="P4083" i="1"/>
  <c r="P3846" i="1"/>
  <c r="P3731" i="1"/>
  <c r="P4018" i="1"/>
  <c r="P4032" i="1"/>
  <c r="P4031" i="1"/>
  <c r="P3470" i="1"/>
  <c r="P3591" i="1"/>
  <c r="P3990" i="1"/>
  <c r="P4082" i="1"/>
  <c r="P3954" i="1"/>
  <c r="P3980" i="1"/>
  <c r="P3962" i="1"/>
  <c r="P4042" i="1"/>
  <c r="P4081" i="1"/>
  <c r="P4048" i="1"/>
  <c r="P3690" i="1"/>
  <c r="P3685" i="1"/>
  <c r="P4063" i="1"/>
  <c r="P3409" i="1"/>
  <c r="P3940" i="1"/>
  <c r="P3953" i="1"/>
  <c r="P3989" i="1"/>
  <c r="P3947" i="1"/>
  <c r="P3677" i="1"/>
  <c r="P3942" i="1"/>
  <c r="P4055" i="1"/>
  <c r="P4080" i="1"/>
  <c r="P3587" i="1"/>
  <c r="P4017" i="1"/>
  <c r="P3952" i="1"/>
  <c r="P3959" i="1"/>
  <c r="P3703" i="1"/>
  <c r="P3850" i="1"/>
  <c r="P3943" i="1"/>
  <c r="P3996" i="1"/>
  <c r="P3831" i="1"/>
  <c r="P3161" i="1"/>
  <c r="P4079" i="1"/>
  <c r="P3910" i="1"/>
  <c r="P3451" i="1"/>
  <c r="P3963" i="1"/>
  <c r="P382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913" i="1"/>
  <c r="P4034" i="1"/>
  <c r="P3734" i="1"/>
  <c r="P3991" i="1"/>
  <c r="P4078" i="1"/>
  <c r="P4062" i="1"/>
  <c r="P3972" i="1"/>
  <c r="P3666" i="1"/>
  <c r="P4061" i="1"/>
  <c r="P4041" i="1"/>
  <c r="P3909" i="1"/>
  <c r="P4060" i="1"/>
  <c r="P4016" i="1"/>
  <c r="P3544" i="1"/>
  <c r="P4013" i="1"/>
  <c r="P4027" i="1"/>
  <c r="P3699" i="1"/>
  <c r="P4006" i="1"/>
  <c r="P3491" i="1"/>
  <c r="P3488" i="1"/>
  <c r="P3549" i="1"/>
  <c r="P3939" i="1"/>
  <c r="P3700" i="1"/>
  <c r="P3317" i="1"/>
  <c r="P3663" i="1"/>
  <c r="P3655" i="1"/>
  <c r="P3697" i="1"/>
  <c r="P3988" i="1"/>
  <c r="P3514" i="1"/>
  <c r="P2963" i="1"/>
  <c r="P3509" i="1"/>
  <c r="P3692" i="1"/>
  <c r="P3896" i="1"/>
  <c r="P3373" i="1"/>
  <c r="P3589" i="1"/>
  <c r="P3605" i="1"/>
  <c r="P3825" i="1"/>
  <c r="P3924" i="1"/>
  <c r="P3834" i="1"/>
  <c r="P3287" i="1"/>
  <c r="P3294" i="1"/>
  <c r="P3722" i="1"/>
  <c r="P3266" i="1"/>
  <c r="P3908" i="1"/>
  <c r="P3430" i="1"/>
  <c r="P3254" i="1"/>
  <c r="P3340" i="1"/>
  <c r="P3852" i="1"/>
  <c r="P3664" i="1"/>
  <c r="P3814" i="1"/>
  <c r="P3484" i="1"/>
  <c r="P3543" i="1"/>
  <c r="P3680" i="1"/>
  <c r="P3495" i="1"/>
  <c r="P3490" i="1"/>
  <c r="P3479" i="1"/>
  <c r="P3702" i="1"/>
  <c r="P3539" i="1"/>
  <c r="P3513" i="1"/>
  <c r="P3684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4015" i="1"/>
  <c r="P3932" i="1"/>
  <c r="P4040" i="1"/>
  <c r="P4077" i="1"/>
  <c r="P4076" i="1"/>
  <c r="P3971" i="1"/>
  <c r="P4075" i="1"/>
  <c r="P3891" i="1"/>
  <c r="P3705" i="1"/>
  <c r="P3907" i="1"/>
  <c r="P3949" i="1"/>
  <c r="P4039" i="1"/>
  <c r="P4026" i="1"/>
  <c r="P3854" i="1"/>
  <c r="P4074" i="1"/>
  <c r="P3956" i="1"/>
  <c r="P3743" i="1"/>
  <c r="P3970" i="1"/>
  <c r="P3890" i="1"/>
  <c r="P3533" i="1"/>
  <c r="P3520" i="1"/>
  <c r="P3414" i="1"/>
  <c r="P3866" i="1"/>
  <c r="P3303" i="1"/>
  <c r="P3293" i="1"/>
  <c r="P3554" i="1"/>
  <c r="P3281" i="1"/>
  <c r="P3355" i="1"/>
  <c r="P3856" i="1"/>
  <c r="P3618" i="1"/>
  <c r="P3322" i="1"/>
  <c r="P3608" i="1"/>
  <c r="P3343" i="1"/>
  <c r="P3168" i="1"/>
  <c r="P3511" i="1"/>
  <c r="P3155" i="1"/>
  <c r="P3813" i="1"/>
  <c r="P3536" i="1"/>
  <c r="P3658" i="1"/>
  <c r="P3497" i="1"/>
  <c r="P3534" i="1"/>
  <c r="P3540" i="1"/>
  <c r="P3413" i="1"/>
  <c r="P3859" i="1"/>
  <c r="P3599" i="1"/>
  <c r="P3371" i="1"/>
  <c r="P3581" i="1"/>
  <c r="P3747" i="1"/>
  <c r="P3453" i="1"/>
  <c r="P3251" i="1"/>
  <c r="P3483" i="1"/>
  <c r="P3388" i="1"/>
  <c r="P3324" i="1"/>
  <c r="P3334" i="1"/>
  <c r="P3851" i="1"/>
  <c r="P3603" i="1"/>
  <c r="P2966" i="1"/>
  <c r="P3542" i="1"/>
  <c r="P3344" i="1"/>
  <c r="P3370" i="1"/>
  <c r="P3285" i="1"/>
  <c r="P3892" i="1"/>
  <c r="P3265" i="1"/>
  <c r="P3669" i="1"/>
  <c r="P3331" i="1"/>
  <c r="P3309" i="1"/>
  <c r="P3628" i="1"/>
  <c r="P3360" i="1"/>
  <c r="P3477" i="1"/>
  <c r="P3507" i="1"/>
  <c r="P3148" i="1"/>
  <c r="P3673" i="1"/>
  <c r="P3984" i="1"/>
  <c r="P3299" i="1"/>
  <c r="P3298" i="1"/>
  <c r="P3397" i="1"/>
  <c r="P3346" i="1"/>
  <c r="P3919" i="1"/>
  <c r="P3592" i="1"/>
  <c r="P3672" i="1"/>
  <c r="P3389" i="1"/>
  <c r="P3617" i="1"/>
  <c r="P3724" i="1"/>
  <c r="P3696" i="1"/>
  <c r="P3921" i="1"/>
  <c r="P3189" i="1"/>
  <c r="P3364" i="1"/>
  <c r="P3916" i="1"/>
  <c r="P3394" i="1"/>
  <c r="P3580" i="1"/>
  <c r="P3474" i="1"/>
  <c r="P3264" i="1"/>
  <c r="P3240" i="1"/>
  <c r="P3435" i="1"/>
  <c r="P3521" i="1"/>
  <c r="P3717" i="1"/>
  <c r="P3830" i="1"/>
  <c r="P3838" i="1"/>
  <c r="P3712" i="1"/>
  <c r="P2967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529" i="1"/>
  <c r="P3316" i="1"/>
  <c r="P3393" i="1"/>
  <c r="P3381" i="1"/>
  <c r="P3408" i="1"/>
  <c r="P3679" i="1"/>
  <c r="P3368" i="1"/>
  <c r="P3160" i="1"/>
  <c r="P3624" i="1"/>
  <c r="P3517" i="1"/>
  <c r="P3695" i="1"/>
  <c r="P3385" i="1"/>
  <c r="P3428" i="1"/>
  <c r="P3452" i="1"/>
  <c r="P3607" i="1"/>
  <c r="P3222" i="1"/>
  <c r="P3357" i="1"/>
  <c r="P3562" i="1"/>
  <c r="P3404" i="1"/>
  <c r="P3706" i="1"/>
  <c r="P3810" i="1"/>
  <c r="P3329" i="1"/>
  <c r="P3844" i="1"/>
  <c r="P3359" i="1"/>
  <c r="P3447" i="1"/>
  <c r="P3326" i="1"/>
  <c r="P3499" i="1"/>
  <c r="P4033" i="1"/>
  <c r="P3676" i="1"/>
  <c r="P3654" i="1"/>
  <c r="P3444" i="1"/>
  <c r="P3619" i="1"/>
  <c r="P3391" i="1"/>
  <c r="P3519" i="1"/>
  <c r="P3365" i="1"/>
  <c r="P3449" i="1"/>
  <c r="P3610" i="1"/>
  <c r="P3286" i="1"/>
  <c r="P3276" i="1"/>
  <c r="P3933" i="1"/>
  <c r="P3740" i="1"/>
  <c r="P3187" i="1"/>
  <c r="P3319" i="1"/>
  <c r="P3354" i="1"/>
  <c r="P3376" i="1"/>
  <c r="P3416" i="1"/>
  <c r="P3586" i="1"/>
  <c r="P3674" i="1"/>
  <c r="P3837" i="1"/>
  <c r="P3582" i="1"/>
  <c r="P3711" i="1"/>
  <c r="P3969" i="1"/>
  <c r="P3171" i="1"/>
  <c r="P3231" i="1"/>
  <c r="P3390" i="1"/>
  <c r="P3836" i="1"/>
  <c r="P3537" i="1"/>
  <c r="P3471" i="1"/>
  <c r="P3283" i="1"/>
  <c r="P3651" i="1"/>
  <c r="P3657" i="1"/>
  <c r="P3498" i="1"/>
  <c r="P3620" i="1"/>
  <c r="P3678" i="1"/>
  <c r="P3827" i="1"/>
  <c r="P3843" i="1"/>
  <c r="P3446" i="1"/>
  <c r="P3353" i="1"/>
  <c r="P3671" i="1"/>
  <c r="P3833" i="1"/>
  <c r="P2964" i="1"/>
  <c r="P3476" i="1"/>
  <c r="P3462" i="1"/>
  <c r="P3246" i="1"/>
  <c r="P3239" i="1"/>
  <c r="P3714" i="1"/>
  <c r="P3575" i="1"/>
  <c r="P3434" i="1"/>
  <c r="P3675" i="1"/>
  <c r="P3487" i="1"/>
  <c r="P2968" i="1"/>
  <c r="P3626" i="1"/>
  <c r="P3912" i="1"/>
  <c r="P3458" i="1"/>
  <c r="P3569" i="1"/>
  <c r="P3248" i="1"/>
  <c r="P3602" i="1"/>
  <c r="P3869" i="1"/>
  <c r="P3721" i="1"/>
  <c r="P3442" i="1"/>
  <c r="P3614" i="1"/>
  <c r="P3922" i="1"/>
  <c r="P3503" i="1"/>
  <c r="P3217" i="1"/>
  <c r="P3742" i="1"/>
  <c r="P3623" i="1"/>
  <c r="P3600" i="1"/>
  <c r="P3423" i="1"/>
  <c r="P3729" i="1"/>
  <c r="P3553" i="1"/>
  <c r="P3225" i="1"/>
  <c r="P3361" i="1"/>
  <c r="P3826" i="1"/>
  <c r="P3170" i="1"/>
  <c r="P3297" i="1"/>
  <c r="P3590" i="1"/>
  <c r="P3748" i="1"/>
  <c r="P3518" i="1"/>
  <c r="P3512" i="1"/>
  <c r="P3557" i="1"/>
  <c r="P3328" i="1"/>
  <c r="P3457" i="1"/>
  <c r="P3392" i="1"/>
  <c r="P3817" i="1"/>
  <c r="P3367" i="1"/>
  <c r="P3683" i="1"/>
  <c r="P3578" i="1"/>
  <c r="P3691" i="1"/>
  <c r="P3378" i="1"/>
  <c r="P3941" i="1"/>
  <c r="P3164" i="1"/>
  <c r="P3398" i="1"/>
  <c r="P3438" i="1"/>
  <c r="P3682" i="1"/>
  <c r="P3427" i="1"/>
  <c r="P3308" i="1"/>
  <c r="P3579" i="1"/>
  <c r="P3665" i="1"/>
  <c r="P3492" i="1"/>
  <c r="P3550" i="1"/>
  <c r="P3552" i="1"/>
  <c r="P3335" i="1"/>
  <c r="P3262" i="1"/>
  <c r="P3860" i="1"/>
  <c r="P3585" i="1"/>
  <c r="P3327" i="1"/>
  <c r="P3709" i="1"/>
  <c r="P3601" i="1"/>
  <c r="P3247" i="1"/>
  <c r="P3342" i="1"/>
  <c r="P3448" i="1"/>
  <c r="P3291" i="1"/>
  <c r="P3556" i="1"/>
  <c r="P3418" i="1"/>
  <c r="P3261" i="1"/>
  <c r="P3310" i="1"/>
  <c r="P3153" i="1"/>
  <c r="P3486" i="1"/>
  <c r="P3532" i="1"/>
  <c r="P3472" i="1"/>
  <c r="P3501" i="1"/>
  <c r="P3898" i="1"/>
  <c r="P3895" i="1"/>
  <c r="P3516" i="1"/>
  <c r="P3288" i="1"/>
  <c r="P3510" i="1"/>
  <c r="P3661" i="1"/>
  <c r="P3868" i="1"/>
  <c r="P3380" i="1"/>
  <c r="P3151" i="1"/>
  <c r="P3402" i="1"/>
  <c r="P3300" i="1"/>
  <c r="P3505" i="1"/>
  <c r="P3274" i="1"/>
  <c r="P3165" i="1"/>
  <c r="P3832" i="1"/>
  <c r="P3727" i="1"/>
  <c r="P3688" i="1"/>
  <c r="P3741" i="1"/>
  <c r="P3615" i="1"/>
  <c r="P3421" i="1"/>
  <c r="P3242" i="1"/>
  <c r="P3174" i="1"/>
  <c r="P3726" i="1"/>
  <c r="P3864" i="1"/>
  <c r="P3574" i="1"/>
  <c r="P3730" i="1"/>
  <c r="P3715" i="1"/>
  <c r="P3593" i="1"/>
  <c r="P3467" i="1"/>
  <c r="P3660" i="1"/>
  <c r="P3659" i="1"/>
  <c r="P3528" i="1"/>
  <c r="P3698" i="1"/>
  <c r="P3535" i="1"/>
  <c r="P3915" i="1"/>
  <c r="P3443" i="1"/>
  <c r="P3267" i="1"/>
  <c r="P3563" i="1"/>
  <c r="P3436" i="1"/>
  <c r="P3401" i="1"/>
  <c r="P3263" i="1"/>
  <c r="P3627" i="1"/>
  <c r="P3163" i="1"/>
  <c r="P3179" i="1"/>
  <c r="P3478" i="1"/>
  <c r="P3527" i="1"/>
  <c r="P3481" i="1"/>
  <c r="P3937" i="1"/>
  <c r="P3506" i="1"/>
  <c r="P3584" i="1"/>
  <c r="P3318" i="1"/>
  <c r="P2972" i="1"/>
  <c r="P3229" i="1"/>
  <c r="P3893" i="1"/>
  <c r="P3372" i="1"/>
  <c r="P3172" i="1"/>
  <c r="P3687" i="1"/>
  <c r="P3412" i="1"/>
  <c r="P3321" i="1"/>
  <c r="P3548" i="1"/>
  <c r="P3290" i="1"/>
  <c r="P3935" i="1"/>
  <c r="P3387" i="1"/>
  <c r="P3733" i="1"/>
  <c r="P3407" i="1"/>
  <c r="P3135" i="1"/>
  <c r="P3375" i="1"/>
  <c r="P3745" i="1"/>
  <c r="P3667" i="1"/>
  <c r="P3485" i="1"/>
  <c r="P3176" i="1"/>
  <c r="P3842" i="1"/>
  <c r="P3746" i="1"/>
  <c r="P3526" i="1"/>
  <c r="P3131" i="1"/>
  <c r="P3410" i="1"/>
  <c r="P3175" i="1"/>
  <c r="P3609" i="1"/>
  <c r="P3301" i="1"/>
  <c r="P3905" i="1"/>
  <c r="P3570" i="1"/>
  <c r="P3689" i="1"/>
  <c r="P3710" i="1"/>
  <c r="P3566" i="1"/>
  <c r="P3835" i="1"/>
  <c r="P3650" i="1"/>
  <c r="P3572" i="1"/>
  <c r="P3156" i="1"/>
  <c r="P3571" i="1"/>
  <c r="P3350" i="1"/>
  <c r="P3496" i="1"/>
  <c r="P3525" i="1"/>
  <c r="P3236" i="1"/>
  <c r="P3530" i="1"/>
  <c r="P3348" i="1"/>
  <c r="P3313" i="1"/>
  <c r="P3383" i="1"/>
  <c r="P3502" i="1"/>
  <c r="P3749" i="1"/>
  <c r="P3211" i="1"/>
  <c r="P3213" i="1"/>
  <c r="P3406" i="1"/>
  <c r="P3336" i="1"/>
  <c r="P3522" i="1"/>
  <c r="P3670" i="1"/>
  <c r="P3906" i="1"/>
  <c r="P3546" i="1"/>
  <c r="P3272" i="1"/>
  <c r="P3668" i="1"/>
  <c r="P3693" i="1"/>
  <c r="P3652" i="1"/>
  <c r="P3437" i="1"/>
  <c r="P3379" i="1"/>
  <c r="P3216" i="1"/>
  <c r="P3656" i="1"/>
  <c r="P3245" i="1"/>
  <c r="P3181" i="1"/>
  <c r="P3307" i="1"/>
  <c r="P3167" i="1"/>
  <c r="P3515" i="1"/>
  <c r="P3577" i="1"/>
  <c r="P3475" i="1"/>
  <c r="P3395" i="1"/>
  <c r="P3568" i="1"/>
  <c r="P3259" i="1"/>
  <c r="P3279" i="1"/>
  <c r="P3341" i="1"/>
  <c r="P3573" i="1"/>
  <c r="P3252" i="1"/>
  <c r="P3463" i="1"/>
  <c r="P3558" i="1"/>
  <c r="P3732" i="1"/>
  <c r="P3296" i="1"/>
  <c r="P3616" i="1"/>
  <c r="P3233" i="1"/>
  <c r="P3363" i="1"/>
  <c r="P3311" i="1"/>
  <c r="P3184" i="1"/>
  <c r="P3138" i="1"/>
  <c r="P3422" i="1"/>
  <c r="P3914" i="1"/>
  <c r="P3284" i="1"/>
  <c r="P3260" i="1"/>
  <c r="P3339" i="1"/>
  <c r="P3237" i="1"/>
  <c r="P3270" i="1"/>
  <c r="P3565" i="1"/>
  <c r="P3621" i="1"/>
  <c r="P3432" i="1"/>
  <c r="P3704" i="1"/>
  <c r="P3210" i="1"/>
  <c r="P3848" i="1"/>
  <c r="P3576" i="1"/>
  <c r="P3604" i="1"/>
  <c r="P3362" i="1"/>
  <c r="P3824" i="1"/>
  <c r="P3450" i="1"/>
  <c r="P3823" i="1"/>
  <c r="P3454" i="1"/>
  <c r="P3629" i="1"/>
  <c r="P3154" i="1"/>
  <c r="P3304" i="1"/>
  <c r="P3551" i="1"/>
  <c r="P3466" i="1"/>
  <c r="P3455" i="1"/>
  <c r="P3424" i="1"/>
  <c r="P3227" i="1"/>
  <c r="P3816" i="1"/>
  <c r="P3306" i="1"/>
  <c r="P3662" i="1"/>
  <c r="P3433" i="1"/>
  <c r="P3315" i="1"/>
  <c r="P3134" i="1"/>
  <c r="P3500" i="1"/>
  <c r="P3183" i="1"/>
  <c r="P3325" i="1"/>
  <c r="P3314" i="1"/>
  <c r="P3351" i="1"/>
  <c r="P3169" i="1"/>
  <c r="P3253" i="1"/>
  <c r="P3482" i="1"/>
  <c r="P3720" i="1"/>
  <c r="P3725" i="1"/>
  <c r="P3218" i="1"/>
  <c r="P3902" i="1"/>
  <c r="P3812" i="1"/>
  <c r="P3461" i="1"/>
  <c r="P3728" i="1"/>
  <c r="P3177" i="1"/>
  <c r="P3456" i="1"/>
  <c r="P3140" i="1"/>
  <c r="P3249" i="1"/>
  <c r="P3396" i="1"/>
  <c r="P3701" i="1"/>
  <c r="P2971" i="1"/>
  <c r="P3234" i="1"/>
  <c r="P3504" i="1"/>
  <c r="P3226" i="1"/>
  <c r="P3439" i="1"/>
  <c r="P3258" i="1"/>
  <c r="P3268" i="1"/>
  <c r="P3541" i="1"/>
  <c r="P3133" i="1"/>
  <c r="P3305" i="1"/>
  <c r="P3137" i="1"/>
  <c r="P3531" i="1"/>
  <c r="P3538" i="1"/>
  <c r="P3188" i="1"/>
  <c r="P3445" i="1"/>
  <c r="P3139" i="1"/>
  <c r="P3215" i="1"/>
  <c r="P3302" i="1"/>
  <c r="P3441" i="1"/>
  <c r="P3420" i="1"/>
  <c r="P3146" i="1"/>
  <c r="P3366" i="1"/>
  <c r="P3257" i="1"/>
  <c r="P2976" i="1"/>
  <c r="P3221" i="1"/>
  <c r="P3489" i="1"/>
  <c r="P3144" i="1"/>
  <c r="P3829" i="1"/>
  <c r="P3143" i="1"/>
  <c r="P2980" i="1"/>
  <c r="P3415" i="1"/>
  <c r="P3555" i="1"/>
  <c r="P2975" i="1"/>
  <c r="P3241" i="1"/>
  <c r="P3152" i="1"/>
  <c r="P3431" i="1"/>
  <c r="P3159" i="1"/>
  <c r="P2978" i="1"/>
  <c r="P3559" i="1"/>
  <c r="P3186" i="1"/>
  <c r="P3145" i="1"/>
  <c r="P3178" i="1"/>
  <c r="P3403" i="1"/>
  <c r="P3230" i="1"/>
  <c r="P3382" i="1"/>
  <c r="P2969" i="1"/>
  <c r="P2981" i="1"/>
  <c r="P3136" i="1"/>
  <c r="P3323" i="1"/>
  <c r="P3238" i="1"/>
  <c r="P3596" i="1"/>
  <c r="P3564" i="1"/>
  <c r="P3417" i="1"/>
  <c r="P2979" i="1"/>
  <c r="P3223" i="1"/>
  <c r="P3583" i="1"/>
  <c r="P3606" i="1"/>
  <c r="P3508" i="1"/>
  <c r="P2973" i="1"/>
  <c r="P3358" i="1"/>
  <c r="P3384" i="1"/>
  <c r="P3312" i="1"/>
  <c r="P3141" i="1"/>
  <c r="P2982" i="1"/>
  <c r="P3150" i="1"/>
  <c r="P3271" i="1"/>
  <c r="P3524" i="1"/>
  <c r="P2970" i="1"/>
  <c r="P3149" i="1"/>
  <c r="P3235" i="1"/>
  <c r="P3280" i="1"/>
  <c r="P2974" i="1"/>
  <c r="P3333" i="1"/>
  <c r="P3158" i="1"/>
  <c r="P3273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30" i="1"/>
  <c r="P3374" i="1"/>
  <c r="P3681" i="1"/>
  <c r="P3292" i="1"/>
  <c r="P3425" i="1"/>
  <c r="P3224" i="1"/>
  <c r="P3819" i="1"/>
  <c r="P3588" i="1"/>
  <c r="P3289" i="1"/>
  <c r="P3440" i="1"/>
  <c r="P3411" i="1"/>
  <c r="P3480" i="1"/>
  <c r="P3256" i="1"/>
  <c r="P3400" i="1"/>
  <c r="P3166" i="1"/>
  <c r="P3468" i="1"/>
  <c r="P3219" i="1"/>
  <c r="P3473" i="1"/>
  <c r="P3185" i="1"/>
  <c r="P3386" i="1"/>
  <c r="P3352" i="1"/>
  <c r="P2965" i="1"/>
  <c r="P3612" i="1"/>
  <c r="P3429" i="1"/>
  <c r="P3142" i="1"/>
  <c r="P3277" i="1"/>
  <c r="P3494" i="1"/>
  <c r="P3295" i="1"/>
  <c r="P3523" i="1"/>
  <c r="P3243" i="1"/>
  <c r="P3320" i="1"/>
  <c r="P3250" i="1"/>
  <c r="P3180" i="1"/>
  <c r="P3214" i="1"/>
  <c r="P3173" i="1"/>
  <c r="P3465" i="1"/>
  <c r="P3349" i="1"/>
  <c r="P3345" i="1"/>
  <c r="P3598" i="1"/>
  <c r="P3464" i="1"/>
  <c r="P2977" i="1"/>
  <c r="P3269" i="1"/>
  <c r="P4073" i="1"/>
  <c r="P3220" i="1"/>
  <c r="P4072" i="1"/>
  <c r="P4000" i="1"/>
  <c r="P3911" i="1"/>
  <c r="P3976" i="1"/>
  <c r="P3426" i="1"/>
  <c r="P4071" i="1"/>
  <c r="P3995" i="1"/>
  <c r="P3739" i="1"/>
  <c r="P3946" i="1"/>
  <c r="P3923" i="1"/>
  <c r="P3822" i="1"/>
  <c r="P4038" i="1"/>
  <c r="P3735" i="1"/>
  <c r="P3867" i="1"/>
  <c r="P4037" i="1"/>
  <c r="P3132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369" i="1"/>
  <c r="P3278" i="1"/>
  <c r="P3686" i="1"/>
  <c r="P3356" i="1"/>
  <c r="P3961" i="1"/>
  <c r="P3212" i="1"/>
  <c r="P3275" i="1"/>
  <c r="P3182" i="1"/>
  <c r="P3493" i="1"/>
  <c r="P3377" i="1"/>
  <c r="P3228" i="1"/>
  <c r="P3561" i="1"/>
  <c r="P3337" i="1"/>
  <c r="P3244" i="1"/>
  <c r="P3157" i="1"/>
  <c r="P3560" i="1"/>
  <c r="P3282" i="1"/>
  <c r="P3162" i="1"/>
  <c r="P3613" i="1"/>
  <c r="P3255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51" i="1"/>
  <c r="P2908" i="1"/>
  <c r="P2842" i="1"/>
  <c r="P2858" i="1"/>
  <c r="P2904" i="1"/>
  <c r="P1300" i="1"/>
  <c r="P2875" i="1"/>
  <c r="P2916" i="1"/>
  <c r="P2836" i="1"/>
  <c r="P2852" i="1"/>
  <c r="P2874" i="1"/>
  <c r="P2913" i="1"/>
  <c r="P2786" i="1"/>
  <c r="P2794" i="1"/>
  <c r="P2855" i="1"/>
  <c r="P1299" i="1"/>
  <c r="P2906" i="1"/>
  <c r="P2868" i="1"/>
  <c r="P2871" i="1"/>
  <c r="P2914" i="1"/>
  <c r="P2884" i="1"/>
  <c r="P2798" i="1"/>
  <c r="P2860" i="1"/>
  <c r="P2856" i="1"/>
  <c r="P1298" i="1"/>
  <c r="P2910" i="1"/>
  <c r="P2879" i="1"/>
  <c r="P2909" i="1"/>
  <c r="P2900" i="1"/>
  <c r="P1305" i="1"/>
  <c r="P2911" i="1"/>
  <c r="P2893" i="1"/>
  <c r="P2922" i="1"/>
  <c r="P2915" i="1"/>
  <c r="P2873" i="1"/>
  <c r="P2862" i="1"/>
  <c r="P2903" i="1"/>
  <c r="P1293" i="1"/>
  <c r="P2787" i="1"/>
  <c r="P2921" i="1"/>
  <c r="P2827" i="1"/>
  <c r="P2870" i="1"/>
  <c r="P2866" i="1"/>
  <c r="P1297" i="1"/>
  <c r="P2878" i="1"/>
  <c r="P2792" i="1"/>
  <c r="P2784" i="1"/>
  <c r="P2895" i="1"/>
  <c r="P2877" i="1"/>
  <c r="P2901" i="1"/>
  <c r="P2897" i="1"/>
  <c r="P2788" i="1"/>
  <c r="P528" i="1"/>
  <c r="P1302" i="1"/>
  <c r="P2790" i="1"/>
  <c r="P2920" i="1"/>
  <c r="P2867" i="1"/>
  <c r="P2912" i="1"/>
  <c r="P2907" i="1"/>
  <c r="P2864" i="1"/>
  <c r="P2785" i="1"/>
  <c r="P2869" i="1"/>
  <c r="P2919" i="1"/>
  <c r="P527" i="1"/>
  <c r="P2861" i="1"/>
  <c r="P1304" i="1"/>
  <c r="P2859" i="1"/>
  <c r="P2918" i="1"/>
  <c r="P2905" i="1"/>
  <c r="P2797" i="1"/>
  <c r="P2902" i="1"/>
  <c r="P2793" i="1"/>
  <c r="P2865" i="1"/>
  <c r="P2796" i="1"/>
  <c r="P2876" i="1"/>
  <c r="P2831" i="1"/>
  <c r="P2791" i="1"/>
  <c r="P2795" i="1"/>
  <c r="P2917" i="1"/>
  <c r="P2872" i="1"/>
  <c r="P2828" i="1"/>
  <c r="P2883" i="1"/>
  <c r="P2889" i="1"/>
  <c r="P2848" i="1"/>
  <c r="P523" i="1"/>
  <c r="P2837" i="1"/>
  <c r="P2843" i="1"/>
  <c r="P2826" i="1"/>
  <c r="P2887" i="1"/>
  <c r="P2821" i="1"/>
  <c r="P2885" i="1"/>
  <c r="P539" i="1"/>
  <c r="P2805" i="1"/>
  <c r="P1286" i="1"/>
  <c r="P2832" i="1"/>
  <c r="P2823" i="1"/>
  <c r="P2850" i="1"/>
  <c r="P2863" i="1"/>
  <c r="P2808" i="1"/>
  <c r="P2894" i="1"/>
  <c r="P2783" i="1"/>
  <c r="P2810" i="1"/>
  <c r="P2803" i="1"/>
  <c r="P2849" i="1"/>
  <c r="P2816" i="1"/>
  <c r="P1301" i="1"/>
  <c r="P2841" i="1"/>
  <c r="P537" i="1"/>
  <c r="P2809" i="1"/>
  <c r="P2804" i="1"/>
  <c r="P2888" i="1"/>
  <c r="P540" i="1"/>
  <c r="P2813" i="1"/>
  <c r="P2806" i="1"/>
  <c r="P2820" i="1"/>
  <c r="P2857" i="1"/>
  <c r="P2892" i="1"/>
  <c r="P2801" i="1"/>
  <c r="P2824" i="1"/>
  <c r="P2899" i="1"/>
  <c r="P2890" i="1"/>
  <c r="P529" i="1"/>
  <c r="P2812" i="1"/>
  <c r="P2881" i="1"/>
  <c r="P2896" i="1"/>
  <c r="P2898" i="1"/>
  <c r="P2789" i="1"/>
  <c r="P2802" i="1"/>
  <c r="P2833" i="1"/>
  <c r="P1290" i="1"/>
  <c r="P2822" i="1"/>
  <c r="P2825" i="1"/>
  <c r="P1289" i="1"/>
  <c r="P2891" i="1"/>
  <c r="P2886" i="1"/>
  <c r="P530" i="1"/>
  <c r="P2882" i="1"/>
  <c r="P2847" i="1"/>
  <c r="P2846" i="1"/>
  <c r="P2845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532" i="1"/>
  <c r="P541" i="1"/>
  <c r="P2834" i="1"/>
  <c r="P533" i="1"/>
  <c r="P2815" i="1"/>
  <c r="P1287" i="1"/>
  <c r="P524" i="1"/>
  <c r="P1296" i="1"/>
  <c r="P2829" i="1"/>
  <c r="P2853" i="1"/>
  <c r="P2800" i="1"/>
  <c r="P2838" i="1"/>
  <c r="P2814" i="1"/>
  <c r="P2818" i="1"/>
  <c r="P1294" i="1"/>
  <c r="P534" i="1"/>
  <c r="P2854" i="1"/>
  <c r="P2840" i="1"/>
  <c r="P2835" i="1"/>
  <c r="P1291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1303" i="1"/>
  <c r="P525" i="1"/>
  <c r="P2830" i="1"/>
  <c r="P2817" i="1"/>
  <c r="P1288" i="1"/>
  <c r="P2799" i="1"/>
  <c r="P1292" i="1"/>
  <c r="P526" i="1"/>
  <c r="P535" i="1"/>
  <c r="P2819" i="1"/>
  <c r="P1295" i="1"/>
  <c r="P2844" i="1"/>
  <c r="P522" i="1"/>
  <c r="P2839" i="1"/>
  <c r="P2880" i="1"/>
  <c r="P536" i="1"/>
  <c r="P2807" i="1"/>
  <c r="P538" i="1"/>
  <c r="P531" i="1"/>
  <c r="P281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58" i="1"/>
  <c r="H13" i="15" l="1"/>
  <c r="F5" i="15"/>
  <c r="F6" i="15"/>
  <c r="G5" i="15"/>
  <c r="F7" i="15"/>
  <c r="G6" i="15"/>
  <c r="H6" i="15"/>
  <c r="G10" i="15"/>
  <c r="E9" i="15"/>
  <c r="H8" i="15" s="1"/>
  <c r="F11" i="15"/>
  <c r="E7" i="15"/>
  <c r="G7" i="15" s="1"/>
  <c r="F10" i="15"/>
  <c r="E6" i="15"/>
  <c r="H5" i="15" s="1"/>
  <c r="E5" i="15"/>
  <c r="H4" i="15" s="1"/>
  <c r="E2" i="15"/>
  <c r="G2" i="15" s="1"/>
  <c r="E4" i="15"/>
  <c r="G4" i="15" s="1"/>
  <c r="E12" i="15"/>
  <c r="F12" i="15" s="1"/>
  <c r="E3" i="15"/>
  <c r="H2" i="15" s="1"/>
  <c r="E13" i="15"/>
  <c r="F13" i="15" s="1"/>
  <c r="E8" i="15"/>
  <c r="H7" i="15" s="1"/>
  <c r="F8" i="15"/>
  <c r="E3" i="5"/>
  <c r="E2" i="5"/>
  <c r="E4" i="5"/>
  <c r="E5" i="5"/>
  <c r="E6" i="5"/>
  <c r="F9" i="15" l="1"/>
  <c r="H3" i="15"/>
  <c r="G12" i="15"/>
  <c r="G3" i="15"/>
  <c r="G9" i="15"/>
  <c r="F4" i="15"/>
  <c r="F2" i="15"/>
  <c r="H11" i="15"/>
  <c r="F3" i="15"/>
  <c r="H12" i="15"/>
  <c r="G13" i="15"/>
  <c r="G8" i="15"/>
</calcChain>
</file>

<file path=xl/sharedStrings.xml><?xml version="1.0" encoding="utf-8"?>
<sst xmlns="http://schemas.openxmlformats.org/spreadsheetml/2006/main" count="38408" uniqueCount="8421">
  <si>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</si>
  <si>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</si>
  <si>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</si>
  <si>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</si>
  <si>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</si>
  <si>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</si>
  <si>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</si>
  <si>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</si>
  <si>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</si>
  <si>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</si>
  <si>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</si>
  <si>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</si>
  <si>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</si>
  <si>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</si>
  <si>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</si>
  <si>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</si>
  <si>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</si>
  <si>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</si>
  <si>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</si>
  <si>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</si>
  <si>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</si>
  <si>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</si>
  <si>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</si>
  <si>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</si>
  <si>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</si>
  <si>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</si>
  <si>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</si>
  <si>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</si>
  <si>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</si>
  <si>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</si>
  <si>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</si>
  <si>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</si>
  <si>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</si>
  <si>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</si>
  <si>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</si>
  <si>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</si>
  <si>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</si>
  <si>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</si>
  <si>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</si>
  <si>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</si>
  <si>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</si>
  <si>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</si>
  <si>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</si>
  <si>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</si>
  <si>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</si>
  <si>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</si>
  <si>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</si>
  <si>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</si>
  <si>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</si>
  <si>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</si>
  <si>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</si>
  <si>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</si>
  <si>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</si>
  <si>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</si>
  <si>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</si>
  <si>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</si>
  <si>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</si>
  <si>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</si>
  <si>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</si>
  <si>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</si>
  <si>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</si>
  <si>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</si>
  <si>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</si>
  <si>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</si>
  <si>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</si>
  <si>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</si>
  <si>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</si>
  <si>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</si>
  <si>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</si>
  <si>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</si>
  <si>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</si>
  <si>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</si>
  <si>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</si>
  <si>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</si>
  <si>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</si>
  <si>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</si>
  <si>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</si>
  <si>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</si>
  <si>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</si>
  <si>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</si>
  <si>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</si>
  <si>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</si>
  <si>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</si>
  <si>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</si>
  <si>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</si>
  <si>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</si>
  <si>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</si>
  <si>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</si>
  <si>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</si>
  <si>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</si>
  <si>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</si>
  <si>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</si>
  <si>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</si>
  <si>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</si>
  <si>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</si>
  <si>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</si>
  <si>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</si>
  <si>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</si>
  <si>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</si>
  <si>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</si>
  <si>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</si>
  <si>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</si>
  <si>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</si>
  <si>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</si>
  <si>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</si>
  <si>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</si>
  <si>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</si>
  <si>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</si>
  <si>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</si>
  <si>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</si>
  <si>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</si>
  <si>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</si>
  <si>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</si>
  <si>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</si>
  <si>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</si>
  <si>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</si>
  <si>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</si>
  <si>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</si>
  <si>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</si>
  <si>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</si>
  <si>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</si>
  <si>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</si>
  <si>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</si>
  <si>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</si>
  <si>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</si>
  <si>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</si>
  <si>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</si>
  <si>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</si>
  <si>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</si>
  <si>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</si>
  <si>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</si>
  <si>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</si>
  <si>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</si>
  <si>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</si>
  <si>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</si>
  <si>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</si>
  <si>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</si>
  <si>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</si>
  <si>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</si>
  <si>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</si>
  <si>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</si>
  <si>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</si>
  <si>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</si>
  <si>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</si>
  <si>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</si>
  <si>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</si>
  <si>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</si>
  <si>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</si>
  <si>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</si>
  <si>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</si>
  <si>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</si>
  <si>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</si>
  <si>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</si>
  <si>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</si>
  <si>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</si>
  <si>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</si>
  <si>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</si>
  <si>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</si>
  <si>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</si>
  <si>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</si>
  <si>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</si>
  <si>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</si>
  <si>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</si>
  <si>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</si>
  <si>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</si>
  <si>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</si>
  <si>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</si>
  <si>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</si>
  <si>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</si>
  <si>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</si>
  <si>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</si>
  <si>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</si>
  <si>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</si>
  <si>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</si>
  <si>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</si>
  <si>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</si>
  <si>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</si>
  <si>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</si>
  <si>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</si>
  <si>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</si>
  <si>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</si>
  <si>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</si>
  <si>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</si>
  <si>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</si>
  <si>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</si>
  <si>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</si>
  <si>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</si>
  <si>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</si>
  <si>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</si>
  <si>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</si>
  <si>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</si>
  <si>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</si>
  <si>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</si>
  <si>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</si>
  <si>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</si>
  <si>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</si>
  <si>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</si>
  <si>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</si>
  <si>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</si>
  <si>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</si>
  <si>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</si>
  <si>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</si>
  <si>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</si>
  <si>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</si>
  <si>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</si>
  <si>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</si>
  <si>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</si>
  <si>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</si>
  <si>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</si>
  <si>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</si>
  <si>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</si>
  <si>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</si>
  <si>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</si>
  <si>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</si>
  <si>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</si>
  <si>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</si>
  <si>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</si>
  <si>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</si>
  <si>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</si>
  <si>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</si>
  <si>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</si>
  <si>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</si>
  <si>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</si>
  <si>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</si>
  <si>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</si>
  <si>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</si>
  <si>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</si>
  <si>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</si>
  <si>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</si>
  <si>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</si>
  <si>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</si>
  <si>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</si>
  <si>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</si>
  <si>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</si>
  <si>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</si>
  <si>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</si>
  <si>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</si>
  <si>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</si>
  <si>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</si>
  <si>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</si>
  <si>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</si>
  <si>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</si>
  <si>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</si>
  <si>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</si>
  <si>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</si>
  <si>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</si>
  <si>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</si>
  <si>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</si>
  <si>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</si>
  <si>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</si>
  <si>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</si>
  <si>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</si>
  <si>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</si>
  <si>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</si>
  <si>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</si>
  <si>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</si>
  <si>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</si>
  <si>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</si>
  <si>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</si>
  <si>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</si>
  <si>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</si>
  <si>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</si>
  <si>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</si>
  <si>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</si>
  <si>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</si>
  <si>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</si>
  <si>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</si>
  <si>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</si>
  <si>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</si>
  <si>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</si>
  <si>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</si>
  <si>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</si>
  <si>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</si>
  <si>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</si>
  <si>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</si>
  <si>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</si>
  <si>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</si>
  <si>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</si>
  <si>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</si>
  <si>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</si>
  <si>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</si>
  <si>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</si>
  <si>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</si>
  <si>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</si>
  <si>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</si>
  <si>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</si>
  <si>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</si>
  <si>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</si>
  <si>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</si>
  <si>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</si>
  <si>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</si>
  <si>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</si>
  <si>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</si>
  <si>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</si>
  <si>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</si>
  <si>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</si>
  <si>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</si>
  <si>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</si>
  <si>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</si>
  <si>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</si>
  <si>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</si>
  <si>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</si>
  <si>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</si>
  <si>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</si>
  <si>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</si>
  <si>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</si>
  <si>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</si>
  <si>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</si>
  <si>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</si>
  <si>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</si>
  <si>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</si>
  <si>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</si>
  <si>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</si>
  <si>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</si>
  <si>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</si>
  <si>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</si>
  <si>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</si>
  <si>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</si>
  <si>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</si>
  <si>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</si>
  <si>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</si>
  <si>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</si>
  <si>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</si>
  <si>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</si>
  <si>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</si>
  <si>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</si>
  <si>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</si>
  <si>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</si>
  <si>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</si>
  <si>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</si>
  <si>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</si>
  <si>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</si>
  <si>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</si>
  <si>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</si>
  <si>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</si>
  <si>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</si>
  <si>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</si>
  <si>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</si>
  <si>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</si>
  <si>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</si>
  <si>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</si>
  <si>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</si>
  <si>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</si>
  <si>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</si>
  <si>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</si>
  <si>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</si>
  <si>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</si>
  <si>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</si>
  <si>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</si>
  <si>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</si>
  <si>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</si>
  <si>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</si>
  <si>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</si>
  <si>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</si>
  <si>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</si>
  <si>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</si>
  <si>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</si>
  <si>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</si>
  <si>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</si>
  <si>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</si>
  <si>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</si>
  <si>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</si>
  <si>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</si>
  <si>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</si>
  <si>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</si>
  <si>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</si>
  <si>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</si>
  <si>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</si>
  <si>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</si>
  <si>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</si>
  <si>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</si>
  <si>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</si>
  <si>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</si>
  <si>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</si>
  <si>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</si>
  <si>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</si>
  <si>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</si>
  <si>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</si>
  <si>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</si>
  <si>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</si>
  <si>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</si>
  <si>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</si>
  <si>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</si>
  <si>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</si>
  <si>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</si>
  <si>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</si>
  <si>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</si>
  <si>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</si>
  <si>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</si>
  <si>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</si>
  <si>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</si>
  <si>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</si>
  <si>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</si>
  <si>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</si>
  <si>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</si>
  <si>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</si>
  <si>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</si>
  <si>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</si>
  <si>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</si>
  <si>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</si>
  <si>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</si>
  <si>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</si>
  <si>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</si>
  <si>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</si>
  <si>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</si>
  <si>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</si>
  <si>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</si>
  <si>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</si>
  <si>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</si>
  <si>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</si>
  <si>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</si>
  <si>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</si>
  <si>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</si>
  <si>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</si>
  <si>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</si>
  <si>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</si>
  <si>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</si>
  <si>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</si>
  <si>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</si>
  <si>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</si>
  <si>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</si>
  <si>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</si>
  <si>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</si>
  <si>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</si>
  <si>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</si>
  <si>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</si>
  <si>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</si>
  <si>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</si>
  <si>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</si>
  <si>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</si>
  <si>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</si>
  <si>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</si>
  <si>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</si>
  <si>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</si>
  <si>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</si>
  <si>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</si>
  <si>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</si>
  <si>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</si>
  <si>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</si>
  <si>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</si>
  <si>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</si>
  <si>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</si>
  <si>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</si>
  <si>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</si>
  <si>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</si>
  <si>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</si>
  <si>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</si>
  <si>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</si>
  <si>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</si>
  <si>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</si>
  <si>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</si>
  <si>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</si>
  <si>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</si>
  <si>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</si>
  <si>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</si>
  <si>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</si>
  <si>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</si>
  <si>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</si>
  <si>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</si>
  <si>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</si>
  <si>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</si>
  <si>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</si>
  <si>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</si>
  <si>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</si>
  <si>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</si>
  <si>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</si>
  <si>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</si>
  <si>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</si>
  <si>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</si>
  <si>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</si>
  <si>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</si>
  <si>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</si>
  <si>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</si>
  <si>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</si>
  <si>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</si>
  <si>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</si>
  <si>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</si>
  <si>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</si>
  <si>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</si>
  <si>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</si>
  <si>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</si>
  <si>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</si>
  <si>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</si>
  <si>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</si>
  <si>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</si>
  <si>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</si>
  <si>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</si>
  <si>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</si>
  <si>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</si>
  <si>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</si>
  <si>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</si>
  <si>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</si>
  <si>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</si>
  <si>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</si>
  <si>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</si>
  <si>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</si>
  <si>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</si>
  <si>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</si>
  <si>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</si>
  <si>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</si>
  <si>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</si>
  <si>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</si>
  <si>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</si>
  <si>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</si>
  <si>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</si>
  <si>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</si>
  <si>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</si>
  <si>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</si>
  <si>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</si>
  <si>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</si>
  <si>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</si>
  <si>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</si>
  <si>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</si>
  <si>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</si>
  <si>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</si>
  <si>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</si>
  <si>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</si>
  <si>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</si>
  <si>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</si>
  <si>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</si>
  <si>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</si>
  <si>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</si>
  <si>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</si>
  <si>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</si>
  <si>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</si>
  <si>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</si>
  <si>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</si>
  <si>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</si>
  <si>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</si>
  <si>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</si>
  <si>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</si>
  <si>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</si>
  <si>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</si>
  <si>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</si>
  <si>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</si>
  <si>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</si>
  <si>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</si>
  <si>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</si>
  <si>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</si>
  <si>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</si>
  <si>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</si>
  <si>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</si>
  <si>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</si>
  <si>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</si>
  <si>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</si>
  <si>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</si>
  <si>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</si>
  <si>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</si>
  <si>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</si>
  <si>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</si>
  <si>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</si>
  <si>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</si>
  <si>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</si>
  <si>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</si>
  <si>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</si>
  <si>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</si>
  <si>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</si>
  <si>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</si>
  <si>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</si>
  <si>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</si>
  <si>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</si>
  <si>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</si>
  <si>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</si>
  <si>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</si>
  <si>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</si>
  <si>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</si>
  <si>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</si>
  <si>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</si>
  <si>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</si>
  <si>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</si>
  <si>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</si>
  <si>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</si>
  <si>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</si>
  <si>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</si>
  <si>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</si>
  <si>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</si>
  <si>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</si>
  <si>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</si>
  <si>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</si>
  <si>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</si>
  <si>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</si>
  <si>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</si>
  <si>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</si>
  <si>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</si>
  <si>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</si>
  <si>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</si>
  <si>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</si>
  <si>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</si>
  <si>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</si>
  <si>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</si>
  <si>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</si>
  <si>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</si>
  <si>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</si>
  <si>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</si>
  <si>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</si>
  <si>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</si>
  <si>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</si>
  <si>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</si>
  <si>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</si>
  <si>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</si>
  <si>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</si>
  <si>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</si>
  <si>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</si>
  <si>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</si>
  <si>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</si>
  <si>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</si>
  <si>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</si>
  <si>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</si>
  <si>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</si>
  <si>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</si>
  <si>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</si>
  <si>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</si>
  <si>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</si>
  <si>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</si>
  <si>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</si>
  <si>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</si>
  <si>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</si>
  <si>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</si>
  <si>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</si>
  <si>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</si>
  <si>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</si>
  <si>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</si>
  <si>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</si>
  <si>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</si>
  <si>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</si>
  <si>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</si>
  <si>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</si>
  <si>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</si>
  <si>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</si>
  <si>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</si>
  <si>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</si>
  <si>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</si>
  <si>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</si>
  <si>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</si>
  <si>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</si>
  <si>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</si>
  <si>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</si>
  <si>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</si>
  <si>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</si>
  <si>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</si>
  <si>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</si>
  <si>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</si>
  <si>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</si>
  <si>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</si>
  <si>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</si>
  <si>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</si>
  <si>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</si>
  <si>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</si>
  <si>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</si>
  <si>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</si>
  <si>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</si>
  <si>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</si>
  <si>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</si>
  <si>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</si>
  <si>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</si>
  <si>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</si>
  <si>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</si>
  <si>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</si>
  <si>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</si>
  <si>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</si>
  <si>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</si>
  <si>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</si>
  <si>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</si>
  <si>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</si>
  <si>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</si>
  <si>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</si>
  <si>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</si>
  <si>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</si>
  <si>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</si>
  <si>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</si>
  <si>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</si>
  <si>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</si>
  <si>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</si>
  <si>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</si>
  <si>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</si>
  <si>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</si>
  <si>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</si>
  <si>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</si>
  <si>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</si>
  <si>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</si>
  <si>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</si>
  <si>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</si>
  <si>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</si>
  <si>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</si>
  <si>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</si>
  <si>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</si>
  <si>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</si>
  <si>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</si>
  <si>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</si>
  <si>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</si>
  <si>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</si>
  <si>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</si>
  <si>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</si>
  <si>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</si>
  <si>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</si>
  <si>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</si>
  <si>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</si>
  <si>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</si>
  <si>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</si>
  <si>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</si>
  <si>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</si>
  <si>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</si>
  <si>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</si>
  <si>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</si>
  <si>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</si>
  <si>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</si>
  <si>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</si>
  <si>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</si>
  <si>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</si>
  <si>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</si>
  <si>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</si>
  <si>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</si>
  <si>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</si>
  <si>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</si>
  <si>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</si>
  <si>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</si>
  <si>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</si>
  <si>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</si>
  <si>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</si>
  <si>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</si>
  <si>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</si>
  <si>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</si>
  <si>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</si>
  <si>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</si>
  <si>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</si>
  <si>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</si>
  <si>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</si>
  <si>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</si>
  <si>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</si>
  <si>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</si>
  <si>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</si>
  <si>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</si>
  <si>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</si>
  <si>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</si>
  <si>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</si>
  <si>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</si>
  <si>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</si>
  <si>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</si>
  <si>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</si>
  <si>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</si>
  <si>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</si>
  <si>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</si>
  <si>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</si>
  <si>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</si>
  <si>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</si>
  <si>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</si>
  <si>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</si>
  <si>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</si>
  <si>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</si>
  <si>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</si>
  <si>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</si>
  <si>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</si>
  <si>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</si>
  <si>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</si>
  <si>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</si>
  <si>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</si>
  <si>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</si>
  <si>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</si>
  <si>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</si>
  <si>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</si>
  <si>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</si>
  <si>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</si>
  <si>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</si>
  <si>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</si>
  <si>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</si>
  <si>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</si>
  <si>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</si>
  <si>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</si>
  <si>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</si>
  <si>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</si>
  <si>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</si>
  <si>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</si>
  <si>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</si>
  <si>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</si>
  <si>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</si>
  <si>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</si>
  <si>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</si>
  <si>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</si>
  <si>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</si>
  <si>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</si>
  <si>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</si>
  <si>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</si>
  <si>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</si>
  <si>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</si>
  <si>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</si>
  <si>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</si>
  <si>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</si>
  <si>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</si>
  <si>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</si>
  <si>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</si>
  <si>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</si>
  <si>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</si>
  <si>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</si>
  <si>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</si>
  <si>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</si>
  <si>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</si>
  <si>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</si>
  <si>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</si>
  <si>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</si>
  <si>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</si>
  <si>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</si>
  <si>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</si>
  <si>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</si>
  <si>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</si>
  <si>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</si>
  <si>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</si>
  <si>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</si>
  <si>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</si>
  <si>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</si>
  <si>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</si>
  <si>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</si>
  <si>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</si>
  <si>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</si>
  <si>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</si>
  <si>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</si>
  <si>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</si>
  <si>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</si>
  <si>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</si>
  <si>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</si>
  <si>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</si>
  <si>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</si>
  <si>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</si>
  <si>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</si>
  <si>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</si>
  <si>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</si>
  <si>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</si>
  <si>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</si>
  <si>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</si>
  <si>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</si>
  <si>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</si>
  <si>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</si>
  <si>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</si>
  <si>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</si>
  <si>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</si>
  <si>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</si>
  <si>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</si>
  <si>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</si>
  <si>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</si>
  <si>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</si>
  <si>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</si>
  <si>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</si>
  <si>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</si>
  <si>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</si>
  <si>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</si>
  <si>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</si>
  <si>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</si>
  <si>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</si>
  <si>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</si>
  <si>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</si>
  <si>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</si>
  <si>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</si>
  <si>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</si>
  <si>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</si>
  <si>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</si>
  <si>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</si>
  <si>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</si>
  <si>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</si>
  <si>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</si>
  <si>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</si>
  <si>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</si>
  <si>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</si>
  <si>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</si>
  <si>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</si>
  <si>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</si>
  <si>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</si>
  <si>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</si>
  <si>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</si>
  <si>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</si>
  <si>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</si>
  <si>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</si>
  <si>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</si>
  <si>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</si>
  <si>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</si>
  <si>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</si>
  <si>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</si>
  <si>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</si>
  <si>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</si>
  <si>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</si>
  <si>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</si>
  <si>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</si>
  <si>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</si>
  <si>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</si>
  <si>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</si>
  <si>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</si>
  <si>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</si>
  <si>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</si>
  <si>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</si>
  <si>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</si>
  <si>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</si>
  <si>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</si>
  <si>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</si>
  <si>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</si>
  <si>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</si>
  <si>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</si>
  <si>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</si>
  <si>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</si>
  <si>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</si>
  <si>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</si>
  <si>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</si>
  <si>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</si>
  <si>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</si>
  <si>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</si>
  <si>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</si>
  <si>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</si>
  <si>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</si>
  <si>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</si>
  <si>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</si>
  <si>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</si>
  <si>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</si>
  <si>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</si>
  <si>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</si>
  <si>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</si>
  <si>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</si>
  <si>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</si>
  <si>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</si>
  <si>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</si>
  <si>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</si>
  <si>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</si>
  <si>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</si>
  <si>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</si>
  <si>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</si>
  <si>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</si>
  <si>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</si>
  <si>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</si>
  <si>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</si>
  <si>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</si>
  <si>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</si>
  <si>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</si>
  <si>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</si>
  <si>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</si>
  <si>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</si>
  <si>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</si>
  <si>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</si>
  <si>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</si>
  <si>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</si>
  <si>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</si>
  <si>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</si>
  <si>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</si>
  <si>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</si>
  <si>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</si>
  <si>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</si>
  <si>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</si>
  <si>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</si>
  <si>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</si>
  <si>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</si>
  <si>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</si>
  <si>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</si>
  <si>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</si>
  <si>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</si>
  <si>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</si>
  <si>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</si>
  <si>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</si>
  <si>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</si>
  <si>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</si>
  <si>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</si>
  <si>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</si>
  <si>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</si>
  <si>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</si>
  <si>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</si>
  <si>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</si>
  <si>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</si>
  <si>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</si>
  <si>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</si>
  <si>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</si>
  <si>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</si>
  <si>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</si>
  <si>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</si>
  <si>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</si>
  <si>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</si>
  <si>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</si>
  <si>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</si>
  <si>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</si>
  <si>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</si>
  <si>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</si>
  <si>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</si>
  <si>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</si>
  <si>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</si>
  <si>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</si>
  <si>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</si>
  <si>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</si>
  <si>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</si>
  <si>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</si>
  <si>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</si>
  <si>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</si>
  <si>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</si>
  <si>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</si>
  <si>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</si>
  <si>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</si>
  <si>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</si>
  <si>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</si>
  <si>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</si>
  <si>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</si>
  <si>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</si>
  <si>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</si>
  <si>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</si>
  <si>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</si>
  <si>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</si>
  <si>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</si>
  <si>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</si>
  <si>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</si>
  <si>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</si>
  <si>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</si>
  <si>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</si>
  <si>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</si>
  <si>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</si>
  <si>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</si>
  <si>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</si>
  <si>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</si>
  <si>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</si>
  <si>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</si>
  <si>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</si>
  <si>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</si>
  <si>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</si>
  <si>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</si>
  <si>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</si>
  <si>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</si>
  <si>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</si>
  <si>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</si>
  <si>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</si>
  <si>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</si>
  <si>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</si>
  <si>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</si>
  <si>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</si>
  <si>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</si>
  <si>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</si>
  <si>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</si>
  <si>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</si>
  <si>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</si>
  <si>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</si>
  <si>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</si>
  <si>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</si>
  <si>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</si>
  <si>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</si>
  <si>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</si>
  <si>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</si>
  <si>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</si>
  <si>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</si>
  <si>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</si>
  <si>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</si>
  <si>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</si>
  <si>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</si>
  <si>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</si>
  <si>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</si>
  <si>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</si>
  <si>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</si>
  <si>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</si>
  <si>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</si>
  <si>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</si>
  <si>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</si>
  <si>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</si>
  <si>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</si>
  <si>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</si>
  <si>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</si>
  <si>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</si>
  <si>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</si>
  <si>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</si>
  <si>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</si>
  <si>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</si>
  <si>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</si>
  <si>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</si>
  <si>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</si>
  <si>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</si>
  <si>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</si>
  <si>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</si>
  <si>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</si>
  <si>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</si>
  <si>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</si>
  <si>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</si>
  <si>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</si>
  <si>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</si>
  <si>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</si>
  <si>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</si>
  <si>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</si>
  <si>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</si>
  <si>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</si>
  <si>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</si>
  <si>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</si>
  <si>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</si>
  <si>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</si>
  <si>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</si>
  <si>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</si>
  <si>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</si>
  <si>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</si>
  <si>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</si>
  <si>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</si>
  <si>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</si>
  <si>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</si>
  <si>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</si>
  <si>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</si>
  <si>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</si>
  <si>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</si>
  <si>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</si>
  <si>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</si>
  <si>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</si>
  <si>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</si>
  <si>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</si>
  <si>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</si>
  <si>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</si>
  <si>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</si>
  <si>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</si>
  <si>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</si>
  <si>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</si>
  <si>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</si>
  <si>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</si>
  <si>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</si>
  <si>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</si>
  <si>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</si>
  <si>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</si>
  <si>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</si>
  <si>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</si>
  <si>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</si>
  <si>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</si>
  <si>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</si>
  <si>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</si>
  <si>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</si>
  <si>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</si>
  <si>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</si>
  <si>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</si>
  <si>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</si>
  <si>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</si>
  <si>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</si>
  <si>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</si>
  <si>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</si>
  <si>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</si>
  <si>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</si>
  <si>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</si>
  <si>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</si>
  <si>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</si>
  <si>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</si>
  <si>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</si>
  <si>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</si>
  <si>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</si>
  <si>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</si>
  <si>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</si>
  <si>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</si>
  <si>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</si>
  <si>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</si>
  <si>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</si>
  <si>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</si>
  <si>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</si>
  <si>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</si>
  <si>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</si>
  <si>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</si>
  <si>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</si>
  <si>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</si>
  <si>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</si>
  <si>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</si>
  <si>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</si>
  <si>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</si>
  <si>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</si>
  <si>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</si>
  <si>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</si>
  <si>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</si>
  <si>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</si>
  <si>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</si>
  <si>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</si>
  <si>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</si>
  <si>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</si>
  <si>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</si>
  <si>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</si>
  <si>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</si>
  <si>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</si>
  <si>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</si>
  <si>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</si>
  <si>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</si>
  <si>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</si>
  <si>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</si>
  <si>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</si>
  <si>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</si>
  <si>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</si>
  <si>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</si>
  <si>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</si>
  <si>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</si>
  <si>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</si>
  <si>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</si>
  <si>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</si>
  <si>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</si>
  <si>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</si>
  <si>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</si>
  <si>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</si>
  <si>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</si>
  <si>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</si>
  <si>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</si>
  <si>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</si>
  <si>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</si>
  <si>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</si>
  <si>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</si>
  <si>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</si>
  <si>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</si>
  <si>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</si>
  <si>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</si>
  <si>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</si>
  <si>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</si>
  <si>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</si>
  <si>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</si>
  <si>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</si>
  <si>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</si>
  <si>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</si>
  <si>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</si>
  <si>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</si>
  <si>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</si>
  <si>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</si>
  <si>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</si>
  <si>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</si>
  <si>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</si>
  <si>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</si>
  <si>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</si>
  <si>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</si>
  <si>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</si>
  <si>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</si>
  <si>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</si>
  <si>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</si>
  <si>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</si>
  <si>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</si>
  <si>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</si>
  <si>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</si>
  <si>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</si>
  <si>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</si>
  <si>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</si>
  <si>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</si>
  <si>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</si>
  <si>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</si>
  <si>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</si>
  <si>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</si>
  <si>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</si>
  <si>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</si>
  <si>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</si>
  <si>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</si>
  <si>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</si>
  <si>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</si>
  <si>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</si>
  <si>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</si>
  <si>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</si>
  <si>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</si>
  <si>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</si>
  <si>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</si>
  <si>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</si>
  <si>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</si>
  <si>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</si>
  <si>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</si>
  <si>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</si>
  <si>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</si>
  <si>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</si>
  <si>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</si>
  <si>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</si>
  <si>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</si>
  <si>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</si>
  <si>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</si>
  <si>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</si>
  <si>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</si>
  <si>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</si>
  <si>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</si>
  <si>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</si>
  <si>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</si>
  <si>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</si>
  <si>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</si>
  <si>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</si>
  <si>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</si>
  <si>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</si>
  <si>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</si>
  <si>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</si>
  <si>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</si>
  <si>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</si>
  <si>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</si>
  <si>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</si>
  <si>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</si>
  <si>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</si>
  <si>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</si>
  <si>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</si>
  <si>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</si>
  <si>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</si>
  <si>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</si>
  <si>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</si>
  <si>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</si>
  <si>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</si>
  <si>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</si>
  <si>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</si>
  <si>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</si>
  <si>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</si>
  <si>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</si>
  <si>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</si>
  <si>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</si>
  <si>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</si>
  <si>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</si>
  <si>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</si>
  <si>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</si>
  <si>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</si>
  <si>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</si>
  <si>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</si>
  <si>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</si>
  <si>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</si>
  <si>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</si>
  <si>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</si>
  <si>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</si>
  <si>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</si>
  <si>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</si>
  <si>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</si>
  <si>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</si>
  <si>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</si>
  <si>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</si>
  <si>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</si>
  <si>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</si>
  <si>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</si>
  <si>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</si>
  <si>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</si>
  <si>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</si>
  <si>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</si>
  <si>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</si>
  <si>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</si>
  <si>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</si>
  <si>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</si>
  <si>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</si>
  <si>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</si>
  <si>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</si>
  <si>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</si>
  <si>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</si>
  <si>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</si>
  <si>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</si>
  <si>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</si>
  <si>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</si>
  <si>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</si>
  <si>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</si>
  <si>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</si>
  <si>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</si>
  <si>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</si>
  <si>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</si>
  <si>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</si>
  <si>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</si>
  <si>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</si>
  <si>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</si>
  <si>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</si>
  <si>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</si>
  <si>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</si>
  <si>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</si>
  <si>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</si>
  <si>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</si>
  <si>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</si>
  <si>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</si>
  <si>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</si>
  <si>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</si>
  <si>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</si>
  <si>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</si>
  <si>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</si>
  <si>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</si>
  <si>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</si>
  <si>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</si>
  <si>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</si>
  <si>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</si>
  <si>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</si>
  <si>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</si>
  <si>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</si>
  <si>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</si>
  <si>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</si>
  <si>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</si>
  <si>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</si>
  <si>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</si>
  <si>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</si>
  <si>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</si>
  <si>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</si>
  <si>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</si>
  <si>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</si>
  <si>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</si>
  <si>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</si>
  <si>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</si>
  <si>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</si>
  <si>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</si>
  <si>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</si>
  <si>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</si>
  <si>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</si>
  <si>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</si>
  <si>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</si>
  <si>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</si>
  <si>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</si>
  <si>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</si>
  <si>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</si>
  <si>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</si>
  <si>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</si>
  <si>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</si>
  <si>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</si>
  <si>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</si>
  <si>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</si>
  <si>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</si>
  <si>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</si>
  <si>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</si>
  <si>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</si>
  <si>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</si>
  <si>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</si>
  <si>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</si>
  <si>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</si>
  <si>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</si>
  <si>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</si>
  <si>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</si>
  <si>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</si>
  <si>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</si>
  <si>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</si>
  <si>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</si>
  <si>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</si>
  <si>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</si>
  <si>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</si>
  <si>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</si>
  <si>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</si>
  <si>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</si>
  <si>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</si>
  <si>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</si>
  <si>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</si>
  <si>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</si>
  <si>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</si>
  <si>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</si>
  <si>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</si>
  <si>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</si>
  <si>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</si>
  <si>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</si>
  <si>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</si>
  <si>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</si>
  <si>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</si>
  <si>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</si>
  <si>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</si>
  <si>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</si>
  <si>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</si>
  <si>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</si>
  <si>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</si>
  <si>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</si>
  <si>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</si>
  <si>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</si>
  <si>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</si>
  <si>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</si>
  <si>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</si>
  <si>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</si>
  <si>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</si>
  <si>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</si>
  <si>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</si>
  <si>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</si>
  <si>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</si>
  <si>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</si>
  <si>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</si>
  <si>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</si>
  <si>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</si>
  <si>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</si>
  <si>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</si>
  <si>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</si>
  <si>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</si>
  <si>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</si>
  <si>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</si>
  <si>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</si>
  <si>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</si>
  <si>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</si>
  <si>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</si>
  <si>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</si>
  <si>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</si>
  <si>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</si>
  <si>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</si>
  <si>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</si>
  <si>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</si>
  <si>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</si>
  <si>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</si>
  <si>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</si>
  <si>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</si>
  <si>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</si>
  <si>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</si>
  <si>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</si>
  <si>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</si>
  <si>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</si>
  <si>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</si>
  <si>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</si>
  <si>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</si>
  <si>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</si>
  <si>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</si>
  <si>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</si>
  <si>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</si>
  <si>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</si>
  <si>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</si>
  <si>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</si>
  <si>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</si>
  <si>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</si>
  <si>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</si>
  <si>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</si>
  <si>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</si>
  <si>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</si>
  <si>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</si>
  <si>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</si>
  <si>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</si>
  <si>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</si>
  <si>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</si>
  <si>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</si>
  <si>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</si>
  <si>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</si>
  <si>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</si>
  <si>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</si>
  <si>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</si>
  <si>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</si>
  <si>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</si>
  <si>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</si>
  <si>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</si>
  <si>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</si>
  <si>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</si>
  <si>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</si>
  <si>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</si>
  <si>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</si>
  <si>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</si>
  <si>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</si>
  <si>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</si>
  <si>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</si>
  <si>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</si>
  <si>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</si>
  <si>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</si>
  <si>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</si>
  <si>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</si>
  <si>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</si>
  <si>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</si>
  <si>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</si>
  <si>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</si>
  <si>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</si>
  <si>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</si>
  <si>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</si>
  <si>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</si>
  <si>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</si>
  <si>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</si>
  <si>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</si>
  <si>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</si>
  <si>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</si>
  <si>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</si>
  <si>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</si>
  <si>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</si>
  <si>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</si>
  <si>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</si>
  <si>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</si>
  <si>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</si>
  <si>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</si>
  <si>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</si>
  <si>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</si>
  <si>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</si>
  <si>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</si>
  <si>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</si>
  <si>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</si>
  <si>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</si>
  <si>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</si>
  <si>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</si>
  <si>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</si>
  <si>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</si>
  <si>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</si>
  <si>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</si>
  <si>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</si>
  <si>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</si>
  <si>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</si>
  <si>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</si>
  <si>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</si>
  <si>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</si>
  <si>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</si>
  <si>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</si>
  <si>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</si>
  <si>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</si>
  <si>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</si>
  <si>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</si>
  <si>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</si>
  <si>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</si>
  <si>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</si>
  <si>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</si>
  <si>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</si>
  <si>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</si>
  <si>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</si>
  <si>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</si>
  <si>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</si>
  <si>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</si>
  <si>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</si>
  <si>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</si>
  <si>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</si>
  <si>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</si>
  <si>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</si>
  <si>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</si>
  <si>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</si>
  <si>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</si>
  <si>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</si>
  <si>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</si>
  <si>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</si>
  <si>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</si>
  <si>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</si>
  <si>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</si>
  <si>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</si>
  <si>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</si>
  <si>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</si>
  <si>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</si>
  <si>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</si>
  <si>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</si>
  <si>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</si>
  <si>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</si>
  <si>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</si>
  <si>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</si>
  <si>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</si>
  <si>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</si>
  <si>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</si>
  <si>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</si>
  <si>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</si>
  <si>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</si>
  <si>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</si>
  <si>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</si>
  <si>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</si>
  <si>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</si>
  <si>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</si>
  <si>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</si>
  <si>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</si>
  <si>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</si>
  <si>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</si>
  <si>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</si>
  <si>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</si>
  <si>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</si>
  <si>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</si>
  <si>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</si>
  <si>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</si>
  <si>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</si>
  <si>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</si>
  <si>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</si>
  <si>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</si>
  <si>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</si>
  <si>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</si>
  <si>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</si>
  <si>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</si>
  <si>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</si>
  <si>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</si>
  <si>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</si>
  <si>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</si>
  <si>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</si>
  <si>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</si>
  <si>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</si>
  <si>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</si>
  <si>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</si>
  <si>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</si>
  <si>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</si>
  <si>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</si>
  <si>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</si>
  <si>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</si>
  <si>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</si>
  <si>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</si>
  <si>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</si>
  <si>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</si>
  <si>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</si>
  <si>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</si>
  <si>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</si>
  <si>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</si>
  <si>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</si>
  <si>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</si>
  <si>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</si>
  <si>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</si>
  <si>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</si>
  <si>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</si>
  <si>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</si>
  <si>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</si>
  <si>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</si>
  <si>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</si>
  <si>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</si>
  <si>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</si>
  <si>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</si>
  <si>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</si>
  <si>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</si>
  <si>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</si>
  <si>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</si>
  <si>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</si>
  <si>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</si>
  <si>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</si>
  <si>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</si>
  <si>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</si>
  <si>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</si>
  <si>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</si>
  <si>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</si>
  <si>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</si>
  <si>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</si>
  <si>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</si>
  <si>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</si>
  <si>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</si>
  <si>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</si>
  <si>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</si>
  <si>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</si>
  <si>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</si>
  <si>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</si>
  <si>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</si>
  <si>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</si>
  <si>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</si>
  <si>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</si>
  <si>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</si>
  <si>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</si>
  <si>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</si>
  <si>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</si>
  <si>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</si>
  <si>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</si>
  <si>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</si>
  <si>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</si>
  <si>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</si>
  <si>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</si>
  <si>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</si>
  <si>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</si>
  <si>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</si>
  <si>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</si>
  <si>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</si>
  <si>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</si>
  <si>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</si>
  <si>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</si>
  <si>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</si>
  <si>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</si>
  <si>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</si>
  <si>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</si>
  <si>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</si>
  <si>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</si>
  <si>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</si>
  <si>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</si>
  <si>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</si>
  <si>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</si>
  <si>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</si>
  <si>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</si>
  <si>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</si>
  <si>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</si>
  <si>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</si>
  <si>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</si>
  <si>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</si>
  <si>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</si>
  <si>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</si>
  <si>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</si>
  <si>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</si>
  <si>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</si>
  <si>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</si>
  <si>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</si>
  <si>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</si>
  <si>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</si>
  <si>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</si>
  <si>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</si>
  <si>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</si>
  <si>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</si>
  <si>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</si>
  <si>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</si>
  <si>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</si>
  <si>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</si>
  <si>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</si>
  <si>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</si>
  <si>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</si>
  <si>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</si>
  <si>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</si>
  <si>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</si>
  <si>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</si>
  <si>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</si>
  <si>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</si>
  <si>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</si>
  <si>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</si>
  <si>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</si>
  <si>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</si>
  <si>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</si>
  <si>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</si>
  <si>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</si>
  <si>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</si>
  <si>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</si>
  <si>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</si>
  <si>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</si>
  <si>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</si>
  <si>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</si>
  <si>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</si>
  <si>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</si>
  <si>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</si>
  <si>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</si>
  <si>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</si>
  <si>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</si>
  <si>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</si>
  <si>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</si>
  <si>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</si>
  <si>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</si>
  <si>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</si>
  <si>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</si>
  <si>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</si>
  <si>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</si>
  <si>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</si>
  <si>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</si>
  <si>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</si>
  <si>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</si>
  <si>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</si>
  <si>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</si>
  <si>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</si>
  <si>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</si>
  <si>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</si>
  <si>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</si>
  <si>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</si>
  <si>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</si>
  <si>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</si>
  <si>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</si>
  <si>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</si>
  <si>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</si>
  <si>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</si>
  <si>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</si>
  <si>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</si>
  <si>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</si>
  <si>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</si>
  <si>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</si>
  <si>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</si>
  <si>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</si>
  <si>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</si>
  <si>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</si>
  <si>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</si>
  <si>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</si>
  <si>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</si>
  <si>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</si>
  <si>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</si>
  <si>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</si>
  <si>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</si>
  <si>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</si>
  <si>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</si>
  <si>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</si>
  <si>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</si>
  <si>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</si>
  <si>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</si>
  <si>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</si>
  <si>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</si>
  <si>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</si>
  <si>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</si>
  <si>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</si>
  <si>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</si>
  <si>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</si>
  <si>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</si>
  <si>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</si>
  <si>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</si>
  <si>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</si>
  <si>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</si>
  <si>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</si>
  <si>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</si>
  <si>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</si>
  <si>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</si>
  <si>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</si>
  <si>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</si>
  <si>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</si>
  <si>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</si>
  <si>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</si>
  <si>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</si>
  <si>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</si>
  <si>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</si>
  <si>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</si>
  <si>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</si>
  <si>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</si>
  <si>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</si>
  <si>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</si>
  <si>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</si>
  <si>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</si>
  <si>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</si>
  <si>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</si>
  <si>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</si>
  <si>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</si>
  <si>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</si>
  <si>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</si>
  <si>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</si>
  <si>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</si>
  <si>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</si>
  <si>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</si>
  <si>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</si>
  <si>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</si>
  <si>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</si>
  <si>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</si>
  <si>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</si>
  <si>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</si>
  <si>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</si>
  <si>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</si>
  <si>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</si>
  <si>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</si>
  <si>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</si>
  <si>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</si>
  <si>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</si>
  <si>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</si>
  <si>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</si>
  <si>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</si>
  <si>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</si>
  <si>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</si>
  <si>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</si>
  <si>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</si>
  <si>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</si>
  <si>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</si>
  <si>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</si>
  <si>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</si>
  <si>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</si>
  <si>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</si>
  <si>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</si>
  <si>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</si>
  <si>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</si>
  <si>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</si>
  <si>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</si>
  <si>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</si>
  <si>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</si>
  <si>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</si>
  <si>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</si>
  <si>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</si>
  <si>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</si>
  <si>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</si>
  <si>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</si>
  <si>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</si>
  <si>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</si>
  <si>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</si>
  <si>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</si>
  <si>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</si>
  <si>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</si>
  <si>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</si>
  <si>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</si>
  <si>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</si>
  <si>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</si>
  <si>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</si>
  <si>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</si>
  <si>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</si>
  <si>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</si>
  <si>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</si>
  <si>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</si>
  <si>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</si>
  <si>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</si>
  <si>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</si>
  <si>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</si>
  <si>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</si>
  <si>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</si>
  <si>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</si>
  <si>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</si>
  <si>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</si>
  <si>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</si>
  <si>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</si>
  <si>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</si>
  <si>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</si>
  <si>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</si>
  <si>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</si>
  <si>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</si>
  <si>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</si>
  <si>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</si>
  <si>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</si>
  <si>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</si>
  <si>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</si>
  <si>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</si>
  <si>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</si>
  <si>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</si>
  <si>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</si>
  <si>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</si>
  <si>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</si>
  <si>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</si>
  <si>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</si>
  <si>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</si>
  <si>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</si>
  <si>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</si>
  <si>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</si>
  <si>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</si>
  <si>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</si>
  <si>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</si>
  <si>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</si>
  <si>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</si>
  <si>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</si>
  <si>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</si>
  <si>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</si>
  <si>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</si>
  <si>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</si>
  <si>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</si>
  <si>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</si>
  <si>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</si>
  <si>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</si>
  <si>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</si>
  <si>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</si>
  <si>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</si>
  <si>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</si>
  <si>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</si>
  <si>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</si>
  <si>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</si>
  <si>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</si>
  <si>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</si>
  <si>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</si>
  <si>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</si>
  <si>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</si>
  <si>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</si>
  <si>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</si>
  <si>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</si>
  <si>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</si>
  <si>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</si>
  <si>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</si>
  <si>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</si>
  <si>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</si>
  <si>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</si>
  <si>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</si>
  <si>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</si>
  <si>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</si>
  <si>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</si>
  <si>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</si>
  <si>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</si>
  <si>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</si>
  <si>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</si>
  <si>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</si>
  <si>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</si>
  <si>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</si>
  <si>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</si>
  <si>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</si>
  <si>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</si>
  <si>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</si>
  <si>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</si>
  <si>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</si>
  <si>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</si>
  <si>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</si>
  <si>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</si>
  <si>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</si>
  <si>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</si>
  <si>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</si>
  <si>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</si>
  <si>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</si>
  <si>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</si>
  <si>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</si>
  <si>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</si>
  <si>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</si>
  <si>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</si>
  <si>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</si>
  <si>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</si>
  <si>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</si>
  <si>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</si>
  <si>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</si>
  <si>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</si>
  <si>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</si>
  <si>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</si>
  <si>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</si>
  <si>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</si>
  <si>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</si>
  <si>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</si>
  <si>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</si>
  <si>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</si>
  <si>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</si>
  <si>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</si>
  <si>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</si>
  <si>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</si>
  <si>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</si>
  <si>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</si>
  <si>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</si>
  <si>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</si>
  <si>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</si>
  <si>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</si>
  <si>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</si>
  <si>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</si>
  <si>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</si>
  <si>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</si>
  <si>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</si>
  <si>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</si>
  <si>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</si>
  <si>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</si>
  <si>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</si>
  <si>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</si>
  <si>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</si>
  <si>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</si>
  <si>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</si>
  <si>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</si>
  <si>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</si>
  <si>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</si>
  <si>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</si>
  <si>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</si>
  <si>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</si>
  <si>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</si>
  <si>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</si>
  <si>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</si>
  <si>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</si>
  <si>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</si>
  <si>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</si>
  <si>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</si>
  <si>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</si>
  <si>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</si>
  <si>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</si>
  <si>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</si>
  <si>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</si>
  <si>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</si>
  <si>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</si>
  <si>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</si>
  <si>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</si>
  <si>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</si>
  <si>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</si>
  <si>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</si>
  <si>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</si>
  <si>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</si>
  <si>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</si>
  <si>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</si>
  <si>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</si>
  <si>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</si>
  <si>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</si>
  <si>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</si>
  <si>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</si>
  <si>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</si>
  <si>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</si>
  <si>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</si>
  <si>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</si>
  <si>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</si>
  <si>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</si>
  <si>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</si>
  <si>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</si>
  <si>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</si>
  <si>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</si>
  <si>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</si>
  <si>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</si>
  <si>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</si>
  <si>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</si>
  <si>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</si>
  <si>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</si>
  <si>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</si>
  <si>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</si>
  <si>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</si>
  <si>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</si>
  <si>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</si>
  <si>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</si>
  <si>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</si>
  <si>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</si>
  <si>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</si>
  <si>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</si>
  <si>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</si>
  <si>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</si>
  <si>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</si>
  <si>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</si>
  <si>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</si>
  <si>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</si>
  <si>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</si>
  <si>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</si>
  <si>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</si>
  <si>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</si>
  <si>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</si>
  <si>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</si>
  <si>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</si>
  <si>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</si>
  <si>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</si>
  <si>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</si>
  <si>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</si>
  <si>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</si>
  <si>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</si>
  <si>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</si>
  <si>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</si>
  <si>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</si>
  <si>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</si>
  <si>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</si>
  <si>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</si>
  <si>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</si>
  <si>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</si>
  <si>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</si>
  <si>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</si>
  <si>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</si>
  <si>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</si>
  <si>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</si>
  <si>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</si>
  <si>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</si>
  <si>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</si>
  <si>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</si>
  <si>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</si>
  <si>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</si>
  <si>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</si>
  <si>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</si>
  <si>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</si>
  <si>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</si>
  <si>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</si>
  <si>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</si>
  <si>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</si>
  <si>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</si>
  <si>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</si>
  <si>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</si>
  <si>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</si>
  <si>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</si>
  <si>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</si>
  <si>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</si>
  <si>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</si>
  <si>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</si>
  <si>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</si>
  <si>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</si>
  <si>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</si>
  <si>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</si>
  <si>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</si>
  <si>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</si>
  <si>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</si>
  <si>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</si>
  <si>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</si>
  <si>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</si>
  <si>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</si>
  <si>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</si>
  <si>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</si>
  <si>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</si>
  <si>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</si>
  <si>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</si>
  <si>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</si>
  <si>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</si>
  <si>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</si>
  <si>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</si>
  <si>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</si>
  <si>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</si>
  <si>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</si>
  <si>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</si>
  <si>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</si>
  <si>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</si>
  <si>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</si>
  <si>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</si>
  <si>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</si>
  <si>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</si>
  <si>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</si>
  <si>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</si>
  <si>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</si>
  <si>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</si>
  <si>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</si>
  <si>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</si>
  <si>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</si>
  <si>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</si>
  <si>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</si>
  <si>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</si>
  <si>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</si>
  <si>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</si>
  <si>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</si>
  <si>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</si>
  <si>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</si>
  <si>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</si>
  <si>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</si>
  <si>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</si>
  <si>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</si>
  <si>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</si>
  <si>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</si>
  <si>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</si>
  <si>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</si>
  <si>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</si>
  <si>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</si>
  <si>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</si>
  <si>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</si>
  <si>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</si>
  <si>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</si>
  <si>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</si>
  <si>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</si>
  <si>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</si>
  <si>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</si>
  <si>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</si>
  <si>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</si>
  <si>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</si>
  <si>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</si>
  <si>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</si>
  <si>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</si>
  <si>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</si>
  <si>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</si>
  <si>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</si>
  <si>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</si>
  <si>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</si>
  <si>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</si>
  <si>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</si>
  <si>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</si>
  <si>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</si>
  <si>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</si>
  <si>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</si>
  <si>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</si>
  <si>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</si>
  <si>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</si>
  <si>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</si>
  <si>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</si>
  <si>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</si>
  <si>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</si>
  <si>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</si>
  <si>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</si>
  <si>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</si>
  <si>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</si>
  <si>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</si>
  <si>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</si>
  <si>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</si>
  <si>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</si>
  <si>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</si>
  <si>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</si>
  <si>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</si>
  <si>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</si>
  <si>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</si>
  <si>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</si>
  <si>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</si>
  <si>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</si>
  <si>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</si>
  <si>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</si>
  <si>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</si>
  <si>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</si>
  <si>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</si>
  <si>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</si>
  <si>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</si>
  <si>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</si>
  <si>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</si>
  <si>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</si>
  <si>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</si>
  <si>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</si>
  <si>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</si>
  <si>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</si>
  <si>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</si>
  <si>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</si>
  <si>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</si>
  <si>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</si>
  <si>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</si>
  <si>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</si>
  <si>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</si>
  <si>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</si>
  <si>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</si>
  <si>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</si>
  <si>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</si>
  <si>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</si>
  <si>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</si>
  <si>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</si>
  <si>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</si>
  <si>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</si>
  <si>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</si>
  <si>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</si>
  <si>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</si>
  <si>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</si>
  <si>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</si>
  <si>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</si>
  <si>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</si>
  <si>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</si>
  <si>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</si>
  <si>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</si>
  <si>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</si>
  <si>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</si>
  <si>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</si>
  <si>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</si>
  <si>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</si>
  <si>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</si>
  <si>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</si>
  <si>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</si>
  <si>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</si>
  <si>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</si>
  <si>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</si>
  <si>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</si>
  <si>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</si>
  <si>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</si>
  <si>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</si>
  <si>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</si>
  <si>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</si>
  <si>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</si>
  <si>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</si>
  <si>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</si>
  <si>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</si>
  <si>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</si>
  <si>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</si>
  <si>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</si>
  <si>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</si>
  <si>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</si>
  <si>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</si>
  <si>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</si>
  <si>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</si>
  <si>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</si>
  <si>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</si>
  <si>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</si>
  <si>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</si>
  <si>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</si>
  <si>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</si>
  <si>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</si>
  <si>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</si>
  <si>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</si>
  <si>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</si>
  <si>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</si>
  <si>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</si>
  <si>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</si>
  <si>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</si>
  <si>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</si>
  <si>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</si>
  <si>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</si>
  <si>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</si>
  <si>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</si>
  <si>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</si>
  <si>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</si>
  <si>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</si>
  <si>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</si>
  <si>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</si>
  <si>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</si>
  <si>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</si>
  <si>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</si>
  <si>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</si>
  <si>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</si>
  <si>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</si>
  <si>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</si>
  <si>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</si>
  <si>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</si>
  <si>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</si>
  <si>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</si>
  <si>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</si>
  <si>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</si>
  <si>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</si>
  <si>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</si>
  <si>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</si>
  <si>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</si>
  <si>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</si>
  <si>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</si>
  <si>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</si>
  <si>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</si>
  <si>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</si>
  <si>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</si>
  <si>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</si>
  <si>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</si>
  <si>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</si>
  <si>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</si>
  <si>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</si>
  <si>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</si>
  <si>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</si>
  <si>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</si>
  <si>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</si>
  <si>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</si>
  <si>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</si>
  <si>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</si>
  <si>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</si>
  <si>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</si>
  <si>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</si>
  <si>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</si>
  <si>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</si>
  <si>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</si>
  <si>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</si>
  <si>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</si>
  <si>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</si>
  <si>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</si>
  <si>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</si>
  <si>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</si>
  <si>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</si>
  <si>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</si>
  <si>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</si>
  <si>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</si>
  <si>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</si>
  <si>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</si>
  <si>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</si>
  <si>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</si>
  <si>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</si>
  <si>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</si>
  <si>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</si>
  <si>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</si>
  <si>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</si>
  <si>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</si>
  <si>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</si>
  <si>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</si>
  <si>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</si>
  <si>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</si>
  <si>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</si>
  <si>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</si>
  <si>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</si>
  <si>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</si>
  <si>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</si>
  <si>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</si>
  <si>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</si>
  <si>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</si>
  <si>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</si>
  <si>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</si>
  <si>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</si>
  <si>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</si>
  <si>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</si>
  <si>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</si>
  <si>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</si>
  <si>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</si>
  <si>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</si>
  <si>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</si>
  <si>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</si>
  <si>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</si>
  <si>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</si>
  <si>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</si>
  <si>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</si>
  <si>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</si>
  <si>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</si>
  <si>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</si>
  <si>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</si>
  <si>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</si>
  <si>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</si>
  <si>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</si>
  <si>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</si>
  <si>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</si>
  <si>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</si>
  <si>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</si>
  <si>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</si>
  <si>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</si>
  <si>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</si>
  <si>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</si>
  <si>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</si>
  <si>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</si>
  <si>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</si>
  <si>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</si>
  <si>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</si>
  <si>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</si>
  <si>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</si>
  <si>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</si>
  <si>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</si>
  <si>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</si>
  <si>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</si>
  <si>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</si>
  <si>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</si>
  <si>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</si>
  <si>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</si>
  <si>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</si>
  <si>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</si>
  <si>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</si>
  <si>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</si>
  <si>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</si>
  <si>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</si>
  <si>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</si>
  <si>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</si>
  <si>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</si>
  <si>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</si>
  <si>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</si>
  <si>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</si>
  <si>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</si>
  <si>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</si>
  <si>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</si>
  <si>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</si>
  <si>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</si>
  <si>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</si>
  <si>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</si>
  <si>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</si>
  <si>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</si>
  <si>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</si>
  <si>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</si>
  <si>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</si>
  <si>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</si>
  <si>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</si>
  <si>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</si>
  <si>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</si>
  <si>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</si>
  <si>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</si>
  <si>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</si>
  <si>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</si>
  <si>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</si>
  <si>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</si>
  <si>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</si>
  <si>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</si>
  <si>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</si>
  <si>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</si>
  <si>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</si>
  <si>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</si>
  <si>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</si>
  <si>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</si>
  <si>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</si>
  <si>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</si>
  <si>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</si>
  <si>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</si>
  <si>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</si>
  <si>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</si>
  <si>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</si>
  <si>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</si>
  <si>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</si>
  <si>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</si>
  <si>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</si>
  <si>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</si>
  <si>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</si>
  <si>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</si>
  <si>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</si>
  <si>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</si>
  <si>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</si>
  <si>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</si>
  <si>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</si>
  <si>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</si>
  <si>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</si>
  <si>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</si>
  <si>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</si>
  <si>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</si>
  <si>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</si>
  <si>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</si>
  <si>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</si>
  <si>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</si>
  <si>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</si>
  <si>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</si>
  <si>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</si>
  <si>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</si>
  <si>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</si>
  <si>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</si>
  <si>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</si>
  <si>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</si>
  <si>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</si>
  <si>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</si>
  <si>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</si>
  <si>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</si>
  <si>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</si>
  <si>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</si>
  <si>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</si>
  <si>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</si>
  <si>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</si>
  <si>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</si>
  <si>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</si>
  <si>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</si>
  <si>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</si>
  <si>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</si>
  <si>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</si>
  <si>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</si>
  <si>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</si>
  <si>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</si>
  <si>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</si>
  <si>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</si>
  <si>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</si>
  <si>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</si>
  <si>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</si>
  <si>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</si>
  <si>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</si>
  <si>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</si>
  <si>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</si>
  <si>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</si>
  <si>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</si>
  <si>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</si>
  <si>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</si>
  <si>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</si>
  <si>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</si>
  <si>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</si>
  <si>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</si>
  <si>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</si>
  <si>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</si>
  <si>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</si>
  <si>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</si>
  <si>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</si>
  <si>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</si>
  <si>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</si>
  <si>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</si>
  <si>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</si>
  <si>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</si>
  <si>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</si>
  <si>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</si>
  <si>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</si>
  <si>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</si>
  <si>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</si>
  <si>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</si>
  <si>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</si>
  <si>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</si>
  <si>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</si>
  <si>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</si>
  <si>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</si>
  <si>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</si>
  <si>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</si>
  <si>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</si>
  <si>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</si>
  <si>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</si>
  <si>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</si>
  <si>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</si>
  <si>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</si>
  <si>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</si>
  <si>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</si>
  <si>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</si>
  <si>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</si>
  <si>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</si>
  <si>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</si>
  <si>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</si>
  <si>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</si>
  <si>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</si>
  <si>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</si>
  <si>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</si>
  <si>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</si>
  <si>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</si>
  <si>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</si>
  <si>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</si>
  <si>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</si>
  <si>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</si>
  <si>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</si>
  <si>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</si>
  <si>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</si>
  <si>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</si>
  <si>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</si>
  <si>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</si>
  <si>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</si>
  <si>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</si>
  <si>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</si>
  <si>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</si>
  <si>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</si>
  <si>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</si>
  <si>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</si>
  <si>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</si>
  <si>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</si>
  <si>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</si>
  <si>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</si>
  <si>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</si>
  <si>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</si>
  <si>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</si>
  <si>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</si>
  <si>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</si>
  <si>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</si>
  <si>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</si>
  <si>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</si>
  <si>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</si>
  <si>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</si>
  <si>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</si>
  <si>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</si>
  <si>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</si>
  <si>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</si>
  <si>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</si>
  <si>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</si>
  <si>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</si>
  <si>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</si>
  <si>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</si>
  <si>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</si>
  <si>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</si>
  <si>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</si>
  <si>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</si>
  <si>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</si>
  <si>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</si>
  <si>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</si>
  <si>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</si>
  <si>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</si>
  <si>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</si>
  <si>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</si>
  <si>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</si>
  <si>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</si>
  <si>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</si>
  <si>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</si>
  <si>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</si>
  <si>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</si>
  <si>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</si>
  <si>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</si>
  <si>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</si>
  <si>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</si>
  <si>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</si>
  <si>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</si>
  <si>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</si>
  <si>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</si>
  <si>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</si>
  <si>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</si>
  <si>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</si>
  <si>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</si>
  <si>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</si>
  <si>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</si>
  <si>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</si>
  <si>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</si>
  <si>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</si>
  <si>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</si>
  <si>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</si>
  <si>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</si>
  <si>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</si>
  <si>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</si>
  <si>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</si>
  <si>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</si>
  <si>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</si>
  <si>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</si>
  <si>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</si>
  <si>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</si>
  <si>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</si>
  <si>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</si>
  <si>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</si>
  <si>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</si>
  <si>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</si>
  <si>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</si>
  <si>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</si>
  <si>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</si>
  <si>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</si>
  <si>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</si>
  <si>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</si>
  <si>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</si>
  <si>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</si>
  <si>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</si>
  <si>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</si>
  <si>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</si>
  <si>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</si>
  <si>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</si>
  <si>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</si>
  <si>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</si>
  <si>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</si>
  <si>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</si>
  <si>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</si>
  <si>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</si>
  <si>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</si>
  <si>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</si>
  <si>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</si>
  <si>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</si>
  <si>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</si>
  <si>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</si>
  <si>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</si>
  <si>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</si>
  <si>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</si>
  <si>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</si>
  <si>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</si>
  <si>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</si>
  <si>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</si>
  <si>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</si>
  <si>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</si>
  <si>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</si>
  <si>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</si>
  <si>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</si>
  <si>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</si>
  <si>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</si>
  <si>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</si>
  <si>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</si>
  <si>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</si>
  <si>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</si>
  <si>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</si>
  <si>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</si>
  <si>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</si>
  <si>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</si>
  <si>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</si>
  <si>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</si>
  <si>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</si>
  <si>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</si>
  <si>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</si>
  <si>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</si>
  <si>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</si>
  <si>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</si>
  <si>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</si>
  <si>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</si>
  <si>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</si>
  <si>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</si>
  <si>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</si>
  <si>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</si>
  <si>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</si>
  <si>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</si>
  <si>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</si>
  <si>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</si>
  <si>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</si>
  <si>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</si>
  <si>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</si>
  <si>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</si>
  <si>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</si>
  <si>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</si>
  <si>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</si>
  <si>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</si>
  <si>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</si>
  <si>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</si>
  <si>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</si>
  <si>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</si>
  <si>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</si>
  <si>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</si>
  <si>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</si>
  <si>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</si>
  <si>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</si>
  <si>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</si>
  <si>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</si>
  <si>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</si>
  <si>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</si>
  <si>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</si>
  <si>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</si>
  <si>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</si>
  <si>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</si>
  <si>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</si>
  <si>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</si>
  <si>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</si>
  <si>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</si>
  <si>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</si>
  <si>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</si>
  <si>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</si>
  <si>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</si>
  <si>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</si>
  <si>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</si>
  <si>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</si>
  <si>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</si>
  <si>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</si>
  <si>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</si>
  <si>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</si>
  <si>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</si>
  <si>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</si>
  <si>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</si>
  <si>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</si>
  <si>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</si>
  <si>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</si>
  <si>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</si>
  <si>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</si>
  <si>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</si>
  <si>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</si>
  <si>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</si>
  <si>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</si>
  <si>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</si>
  <si>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</si>
  <si>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</si>
  <si>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</si>
  <si>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</si>
  <si>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</si>
  <si>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</si>
  <si>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</si>
  <si>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</si>
  <si>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</si>
  <si>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</si>
  <si>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</si>
  <si>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</si>
  <si>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</si>
  <si>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</si>
  <si>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</si>
  <si>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</si>
  <si>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</si>
  <si>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</si>
  <si>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</si>
  <si>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</si>
  <si>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</si>
  <si>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</si>
  <si>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</si>
  <si>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</si>
  <si>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</si>
  <si>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</si>
  <si>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</si>
  <si>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</si>
  <si>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</si>
  <si>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</si>
  <si>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</si>
  <si>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</si>
  <si>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</si>
  <si>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</si>
  <si>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</si>
  <si>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</si>
  <si>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</si>
  <si>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</si>
  <si>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</si>
  <si>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</si>
  <si>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</si>
  <si>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</si>
  <si>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</si>
  <si>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</si>
  <si>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</si>
  <si>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</si>
  <si>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</si>
  <si>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</si>
  <si>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</si>
  <si>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</si>
  <si>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</si>
  <si>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</si>
  <si>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</si>
  <si>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</si>
  <si>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</si>
  <si>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</si>
  <si>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</si>
  <si>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</si>
  <si>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</si>
  <si>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</si>
  <si>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</si>
  <si>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</si>
  <si>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</si>
  <si>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</si>
  <si>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</si>
  <si>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</si>
  <si>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</si>
  <si>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</si>
  <si>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</si>
  <si>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</si>
  <si>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</si>
  <si>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</si>
  <si>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</si>
  <si>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</si>
  <si>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</si>
  <si>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</si>
  <si>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</si>
  <si>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</si>
  <si>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</si>
  <si>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</si>
  <si>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</si>
  <si>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</si>
  <si>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</si>
  <si>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</si>
  <si>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</si>
  <si>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</si>
  <si>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</si>
  <si>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</si>
  <si>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</si>
  <si>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</si>
  <si>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</si>
  <si>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</si>
  <si>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</si>
  <si>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</si>
  <si>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</si>
  <si>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</si>
  <si>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</si>
  <si>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</si>
  <si>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</si>
  <si>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</si>
  <si>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</si>
  <si>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</si>
  <si>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</si>
  <si>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</si>
  <si>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</si>
  <si>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</si>
  <si>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</si>
  <si>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</si>
  <si>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</si>
  <si>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</si>
  <si>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</si>
  <si>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</si>
  <si>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</si>
  <si>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</si>
  <si>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</si>
  <si>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</si>
  <si>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</si>
  <si>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</si>
  <si>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</si>
  <si>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</si>
  <si>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</si>
  <si>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</si>
  <si>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</si>
  <si>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</si>
  <si>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</si>
  <si>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</si>
  <si>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</si>
  <si>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</si>
  <si>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</si>
  <si>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</si>
  <si>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</si>
  <si>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</si>
  <si>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</si>
  <si>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</si>
  <si>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</si>
  <si>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</si>
  <si>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</si>
  <si>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</si>
  <si>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</si>
  <si>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</si>
  <si>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</si>
  <si>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</si>
  <si>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</si>
  <si>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</si>
  <si>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</si>
  <si>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</si>
  <si>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</si>
  <si>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</si>
  <si>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</si>
  <si>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</si>
  <si>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</si>
  <si>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</si>
  <si>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</si>
  <si>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</si>
  <si>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</si>
  <si>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</si>
  <si>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</si>
  <si>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</si>
  <si>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</si>
  <si>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</si>
  <si>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</si>
  <si>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</si>
  <si>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</si>
  <si>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</si>
  <si>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</si>
  <si>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</si>
  <si>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</si>
  <si>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</si>
  <si>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</si>
  <si>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</si>
  <si>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</si>
  <si>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</si>
  <si>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</si>
  <si>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</si>
  <si>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</si>
  <si>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</si>
  <si>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</si>
  <si>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</si>
  <si>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</si>
  <si>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</si>
  <si>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</si>
  <si>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</si>
  <si>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</si>
  <si>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</si>
  <si>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</si>
  <si>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</si>
  <si>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</si>
  <si>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</si>
  <si>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</si>
  <si>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</si>
  <si>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</si>
  <si>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</si>
  <si>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</si>
  <si>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</si>
  <si>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</si>
  <si>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</si>
  <si>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</si>
  <si>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</si>
  <si>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</si>
  <si>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</si>
  <si>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</si>
  <si>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</si>
  <si>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</si>
  <si>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</si>
  <si>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</si>
  <si>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</si>
  <si>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</si>
  <si>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</si>
  <si>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</si>
  <si>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</si>
  <si>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</si>
  <si>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</si>
  <si>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</si>
  <si>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</si>
  <si>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</si>
  <si>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</si>
  <si>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</si>
  <si>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</si>
  <si>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</si>
  <si>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</si>
  <si>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</si>
  <si>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</si>
  <si>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</si>
  <si>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</si>
  <si>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</si>
  <si>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</si>
  <si>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</si>
  <si>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</si>
  <si>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</si>
  <si>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</si>
  <si>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</si>
  <si>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</si>
  <si>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</si>
  <si>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</si>
  <si>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</si>
  <si>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</si>
  <si>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</si>
  <si>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</si>
  <si>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</si>
  <si>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</si>
  <si>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</si>
  <si>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</si>
  <si>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</si>
  <si>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</si>
  <si>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</si>
  <si>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</si>
  <si>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</si>
  <si>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</si>
  <si>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</si>
  <si>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</si>
  <si>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</si>
  <si>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</si>
  <si>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</si>
  <si>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</si>
  <si>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</si>
  <si>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</si>
  <si>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</si>
  <si>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</si>
  <si>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</si>
  <si>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</si>
  <si>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</si>
  <si>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</si>
  <si>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</si>
  <si>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</si>
  <si>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</si>
  <si>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</si>
  <si>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</si>
  <si>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</si>
  <si>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</si>
  <si>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</si>
  <si>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</si>
  <si>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</si>
  <si>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</si>
  <si>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</si>
  <si>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</si>
  <si>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</si>
  <si>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</si>
  <si>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</si>
  <si>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</si>
  <si>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</si>
  <si>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</si>
  <si>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</si>
  <si>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</si>
  <si>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</si>
  <si>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</si>
  <si>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</si>
  <si>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</si>
  <si>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</si>
  <si>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</si>
  <si>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</si>
  <si>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</si>
  <si>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</si>
  <si>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</si>
  <si>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</si>
  <si>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</si>
  <si>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</si>
  <si>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</si>
  <si>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</si>
  <si>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</si>
  <si>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</si>
  <si>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</si>
  <si>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</si>
  <si>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</si>
  <si>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</si>
  <si>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</si>
  <si>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</si>
  <si>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</si>
  <si>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</si>
  <si>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</si>
  <si>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</si>
  <si>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</si>
  <si>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</si>
  <si>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</si>
  <si>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</si>
  <si>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</si>
  <si>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</si>
  <si>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</si>
  <si>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</si>
  <si>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</si>
  <si>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</si>
  <si>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</si>
  <si>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</si>
  <si>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</si>
  <si>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</si>
  <si>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</si>
  <si>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</si>
  <si>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</si>
  <si>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</si>
  <si>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</si>
  <si>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</si>
  <si>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</si>
  <si>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</si>
  <si>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</si>
  <si>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</si>
  <si>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</si>
  <si>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</si>
  <si>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</si>
  <si>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</si>
  <si>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</si>
  <si>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</si>
  <si>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</si>
  <si>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</si>
  <si>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</si>
  <si>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</si>
  <si>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</si>
  <si>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</si>
  <si>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</si>
  <si>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</si>
  <si>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</si>
  <si>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</si>
  <si>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</si>
  <si>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</si>
  <si>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</si>
  <si>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</si>
  <si>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</si>
  <si>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</si>
  <si>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</si>
  <si>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</si>
  <si>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</si>
  <si>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</si>
  <si>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</si>
  <si>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</si>
  <si>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</si>
  <si>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</si>
  <si>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</si>
  <si>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</si>
  <si>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</si>
  <si>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</si>
  <si>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</si>
  <si>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</si>
  <si>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</si>
  <si>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</si>
  <si>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</si>
  <si>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</si>
  <si>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</si>
  <si>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</si>
  <si>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</si>
  <si>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</si>
  <si>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</si>
  <si>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</si>
  <si>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</si>
  <si>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</si>
  <si>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</si>
  <si>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</si>
  <si>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</si>
  <si>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</si>
  <si>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</si>
  <si>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</si>
  <si>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</si>
  <si>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</si>
  <si>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</si>
  <si>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</si>
  <si>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</si>
  <si>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</si>
  <si>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</si>
  <si>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</si>
  <si>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</si>
  <si>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</si>
  <si>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</si>
  <si>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</si>
  <si>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</si>
  <si>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</si>
  <si>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</si>
  <si>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</si>
  <si>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</si>
  <si>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</si>
  <si>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</si>
  <si>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</si>
  <si>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</si>
  <si>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</si>
  <si>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</si>
  <si>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</si>
  <si>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</si>
  <si>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</si>
  <si>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</si>
  <si>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</si>
  <si>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</si>
  <si>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</si>
  <si>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</si>
  <si>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</si>
  <si>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</si>
  <si>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</si>
  <si>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</si>
  <si>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</si>
  <si>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</si>
  <si>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</si>
  <si>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</si>
  <si>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</si>
  <si>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</si>
  <si>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</si>
  <si>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</si>
  <si>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</si>
  <si>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</si>
  <si>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</si>
  <si>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</si>
  <si>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</si>
  <si>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</si>
  <si>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</si>
  <si>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</si>
  <si>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</si>
  <si>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</si>
  <si>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</si>
  <si>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</si>
  <si>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</si>
  <si>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</si>
  <si>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</si>
  <si>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</si>
  <si>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</si>
  <si>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</si>
  <si>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</si>
  <si>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</si>
  <si>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</si>
  <si>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</si>
  <si>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</si>
  <si>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</si>
  <si>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</si>
  <si>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</si>
  <si>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</si>
  <si>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</si>
  <si>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</si>
  <si>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</si>
  <si>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</si>
  <si>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</si>
  <si>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</si>
  <si>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</si>
  <si>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</si>
  <si>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</si>
  <si>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</si>
  <si>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</si>
  <si>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</si>
  <si>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</si>
  <si>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</si>
  <si>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</si>
  <si>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</si>
  <si>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</si>
  <si>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</si>
  <si>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</si>
  <si>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</si>
  <si>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</si>
  <si>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</si>
  <si>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</si>
  <si>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</si>
  <si>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</si>
  <si>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</si>
  <si>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</si>
  <si>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</si>
  <si>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</si>
  <si>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</si>
  <si>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</si>
  <si>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</si>
  <si>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</si>
  <si>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</si>
  <si>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</si>
  <si>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</si>
  <si>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</si>
  <si>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</si>
  <si>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</si>
  <si>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</si>
  <si>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</si>
  <si>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</si>
  <si>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</si>
  <si>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</si>
  <si>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</si>
  <si>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</si>
  <si>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</si>
  <si>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</si>
  <si>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</si>
  <si>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</si>
  <si>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</si>
  <si>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</si>
  <si>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</si>
  <si>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</si>
  <si>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</si>
  <si>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</si>
  <si>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</si>
  <si>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</si>
  <si>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</si>
  <si>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</si>
  <si>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</si>
  <si>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</si>
  <si>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</si>
  <si>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</si>
  <si>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</si>
  <si>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</si>
  <si>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</si>
  <si>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</si>
  <si>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</si>
  <si>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</si>
  <si>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</si>
  <si>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</si>
  <si>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</si>
  <si>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</si>
  <si>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</si>
  <si>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</si>
  <si>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</si>
  <si>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</si>
  <si>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</si>
  <si>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</si>
  <si>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</si>
  <si>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</si>
  <si>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</si>
  <si>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</si>
  <si>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</si>
  <si>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</si>
  <si>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</si>
  <si>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</si>
  <si>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</si>
  <si>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</si>
  <si>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</si>
  <si>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</si>
  <si>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</si>
  <si>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</si>
  <si>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</si>
  <si>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</si>
  <si>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</si>
  <si>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</si>
  <si>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</si>
  <si>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</si>
  <si>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</si>
  <si>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</si>
  <si>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</si>
  <si>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</si>
  <si>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</si>
  <si>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</si>
  <si>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</si>
  <si>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</si>
  <si>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</si>
  <si>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</si>
  <si>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</si>
  <si>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</si>
  <si>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</si>
  <si>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</si>
  <si>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</si>
  <si>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</si>
  <si>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</si>
  <si>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</si>
  <si>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</si>
  <si>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</si>
  <si>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</si>
  <si>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</si>
  <si>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</si>
  <si>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</si>
  <si>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</si>
  <si>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</si>
  <si>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</si>
  <si>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</si>
  <si>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</si>
  <si>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</si>
  <si>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</si>
  <si>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</si>
  <si>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</si>
  <si>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</si>
  <si>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</si>
  <si>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</si>
  <si>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</si>
  <si>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</si>
  <si>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</si>
  <si>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</si>
  <si>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</si>
  <si>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</si>
  <si>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</si>
  <si>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</si>
  <si>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</si>
  <si>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</si>
  <si>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</si>
  <si>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</si>
  <si>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</si>
  <si>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</si>
  <si>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</si>
  <si>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</si>
  <si>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</si>
  <si>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</si>
  <si>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</si>
  <si>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</si>
  <si>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</si>
  <si>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</si>
  <si>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</si>
  <si>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</si>
  <si>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</si>
  <si>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</si>
  <si>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</si>
  <si>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</si>
  <si>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</si>
  <si>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</si>
  <si>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</si>
  <si>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</si>
  <si>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</si>
  <si>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</si>
  <si>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</si>
  <si>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</si>
  <si>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</si>
  <si>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</si>
  <si>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</si>
  <si>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</si>
  <si>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</si>
  <si>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</si>
  <si>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</si>
  <si>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</si>
  <si>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</si>
  <si>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</si>
  <si>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</si>
  <si>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</si>
  <si>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</si>
  <si>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</si>
  <si>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</si>
  <si>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</si>
  <si>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</si>
  <si>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</si>
  <si>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</si>
  <si>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</si>
  <si>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</si>
  <si>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</si>
  <si>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</si>
  <si>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</si>
  <si>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</si>
  <si>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</si>
  <si>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</si>
  <si>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</si>
  <si>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</si>
  <si>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</si>
  <si>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</si>
  <si>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</si>
  <si>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</si>
  <si>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</si>
  <si>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</si>
  <si>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</si>
  <si>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</si>
  <si>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</si>
  <si>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</si>
  <si>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</si>
  <si>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</si>
  <si>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</si>
  <si>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</si>
  <si>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</si>
  <si>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</si>
  <si>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</si>
  <si>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</si>
  <si>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</si>
  <si>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</si>
  <si>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</si>
  <si>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</si>
  <si>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</si>
  <si>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</si>
  <si>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</si>
  <si>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</si>
  <si>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</si>
  <si>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</si>
  <si>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</si>
  <si>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</si>
  <si>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</si>
  <si>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</si>
  <si>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</si>
  <si>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</si>
  <si>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</si>
  <si>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</si>
  <si>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</si>
  <si>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</si>
  <si>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</si>
  <si>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</si>
  <si>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</si>
  <si>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</si>
  <si>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</si>
  <si>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</si>
  <si>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</si>
  <si>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</si>
  <si>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</si>
  <si>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</si>
  <si>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</si>
  <si>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</si>
  <si>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</si>
  <si>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</si>
  <si>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</si>
  <si>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</si>
  <si>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</si>
  <si>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</si>
  <si>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</si>
  <si>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</si>
  <si>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</si>
  <si>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</si>
  <si>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</si>
  <si>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</si>
  <si>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</si>
  <si>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</si>
  <si>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</si>
  <si>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</si>
  <si>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</si>
  <si>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</si>
  <si>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</si>
  <si>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</si>
  <si>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</si>
  <si>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</si>
  <si>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</si>
  <si>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</si>
  <si>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</si>
  <si>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</si>
  <si>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</si>
  <si>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</si>
  <si>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</si>
  <si>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</si>
  <si>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</si>
  <si>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</si>
  <si>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</si>
  <si>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</si>
  <si>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</si>
  <si>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</si>
  <si>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</si>
  <si>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</si>
  <si>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</si>
  <si>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</si>
  <si>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</si>
  <si>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</si>
  <si>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</si>
  <si>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</si>
  <si>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</si>
  <si>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</si>
  <si>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</si>
  <si>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</si>
  <si>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</si>
  <si>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</si>
  <si>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</si>
  <si>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</si>
  <si>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</si>
  <si>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</si>
  <si>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</si>
  <si>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</si>
  <si>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</si>
  <si>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</si>
  <si>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</si>
  <si>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</si>
  <si>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</si>
  <si>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</si>
  <si>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</si>
  <si>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</si>
  <si>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</si>
  <si>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</si>
  <si>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</si>
  <si>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</si>
  <si>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</si>
  <si>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</si>
  <si>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</si>
  <si>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</si>
  <si>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</si>
  <si>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</si>
  <si>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</si>
  <si>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</si>
  <si>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</si>
  <si>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</si>
  <si>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</si>
  <si>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</si>
  <si>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</si>
  <si>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</si>
  <si>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</si>
  <si>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</si>
  <si>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</si>
  <si>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</si>
  <si>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</si>
  <si>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</si>
  <si>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</si>
  <si>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</si>
  <si>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</si>
  <si>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</si>
  <si>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</si>
  <si>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</si>
  <si>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</si>
  <si>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</si>
  <si>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</si>
  <si>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</si>
  <si>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</si>
  <si>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</si>
  <si>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</si>
  <si>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</si>
  <si>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</si>
  <si>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</si>
  <si>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</si>
  <si>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</si>
  <si>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</si>
  <si>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</si>
  <si>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</si>
  <si>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</si>
  <si>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</si>
  <si>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</si>
  <si>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</si>
  <si>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</si>
  <si>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</si>
  <si>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</si>
  <si>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</si>
  <si>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</si>
  <si>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</si>
  <si>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</si>
  <si>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</si>
  <si>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</si>
  <si>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</si>
  <si>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</si>
  <si>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</si>
  <si>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</si>
  <si>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</si>
  <si>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</si>
  <si>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</si>
  <si>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</si>
  <si>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</si>
  <si>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</si>
  <si>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</si>
  <si>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</si>
  <si>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</si>
  <si>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</si>
  <si>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</si>
  <si>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</si>
  <si>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</si>
  <si>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</si>
  <si>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</si>
  <si>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</si>
  <si>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</si>
  <si>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</si>
  <si>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</si>
  <si>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</si>
  <si>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</si>
  <si>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</si>
  <si>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</si>
  <si>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</si>
  <si>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</si>
  <si>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</si>
  <si>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</si>
  <si>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</si>
  <si>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</si>
  <si>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</si>
  <si>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</si>
  <si>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</si>
  <si>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</si>
  <si>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</si>
  <si>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</si>
  <si>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</si>
  <si>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</si>
  <si>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</si>
  <si>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</si>
  <si>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</si>
  <si>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</si>
  <si>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</si>
  <si>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</si>
  <si>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</si>
  <si>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</si>
  <si>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</si>
  <si>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</si>
  <si>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</si>
  <si>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</si>
  <si>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</si>
  <si>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</si>
  <si>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</si>
  <si>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</si>
  <si>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</si>
  <si>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</si>
  <si>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</si>
  <si>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</si>
  <si>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</si>
  <si>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</si>
  <si>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</si>
  <si>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</si>
  <si>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</si>
  <si>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</si>
  <si>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</si>
  <si>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</si>
  <si>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</si>
  <si>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</si>
  <si>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</si>
  <si>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</si>
  <si>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</si>
  <si>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</si>
  <si>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</si>
  <si>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</si>
  <si>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</si>
  <si>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</si>
  <si>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</si>
  <si>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</si>
  <si>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</si>
  <si>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</si>
  <si>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</si>
  <si>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</si>
  <si>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</si>
  <si>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</si>
  <si>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</si>
  <si>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</si>
  <si>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</si>
  <si>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</si>
  <si>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</si>
  <si>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</si>
  <si>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</si>
  <si>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</si>
  <si>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</si>
  <si>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</si>
  <si>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</si>
  <si>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</si>
  <si>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</si>
  <si>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</si>
  <si>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</si>
  <si>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</si>
  <si>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</si>
  <si>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</si>
  <si>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</si>
  <si>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</si>
  <si>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</si>
  <si>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</si>
  <si>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</si>
  <si>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</si>
  <si>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</si>
  <si>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</si>
  <si>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</si>
  <si>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</si>
  <si>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</si>
  <si>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</si>
  <si>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</si>
  <si>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</si>
  <si>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</si>
  <si>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</si>
  <si>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</si>
  <si>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</si>
  <si>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</si>
  <si>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</si>
  <si>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</si>
  <si>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</si>
  <si>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</si>
  <si>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</si>
  <si>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</si>
  <si>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</si>
  <si>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</si>
  <si>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</si>
  <si>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</si>
  <si>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</si>
  <si>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</si>
  <si>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</si>
  <si>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</si>
  <si>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</si>
  <si>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</si>
  <si>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</si>
  <si>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</si>
  <si>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</si>
  <si>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</si>
  <si>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</si>
  <si>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</si>
  <si>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</si>
  <si>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</si>
  <si>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</si>
  <si>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</si>
  <si>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</si>
  <si>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</si>
  <si>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</si>
  <si>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</si>
  <si>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</si>
  <si>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</si>
  <si>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</si>
  <si>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</si>
  <si>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</si>
  <si>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</si>
  <si>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</si>
  <si>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</si>
  <si>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</si>
  <si>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</si>
  <si>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</si>
  <si>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</si>
  <si>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</si>
  <si>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</si>
  <si>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</si>
  <si>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</si>
  <si>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</si>
  <si>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</si>
  <si>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</si>
  <si>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</si>
  <si>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</si>
  <si>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</si>
  <si>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</si>
  <si>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</si>
  <si>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</si>
  <si>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</si>
  <si>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</si>
  <si>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</si>
  <si>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</si>
  <si>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</si>
  <si>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</si>
  <si>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</si>
  <si>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</si>
  <si>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</si>
  <si>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</si>
  <si>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</si>
  <si>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</si>
  <si>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</si>
  <si>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</si>
  <si>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</si>
  <si>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</si>
  <si>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</si>
  <si>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</si>
  <si>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</si>
  <si>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</si>
  <si>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</si>
  <si>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</si>
  <si>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</si>
  <si>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</si>
  <si>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</si>
  <si>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</si>
  <si>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</si>
  <si>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</si>
  <si>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</si>
  <si>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</si>
  <si>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</si>
  <si>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</si>
  <si>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</si>
  <si>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</si>
  <si>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</si>
  <si>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</si>
  <si>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</si>
  <si>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</si>
  <si>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</si>
  <si>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</si>
  <si>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</si>
  <si>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</si>
  <si>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</si>
  <si>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</si>
  <si>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</si>
  <si>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</si>
  <si>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</si>
  <si>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</si>
  <si>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</si>
  <si>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</si>
  <si>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</si>
  <si>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</si>
  <si>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</si>
  <si>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</si>
  <si>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</si>
  <si>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</si>
  <si>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</si>
  <si>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</si>
  <si>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</si>
  <si>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</si>
  <si>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</si>
  <si>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</si>
  <si>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</si>
  <si>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</si>
  <si>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</si>
  <si>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</si>
  <si>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</si>
  <si>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</si>
  <si>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</si>
  <si>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</si>
  <si>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</si>
  <si>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</si>
  <si>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</si>
  <si>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</si>
  <si>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</si>
  <si>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</si>
  <si>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</si>
  <si>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</si>
  <si>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</si>
  <si>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</si>
  <si>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</si>
  <si>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</si>
  <si>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</si>
  <si>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</si>
  <si>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</si>
  <si>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</si>
  <si>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</si>
  <si>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</si>
  <si>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</si>
  <si>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</si>
  <si>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</si>
  <si>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</si>
  <si>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</si>
  <si>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</si>
  <si>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</si>
  <si>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</si>
  <si>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</si>
  <si>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</si>
  <si>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</si>
  <si>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</si>
  <si>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</si>
  <si>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</si>
  <si>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</si>
  <si>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</si>
  <si>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</si>
  <si>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</si>
  <si>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</si>
  <si>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</si>
  <si>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</si>
  <si>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</si>
  <si>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</si>
  <si>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</si>
  <si>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</si>
  <si>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</si>
  <si>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</si>
  <si>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</si>
  <si>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</si>
  <si>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</si>
  <si>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</si>
  <si>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</si>
  <si>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</si>
  <si>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</si>
  <si>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</si>
  <si>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</si>
  <si>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</si>
  <si>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</si>
  <si>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</si>
  <si>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</si>
  <si>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</si>
  <si>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</si>
  <si>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</si>
  <si>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</si>
  <si>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</si>
  <si>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</si>
  <si>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</si>
  <si>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</si>
  <si>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</si>
  <si>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</si>
  <si>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</si>
  <si>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</si>
  <si>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</si>
  <si>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</si>
  <si>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</si>
  <si>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</si>
  <si>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</si>
  <si>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</si>
  <si>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</si>
  <si>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</si>
  <si>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</si>
  <si>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</si>
  <si>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</si>
  <si>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</si>
  <si>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</si>
  <si>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</si>
  <si>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</si>
  <si>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</si>
  <si>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</si>
  <si>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</si>
  <si>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</si>
  <si>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</si>
  <si>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</si>
  <si>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</si>
  <si>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</si>
  <si>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</si>
  <si>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</si>
  <si>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</si>
  <si>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</si>
  <si>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</si>
  <si>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</si>
  <si>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</si>
  <si>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</si>
  <si>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</si>
  <si>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</si>
  <si>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</si>
  <si>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</si>
  <si>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</si>
  <si>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</si>
  <si>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</si>
  <si>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</si>
  <si>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</si>
  <si>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</si>
  <si>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</si>
  <si>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</si>
  <si>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</si>
  <si>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</si>
  <si>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</si>
  <si>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</si>
  <si>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</si>
  <si>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</si>
  <si>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</si>
  <si>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</si>
  <si>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</si>
  <si>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</si>
  <si>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</si>
  <si>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</si>
  <si>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</si>
  <si>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</si>
  <si>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</si>
  <si>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</si>
  <si>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</si>
  <si>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</si>
  <si>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</si>
  <si>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</si>
  <si>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</si>
  <si>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</si>
  <si>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</si>
  <si>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</si>
  <si>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</si>
  <si>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</si>
  <si>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</si>
  <si>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</si>
  <si>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</si>
  <si>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</si>
  <si>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</si>
  <si>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</si>
  <si>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</si>
  <si>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</si>
  <si>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</si>
  <si>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</si>
  <si>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</si>
  <si>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</si>
  <si>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</si>
  <si>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</si>
  <si>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</si>
  <si>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</si>
  <si>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</si>
  <si>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</si>
  <si>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</si>
  <si>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</si>
  <si>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</si>
  <si>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</si>
  <si>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</si>
  <si>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</si>
  <si>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</si>
  <si>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</si>
  <si>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</si>
  <si>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</si>
  <si>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</si>
  <si>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</si>
  <si>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</si>
  <si>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</si>
  <si>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</si>
  <si>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</si>
  <si>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</si>
  <si>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</si>
  <si>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</si>
  <si>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</si>
  <si>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</si>
  <si>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</si>
  <si>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</si>
  <si>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</si>
  <si>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</si>
  <si>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</si>
  <si>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</si>
  <si>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</si>
  <si>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</si>
  <si>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</si>
  <si>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</si>
  <si>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</si>
  <si>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</si>
  <si>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</si>
  <si>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</si>
  <si>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</si>
  <si>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</si>
  <si>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</si>
  <si>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</si>
  <si>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</si>
  <si>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</si>
  <si>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</si>
  <si>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</si>
  <si>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</si>
  <si>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</si>
  <si>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</si>
  <si>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</si>
  <si>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</si>
  <si>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</si>
  <si>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</si>
  <si>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</si>
  <si>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</si>
  <si>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</si>
  <si>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</si>
  <si>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</si>
  <si>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</si>
  <si>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</si>
  <si>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</si>
  <si>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</si>
  <si>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</si>
  <si>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</si>
  <si>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</si>
  <si>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</si>
  <si>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</si>
  <si>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</si>
  <si>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</si>
  <si>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</si>
  <si>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</si>
  <si>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</si>
  <si>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</si>
  <si>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</si>
  <si>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</si>
  <si>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</si>
  <si>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</si>
  <si>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</si>
  <si>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</si>
  <si>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</si>
  <si>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</si>
  <si>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</si>
  <si>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</si>
  <si>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</si>
  <si>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</si>
  <si>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</si>
  <si>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</si>
  <si>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</si>
  <si>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</si>
  <si>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</si>
  <si>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</si>
  <si>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</si>
  <si>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</si>
  <si>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</si>
  <si>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</si>
  <si>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</si>
  <si>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</si>
  <si>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</si>
  <si>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</si>
  <si>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</si>
  <si>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</si>
  <si>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</si>
  <si>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</si>
  <si>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</si>
  <si>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</si>
  <si>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</si>
  <si>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</si>
  <si>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</si>
  <si>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</si>
  <si>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</si>
  <si>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</si>
  <si>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</si>
  <si>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</si>
  <si>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</si>
  <si>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</si>
  <si>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</si>
  <si>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</si>
  <si>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</si>
  <si>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</si>
  <si>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</si>
  <si>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</si>
  <si>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</si>
  <si>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</si>
  <si>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</si>
  <si>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</si>
  <si>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</si>
  <si>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</si>
  <si>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</si>
  <si>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</si>
  <si>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</si>
  <si>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</si>
  <si>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</si>
  <si>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</si>
  <si>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</si>
  <si>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</si>
  <si>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</si>
  <si>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</si>
  <si>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</si>
  <si>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</si>
  <si>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</si>
  <si>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</si>
  <si>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</si>
  <si>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</si>
  <si>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</si>
  <si>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</si>
  <si>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</si>
  <si>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</si>
  <si>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</si>
  <si>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</si>
  <si>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</si>
  <si>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</si>
  <si>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</si>
  <si>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</si>
  <si>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</si>
  <si>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</si>
  <si>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</si>
  <si>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</si>
  <si>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</si>
  <si>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</si>
  <si>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</si>
  <si>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</si>
  <si>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</si>
  <si>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</si>
  <si>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</si>
  <si>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</si>
  <si>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</si>
  <si>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</si>
  <si>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</si>
  <si>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</si>
  <si>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</si>
  <si>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</si>
  <si>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</si>
  <si>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</si>
  <si>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</si>
  <si>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</si>
  <si>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</si>
  <si>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</si>
  <si>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</si>
  <si>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</si>
  <si>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</si>
  <si>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</si>
  <si>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</si>
  <si>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</si>
  <si>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</si>
  <si>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</si>
  <si>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</si>
  <si>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</si>
  <si>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</si>
  <si>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</si>
  <si>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</si>
  <si>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</si>
  <si>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</si>
  <si>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</si>
  <si>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</si>
  <si>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</si>
  <si>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</si>
  <si>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</si>
  <si>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</si>
  <si>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</si>
  <si>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</si>
  <si>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</si>
  <si>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</si>
  <si>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</si>
  <si>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</si>
  <si>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</si>
  <si>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</si>
  <si>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</si>
  <si>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</si>
  <si>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</si>
  <si>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</si>
  <si>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</si>
  <si>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</si>
  <si>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</si>
  <si>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</si>
  <si>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</si>
  <si>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</si>
  <si>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</si>
  <si>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</si>
  <si>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</si>
  <si>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</si>
  <si>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</si>
  <si>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</si>
  <si>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</si>
  <si>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</si>
  <si>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</si>
  <si>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</si>
  <si>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</si>
  <si>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</si>
  <si>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</si>
  <si>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</si>
  <si>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</si>
  <si>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</si>
  <si>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</si>
  <si>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</si>
  <si>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</si>
  <si>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</si>
  <si>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</si>
  <si>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</si>
  <si>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</si>
  <si>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</si>
  <si>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</si>
  <si>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</si>
  <si>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</si>
  <si>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</si>
  <si>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</si>
  <si>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</si>
  <si>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</si>
  <si>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</si>
  <si>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</si>
  <si>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</si>
  <si>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</si>
  <si>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</si>
  <si>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</si>
  <si>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</si>
  <si>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</si>
  <si>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</si>
  <si>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</si>
  <si>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</si>
  <si>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</si>
  <si>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</si>
  <si>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</si>
  <si>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</si>
  <si>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</si>
  <si>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</si>
  <si>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</si>
  <si>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</si>
  <si>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</si>
  <si>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</si>
  <si>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</si>
  <si>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</si>
  <si>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</si>
  <si>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</si>
  <si>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</si>
  <si>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</si>
  <si>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</si>
  <si>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</si>
  <si>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</si>
  <si>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</si>
  <si>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</si>
  <si>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</si>
  <si>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</si>
  <si>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</si>
  <si>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</si>
  <si>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</si>
  <si>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</si>
  <si>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</si>
  <si>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</si>
  <si>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</si>
  <si>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</si>
  <si>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</si>
  <si>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</si>
  <si>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</si>
  <si>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</si>
  <si>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</si>
  <si>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</si>
  <si>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</si>
  <si>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</si>
  <si>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</si>
  <si>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</si>
  <si>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</si>
  <si>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</si>
  <si>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</si>
  <si>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</si>
  <si>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</si>
  <si>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</si>
  <si>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</si>
  <si>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</si>
  <si>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</si>
  <si>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</si>
  <si>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</si>
  <si>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</si>
  <si>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</si>
  <si>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</si>
  <si>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</si>
  <si>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</si>
  <si>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</si>
  <si>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</si>
  <si>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</si>
  <si>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</si>
  <si>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</si>
  <si>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</si>
  <si>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</si>
  <si>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</si>
  <si>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</si>
  <si>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</si>
  <si>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</si>
  <si>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</si>
  <si>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</si>
  <si>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</si>
  <si>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</si>
  <si>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</si>
  <si>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</si>
  <si>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</si>
  <si>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</si>
  <si>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</si>
  <si>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</si>
  <si>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</si>
  <si>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</si>
  <si>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</si>
  <si>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</si>
  <si>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</si>
  <si>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</si>
  <si>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</si>
  <si>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</si>
  <si>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</si>
  <si>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</si>
  <si>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</si>
  <si>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</si>
  <si>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</si>
  <si>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</si>
  <si>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</si>
  <si>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</si>
  <si>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</si>
  <si>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</si>
  <si>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</si>
  <si>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</si>
  <si>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</si>
  <si>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</si>
  <si>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</si>
  <si>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</si>
  <si>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</si>
  <si>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</si>
  <si>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</si>
  <si>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</si>
  <si>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</si>
  <si>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</si>
  <si>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</si>
  <si>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</si>
  <si>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</si>
  <si>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</si>
  <si>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</si>
  <si>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</si>
  <si>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</si>
  <si>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</si>
  <si>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</si>
  <si>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</si>
  <si>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</si>
  <si>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</si>
  <si>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</si>
  <si>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</si>
  <si>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</si>
  <si>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</si>
  <si>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</si>
  <si>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</si>
  <si>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</si>
  <si>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</si>
  <si>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</si>
  <si>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</si>
  <si>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</si>
  <si>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</si>
  <si>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</si>
  <si>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</si>
  <si>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</si>
  <si>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</si>
  <si>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</si>
  <si>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</si>
  <si>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</si>
  <si>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</si>
  <si>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</si>
  <si>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</si>
  <si>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</si>
  <si>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</si>
  <si>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</si>
  <si>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</si>
  <si>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</si>
  <si>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</si>
  <si>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</si>
  <si>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</si>
  <si>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</si>
  <si>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</si>
  <si>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</si>
  <si>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</si>
  <si>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</si>
  <si>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</si>
  <si>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</si>
  <si>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</si>
  <si>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</si>
  <si>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</si>
  <si>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</si>
  <si>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</si>
  <si>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</si>
  <si>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</si>
  <si>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</si>
  <si>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</si>
  <si>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</si>
  <si>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</si>
  <si>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</si>
  <si>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</si>
  <si>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</si>
  <si>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</si>
  <si>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</si>
  <si>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</si>
  <si>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</si>
  <si>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</si>
  <si>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</si>
  <si>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</si>
  <si>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</si>
  <si>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</si>
  <si>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</si>
  <si>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</si>
  <si>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</si>
  <si>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</si>
  <si>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</si>
  <si>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</si>
  <si>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</si>
  <si>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</si>
  <si>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</si>
  <si>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</si>
  <si>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</si>
  <si>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</si>
  <si>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</si>
  <si>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</si>
  <si>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</si>
  <si>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</si>
  <si>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</si>
  <si>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</si>
  <si>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</si>
  <si>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</si>
  <si>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</si>
  <si>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</si>
  <si>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</si>
  <si>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</si>
  <si>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</si>
  <si>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</si>
  <si>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</si>
  <si>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</si>
  <si>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</si>
  <si>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</si>
  <si>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</si>
  <si>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</si>
  <si>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</si>
  <si>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</si>
  <si>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</si>
  <si>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</si>
  <si>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</si>
  <si>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</si>
  <si>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</si>
  <si>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</si>
  <si>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</si>
  <si>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</si>
  <si>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</si>
  <si>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</si>
  <si>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</si>
  <si>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</si>
  <si>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</si>
  <si>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</si>
  <si>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</si>
  <si>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</si>
  <si>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</si>
  <si>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</si>
  <si>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</si>
  <si>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</si>
  <si>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</si>
  <si>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</si>
  <si>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</si>
  <si>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</si>
  <si>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</si>
  <si>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</si>
  <si>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</si>
  <si>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</si>
  <si>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</si>
  <si>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</si>
  <si>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</si>
  <si>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</si>
  <si>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</si>
  <si>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</si>
  <si>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</si>
  <si>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</si>
  <si>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</si>
  <si>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</si>
  <si>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</si>
  <si>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</si>
  <si>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</si>
  <si>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</si>
  <si>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</si>
  <si>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</si>
  <si>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</si>
  <si>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</si>
  <si>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</si>
  <si>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</si>
  <si>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</si>
  <si>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</si>
  <si>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</si>
  <si>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</si>
  <si>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</si>
  <si>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</si>
  <si>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</si>
  <si>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</si>
  <si>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</si>
  <si>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</si>
  <si>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</si>
  <si>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</si>
  <si>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</si>
  <si>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</si>
  <si>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</si>
  <si>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</si>
  <si>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</si>
  <si>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</si>
  <si>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</si>
  <si>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</si>
  <si>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</si>
  <si>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</si>
  <si>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</si>
  <si>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</si>
  <si>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</si>
  <si>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</si>
  <si>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</si>
  <si>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</si>
  <si>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</si>
  <si>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</si>
  <si>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</si>
  <si>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</si>
  <si>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</si>
  <si>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</si>
  <si>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</si>
  <si>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</si>
  <si>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</si>
  <si>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</si>
  <si>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</si>
  <si>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</si>
  <si>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</si>
  <si>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</si>
  <si>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</si>
  <si>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</si>
  <si>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</si>
  <si>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</si>
  <si>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</si>
  <si>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</si>
  <si>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</si>
  <si>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</si>
  <si>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</si>
  <si>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</si>
  <si>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</si>
  <si>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</si>
  <si>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</si>
  <si>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</si>
  <si>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</si>
  <si>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</si>
  <si>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</si>
  <si>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</si>
  <si>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</si>
  <si>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</si>
  <si>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</si>
  <si>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</si>
  <si>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</si>
  <si>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</si>
  <si>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</si>
  <si>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</si>
  <si>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</si>
  <si>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</si>
  <si>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</si>
  <si>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</si>
  <si>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</si>
  <si>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</si>
  <si>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</si>
  <si>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</si>
  <si>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</si>
  <si>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</si>
  <si>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</si>
  <si>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</si>
  <si>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</si>
  <si>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</si>
  <si>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</si>
  <si>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</si>
  <si>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</si>
  <si>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</si>
  <si>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</si>
  <si>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</si>
  <si>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</si>
  <si>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</si>
  <si>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</si>
  <si>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</si>
  <si>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</si>
  <si>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</si>
  <si>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</si>
  <si>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</si>
  <si>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</si>
  <si>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</si>
  <si>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</si>
  <si>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</si>
  <si>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</si>
  <si>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</si>
  <si>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</si>
  <si>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</si>
  <si>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</si>
  <si>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</si>
  <si>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</si>
  <si>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</si>
  <si>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</si>
  <si>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</si>
  <si>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</si>
  <si>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</si>
  <si>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</si>
  <si>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</si>
  <si>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</si>
  <si>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</si>
  <si>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</si>
  <si>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</si>
  <si>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</si>
  <si>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</si>
  <si>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</si>
  <si>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</si>
  <si>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</si>
  <si>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</si>
  <si>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</si>
  <si>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</si>
  <si>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</si>
  <si>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</si>
  <si>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</si>
  <si>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</si>
  <si>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</si>
  <si>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</si>
  <si>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</si>
  <si>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</si>
  <si>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</si>
  <si>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</si>
  <si>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</si>
  <si>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</si>
  <si>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</si>
  <si>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</si>
  <si>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</si>
  <si>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</si>
  <si>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</si>
  <si>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</si>
  <si>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</si>
  <si>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</si>
  <si>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</si>
  <si>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</si>
  <si>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</si>
  <si>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</si>
  <si>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</si>
  <si>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</si>
  <si>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</si>
  <si>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</si>
  <si>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</si>
  <si>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</si>
  <si>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</si>
  <si>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</si>
  <si>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</si>
  <si>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</si>
  <si>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</si>
  <si>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</si>
  <si>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</si>
  <si>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</si>
  <si>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</si>
  <si>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</si>
  <si>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</si>
  <si>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</si>
  <si>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</si>
  <si>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</si>
  <si>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</si>
  <si>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</si>
  <si>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</si>
  <si>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</si>
  <si>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</si>
  <si>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</si>
  <si>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</si>
  <si>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</si>
  <si>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</si>
  <si>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</si>
  <si>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</si>
  <si>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</si>
  <si>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</si>
  <si>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</si>
  <si>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</si>
  <si>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</si>
  <si>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</si>
  <si>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</si>
  <si>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</si>
  <si>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</si>
  <si>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</si>
  <si>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</si>
  <si>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</si>
  <si>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</si>
  <si>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</si>
  <si>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</si>
  <si>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</si>
  <si>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</si>
  <si>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</si>
  <si>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</si>
  <si>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</si>
  <si>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</si>
  <si>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</si>
  <si>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</si>
  <si>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</si>
  <si>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</si>
  <si>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</si>
  <si>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</si>
  <si>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</si>
  <si>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</si>
  <si>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</si>
  <si>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</si>
  <si>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</si>
  <si>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</si>
  <si>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</si>
  <si>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</si>
  <si>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</si>
  <si>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</si>
  <si>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</si>
  <si>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</si>
  <si>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</si>
  <si>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</si>
  <si>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</si>
  <si>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</si>
  <si>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</si>
  <si>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</si>
  <si>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</si>
  <si>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</si>
  <si>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</si>
  <si>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</si>
  <si>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</si>
  <si>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</si>
  <si>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</si>
  <si>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</si>
  <si>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</si>
  <si>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</si>
  <si>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</si>
  <si>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</si>
  <si>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</si>
  <si>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</si>
  <si>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</si>
  <si>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</si>
  <si>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</si>
  <si>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</si>
  <si>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</si>
  <si>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</si>
  <si>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</si>
  <si>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</si>
  <si>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</si>
  <si>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</si>
  <si>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</si>
  <si>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</si>
  <si>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</si>
  <si>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</si>
  <si>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</si>
  <si>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</si>
  <si>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</si>
  <si>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</si>
  <si>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</si>
  <si>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</si>
  <si>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</si>
  <si>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</si>
  <si>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</si>
  <si>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</si>
  <si>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</si>
  <si>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</si>
  <si>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</si>
  <si>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</si>
  <si>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</si>
  <si>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</si>
  <si>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</si>
  <si>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</si>
  <si>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</si>
  <si>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</si>
  <si>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</si>
  <si>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</si>
  <si>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</si>
  <si>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</si>
  <si>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</si>
  <si>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</si>
  <si>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</si>
  <si>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</si>
  <si>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</si>
  <si>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</si>
  <si>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</si>
  <si>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</si>
  <si>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</si>
  <si>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</si>
  <si>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</si>
  <si>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</si>
  <si>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</si>
  <si>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</si>
  <si>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</si>
  <si>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</si>
  <si>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</si>
  <si>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</si>
  <si>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</si>
  <si>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</si>
  <si>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</si>
  <si>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</si>
  <si>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</si>
  <si>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</si>
  <si>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</si>
  <si>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</si>
  <si>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</si>
  <si>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</si>
  <si>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</si>
  <si>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</si>
  <si>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</si>
  <si>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</si>
  <si>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</si>
  <si>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</si>
  <si>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</si>
  <si>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</si>
  <si>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</si>
  <si>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</si>
  <si>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</si>
  <si>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</si>
  <si>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</si>
  <si>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</si>
  <si>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</si>
  <si>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</si>
  <si>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</si>
  <si>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</si>
  <si>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</si>
  <si>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</si>
  <si>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</si>
  <si>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</si>
  <si>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</si>
  <si>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</si>
  <si>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</si>
  <si>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</si>
  <si>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</si>
  <si>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</si>
  <si>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</si>
  <si>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</si>
  <si>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</si>
  <si>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</si>
  <si>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</si>
  <si>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</si>
  <si>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</si>
  <si>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</si>
  <si>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</si>
  <si>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</si>
  <si>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</si>
  <si>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</si>
  <si>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</si>
  <si>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</si>
  <si>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</si>
  <si>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</si>
  <si>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</si>
  <si>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</si>
  <si>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</si>
  <si>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</si>
  <si>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</si>
  <si>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</si>
  <si>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</si>
  <si>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</si>
  <si>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</si>
  <si>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</si>
  <si>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</si>
  <si>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</si>
  <si>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</si>
  <si>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</si>
  <si>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</si>
  <si>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</si>
  <si>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</si>
  <si>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</si>
  <si>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</si>
  <si>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</si>
  <si>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</si>
  <si>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</si>
  <si>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</si>
  <si>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</si>
  <si>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</si>
  <si>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</si>
  <si>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</si>
  <si>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</si>
  <si>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</si>
  <si>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</si>
  <si>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</si>
  <si>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</si>
  <si>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</si>
  <si>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</si>
  <si>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</si>
  <si>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</si>
  <si>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</si>
  <si>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</si>
  <si>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</si>
  <si>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</si>
  <si>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</si>
  <si>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</si>
  <si>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</si>
  <si>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</si>
  <si>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</si>
  <si>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</si>
  <si>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</si>
  <si>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</si>
  <si>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</si>
  <si>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</si>
  <si>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</si>
  <si>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</si>
  <si>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</si>
  <si>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</si>
  <si>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</si>
  <si>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</si>
  <si>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</si>
  <si>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</si>
  <si>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</si>
  <si>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</si>
  <si>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</si>
  <si>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</si>
  <si>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</si>
  <si>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</si>
  <si>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</si>
  <si>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</si>
  <si>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</si>
  <si>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</si>
  <si>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</si>
  <si>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</si>
  <si>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</si>
  <si>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</si>
  <si>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</si>
  <si>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</si>
  <si>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</si>
  <si>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</si>
  <si>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</si>
  <si>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</si>
  <si>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</si>
  <si>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</si>
  <si>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</si>
  <si>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</si>
  <si>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</si>
  <si>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</si>
  <si>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</si>
  <si>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</si>
  <si>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</si>
  <si>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</si>
  <si>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</si>
  <si>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</si>
  <si>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</si>
  <si>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</si>
  <si>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</si>
  <si>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</si>
  <si>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</si>
  <si>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</si>
  <si>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</si>
  <si>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</si>
  <si>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</si>
  <si>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</si>
  <si>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</si>
  <si>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</si>
  <si>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</si>
  <si>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</si>
  <si>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</si>
  <si>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</si>
  <si>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</si>
  <si>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</si>
  <si>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</si>
  <si>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</si>
  <si>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</si>
  <si>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</si>
  <si>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</si>
  <si>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</si>
  <si>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</si>
  <si>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</si>
  <si>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</si>
  <si>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</si>
  <si>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</si>
  <si>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</si>
  <si>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</si>
  <si>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</si>
  <si>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</si>
  <si>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</si>
  <si>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</si>
  <si>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</si>
  <si>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</si>
  <si>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</si>
  <si>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</si>
  <si>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</si>
  <si>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</si>
  <si>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</si>
  <si>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</si>
  <si>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</si>
  <si>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</si>
  <si>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</si>
  <si>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</si>
  <si>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</si>
  <si>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</si>
  <si>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</si>
  <si>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</si>
  <si>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</si>
  <si>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</si>
  <si>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</si>
  <si>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</si>
  <si>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</si>
  <si>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</si>
  <si>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</si>
  <si>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</si>
  <si>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</si>
  <si>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</si>
  <si>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</si>
  <si>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</si>
  <si>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</si>
  <si>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</si>
  <si>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</si>
  <si>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</si>
  <si>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</si>
  <si>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</si>
  <si>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</si>
  <si>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</si>
  <si>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</si>
  <si>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</si>
  <si>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</si>
  <si>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</si>
  <si>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</si>
  <si>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</si>
  <si>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</si>
  <si>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</si>
  <si>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</si>
  <si>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</si>
  <si>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</si>
  <si>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</si>
  <si>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</si>
  <si>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</si>
  <si>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</si>
  <si>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</si>
  <si>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</si>
  <si>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</si>
  <si>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</si>
  <si>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</si>
  <si>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</si>
  <si>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</si>
  <si>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</si>
  <si>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</si>
  <si>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</si>
  <si>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</si>
  <si>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</si>
  <si>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</si>
  <si>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</si>
  <si>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</si>
  <si>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</si>
  <si>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</si>
  <si>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</si>
  <si>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</si>
  <si>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</si>
  <si>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</si>
  <si>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</si>
  <si>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</si>
  <si>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</si>
  <si>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</si>
  <si>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</si>
  <si>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</si>
  <si>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</si>
  <si>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</si>
  <si>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</si>
  <si>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</si>
  <si>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</si>
  <si>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</si>
  <si>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</si>
  <si>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</si>
  <si>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</si>
  <si>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</si>
  <si>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</si>
  <si>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</si>
  <si>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</si>
  <si>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</si>
  <si>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</si>
  <si>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</si>
  <si>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</si>
  <si>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</si>
  <si>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</si>
  <si>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</si>
  <si>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</si>
  <si>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</si>
  <si>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</si>
  <si>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</si>
  <si>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</si>
  <si>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</si>
  <si>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</si>
  <si>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</si>
  <si>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</si>
  <si>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</si>
  <si>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</si>
  <si>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</si>
  <si>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</si>
  <si>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</si>
  <si>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</si>
  <si>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</si>
  <si>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</si>
  <si>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</si>
  <si>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</si>
  <si>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</si>
  <si>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</si>
  <si>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</si>
  <si>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</si>
  <si>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</si>
  <si>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</si>
  <si>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</si>
  <si>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</si>
  <si>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</si>
  <si>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</si>
  <si>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</si>
  <si>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</si>
  <si>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</si>
  <si>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</si>
  <si>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</si>
  <si>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</si>
  <si>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</si>
  <si>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</si>
  <si>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</si>
  <si>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</si>
  <si>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</si>
  <si>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</si>
  <si>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</si>
  <si>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</si>
  <si>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</si>
  <si>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</si>
  <si>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</si>
  <si>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</si>
  <si>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</si>
  <si>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</si>
  <si>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</si>
  <si>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</si>
  <si>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</si>
  <si>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</si>
  <si>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</si>
  <si>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</si>
  <si>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</si>
  <si>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</si>
  <si>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</si>
  <si>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</si>
  <si>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</si>
  <si>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</si>
  <si>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</si>
  <si>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</si>
  <si>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</si>
  <si>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</si>
  <si>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</si>
  <si>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</si>
  <si>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</si>
  <si>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</si>
  <si>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</si>
  <si>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</si>
  <si>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</si>
  <si>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</si>
  <si>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</si>
  <si>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</si>
  <si>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</si>
  <si>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</si>
  <si>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</si>
  <si>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</si>
  <si>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</si>
  <si>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</si>
  <si>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</si>
  <si>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</si>
  <si>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</si>
  <si>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</si>
  <si>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</si>
  <si>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</si>
  <si>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</si>
  <si>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</si>
  <si>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</si>
  <si>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</si>
  <si>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</si>
  <si>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</si>
  <si>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</si>
  <si>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</si>
  <si>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</si>
  <si>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</si>
  <si>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</si>
  <si>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</si>
  <si>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</si>
  <si>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</si>
  <si>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</si>
  <si>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</si>
  <si>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</si>
  <si>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</si>
  <si>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</si>
  <si>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</si>
  <si>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</si>
  <si>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</si>
  <si>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</si>
  <si>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</si>
  <si>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</si>
  <si>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</si>
  <si>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</si>
  <si>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</si>
  <si>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</si>
  <si>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</si>
  <si>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</si>
  <si>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</si>
  <si>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</si>
  <si>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</si>
  <si>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</si>
  <si>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</si>
  <si>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</si>
  <si>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</si>
  <si>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</si>
  <si>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</si>
  <si>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</si>
  <si>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</si>
  <si>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</si>
  <si>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</si>
  <si>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</si>
  <si>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</si>
  <si>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</si>
  <si>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</si>
  <si>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</si>
  <si>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</si>
  <si>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</si>
  <si>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</si>
  <si>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</si>
  <si>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</si>
  <si>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</si>
  <si>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</si>
  <si>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</si>
  <si>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</si>
  <si>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</si>
  <si>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</si>
  <si>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</si>
  <si>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</si>
  <si>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</si>
  <si>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</si>
  <si>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</si>
  <si>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</si>
  <si>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</si>
  <si>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</si>
  <si>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</si>
  <si>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</si>
  <si>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</si>
  <si>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</si>
  <si>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</si>
  <si>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</si>
  <si>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</si>
  <si>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</si>
  <si>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</si>
  <si>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</si>
  <si>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</si>
  <si>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</si>
  <si>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</si>
  <si>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</si>
  <si>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</si>
  <si>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</si>
  <si>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</si>
  <si>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</si>
  <si>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</si>
  <si>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</si>
  <si>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</si>
  <si>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</si>
  <si>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</si>
  <si>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</si>
  <si>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</si>
  <si>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</si>
  <si>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</si>
  <si>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</si>
  <si>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</si>
  <si>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</si>
  <si>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</si>
  <si>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</si>
  <si>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</si>
  <si>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</si>
  <si>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</si>
  <si>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</si>
  <si>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</si>
  <si>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</si>
  <si>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</si>
  <si>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</si>
  <si>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</si>
  <si>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</si>
  <si>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</si>
  <si>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</si>
  <si>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</si>
  <si>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</si>
  <si>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</si>
  <si>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</si>
  <si>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</si>
  <si>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</si>
  <si>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</si>
  <si>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</si>
  <si>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</si>
  <si>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</si>
  <si>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</si>
  <si>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</si>
  <si>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</si>
  <si>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</si>
  <si>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</si>
  <si>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</si>
  <si>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</si>
  <si>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</si>
  <si>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</si>
  <si>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</si>
  <si>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</si>
  <si>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</si>
  <si>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</si>
  <si>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</si>
  <si>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</si>
  <si>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</si>
  <si>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</si>
  <si>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</si>
  <si>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</si>
  <si>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</si>
  <si>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</si>
  <si>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</si>
  <si>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</si>
  <si>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</si>
  <si>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</si>
  <si>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</si>
  <si>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</si>
  <si>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</si>
  <si>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</si>
  <si>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</si>
  <si>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</si>
  <si>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</si>
  <si>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</si>
  <si>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</si>
  <si>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</si>
  <si>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</si>
  <si>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</si>
  <si>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</si>
  <si>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</si>
  <si>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</si>
  <si>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</si>
  <si>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</si>
  <si>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</si>
  <si>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</si>
  <si>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</si>
  <si>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</si>
  <si>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</si>
  <si>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</si>
  <si>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</si>
  <si>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</si>
  <si>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</si>
  <si>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</si>
  <si>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</si>
  <si>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</si>
  <si>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</si>
  <si>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</si>
  <si>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</si>
  <si>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</si>
  <si>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</si>
  <si>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</si>
  <si>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</si>
  <si>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</si>
  <si>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</si>
  <si>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</si>
  <si>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</si>
  <si>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</si>
  <si>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</si>
  <si>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</si>
  <si>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</si>
  <si>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</si>
  <si>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</si>
  <si>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</si>
  <si>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</si>
  <si>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</si>
  <si>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</si>
  <si>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</si>
  <si>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</si>
  <si>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</si>
  <si>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</si>
  <si>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</si>
  <si>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</si>
  <si>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</si>
  <si>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</si>
  <si>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</si>
  <si>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</si>
  <si>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</si>
  <si>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</si>
  <si>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</si>
  <si>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</si>
  <si>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</si>
  <si>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</si>
  <si>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</si>
  <si>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</si>
  <si>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</si>
  <si>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</si>
  <si>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</si>
  <si>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</si>
  <si>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</si>
  <si>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</si>
  <si>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</si>
  <si>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</si>
  <si>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</si>
  <si>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</si>
  <si>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</si>
  <si>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</si>
  <si>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</si>
  <si>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</si>
  <si>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</si>
  <si>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</si>
  <si>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</si>
  <si>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</si>
  <si>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</si>
  <si>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</si>
  <si>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</si>
  <si>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</si>
  <si>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</si>
  <si>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</si>
  <si>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</si>
  <si>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</si>
  <si>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</si>
  <si>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</si>
  <si>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</si>
  <si>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</si>
  <si>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</si>
  <si>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</si>
  <si>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</si>
  <si>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</si>
  <si>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</si>
  <si>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</si>
  <si>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</si>
  <si>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</si>
  <si>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</si>
  <si>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</si>
  <si>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</si>
  <si>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</si>
  <si>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</si>
  <si>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</si>
  <si>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</si>
  <si>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</si>
  <si>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</si>
  <si>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</si>
  <si>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</si>
  <si>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</si>
  <si>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</si>
  <si>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</si>
  <si>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</si>
  <si>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</si>
  <si>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</si>
  <si>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</si>
  <si>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</si>
  <si>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</si>
  <si>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</si>
  <si>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</si>
  <si>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</si>
  <si>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</si>
  <si>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</si>
  <si>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</si>
  <si>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</si>
  <si>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</si>
  <si>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</si>
  <si>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</si>
  <si>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</si>
  <si>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</si>
  <si>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</si>
  <si>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</si>
  <si>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</si>
  <si>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</si>
  <si>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</si>
  <si>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</si>
  <si>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</si>
  <si>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</si>
  <si>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</si>
  <si>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</si>
  <si>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</si>
  <si>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</si>
  <si>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</si>
  <si>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</si>
  <si>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</si>
  <si>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</si>
  <si>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</si>
  <si>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</si>
  <si>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</si>
  <si>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</si>
  <si>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</si>
  <si>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</si>
  <si>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</si>
  <si>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</si>
  <si>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</si>
  <si>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</si>
  <si>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</si>
  <si>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</si>
  <si>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</si>
  <si>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</si>
  <si>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</si>
  <si>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</si>
  <si>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</si>
  <si>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</si>
  <si>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</si>
  <si>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</si>
  <si>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</si>
  <si>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</si>
  <si>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</si>
  <si>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</si>
  <si>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</si>
  <si>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</si>
  <si>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</si>
  <si>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</si>
  <si>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</si>
  <si>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</si>
  <si>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</si>
  <si>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</si>
  <si>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</si>
  <si>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</si>
  <si>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</si>
  <si>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</si>
  <si>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</si>
  <si>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</si>
  <si>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</si>
  <si>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</si>
  <si>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</si>
  <si>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</si>
  <si>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</si>
  <si>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</si>
  <si>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</si>
  <si>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</si>
  <si>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</si>
  <si>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</si>
  <si>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</si>
  <si>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</si>
  <si>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</si>
  <si>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</si>
  <si>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</si>
  <si>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</si>
  <si>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</si>
  <si>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</si>
  <si>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</si>
  <si>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</si>
  <si>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</si>
  <si>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</si>
  <si>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</si>
  <si>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</si>
  <si>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</si>
  <si>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</si>
  <si>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</si>
  <si>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</si>
  <si>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</si>
  <si>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</si>
  <si>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</si>
  <si>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</si>
  <si>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</si>
  <si>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</si>
  <si>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</si>
  <si>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</si>
  <si>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</si>
  <si>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</si>
  <si>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</si>
  <si>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</si>
  <si>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</si>
  <si>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</si>
  <si>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</si>
  <si>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</si>
  <si>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</si>
  <si>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</si>
  <si>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</si>
  <si>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</si>
  <si>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</si>
  <si>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</si>
  <si>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</si>
  <si>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</si>
  <si>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</si>
  <si>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</si>
  <si>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</si>
  <si>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</si>
  <si>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</si>
  <si>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</si>
  <si>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</si>
  <si>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</si>
  <si>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</si>
  <si>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</si>
  <si>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</si>
  <si>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</si>
  <si>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</si>
  <si>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</si>
  <si>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</si>
  <si>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</si>
  <si>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</si>
  <si>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</si>
  <si>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</si>
  <si>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</si>
  <si>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</si>
  <si>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</si>
  <si>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</si>
  <si>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</si>
  <si>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</si>
  <si>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</si>
  <si>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</si>
  <si>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</si>
  <si>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</si>
  <si>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</si>
  <si>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</si>
  <si>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</si>
  <si>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</si>
  <si>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</si>
  <si>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</si>
  <si>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</si>
  <si>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</si>
  <si>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</si>
  <si>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</si>
  <si>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</si>
  <si>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</si>
  <si>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</si>
  <si>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</si>
  <si>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</si>
  <si>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</si>
  <si>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</si>
  <si>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</si>
  <si>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</si>
  <si>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</si>
  <si>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</si>
  <si>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</si>
  <si>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</si>
  <si>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</si>
  <si>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</si>
  <si>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</si>
  <si>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</si>
  <si>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</si>
  <si>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</si>
  <si>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</si>
  <si>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</si>
  <si>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</si>
  <si>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</si>
  <si>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</si>
  <si>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</si>
  <si>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</si>
  <si>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</si>
  <si>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</si>
  <si>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</si>
  <si>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</si>
  <si>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</si>
  <si>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</si>
  <si>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</si>
  <si>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</si>
  <si>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</si>
  <si>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</si>
  <si>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</si>
  <si>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</si>
  <si>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</si>
  <si>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</si>
  <si>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</si>
  <si>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</si>
  <si>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</si>
  <si>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</si>
  <si>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</si>
  <si>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</si>
  <si>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</si>
  <si>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</si>
  <si>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</si>
  <si>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</si>
  <si>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</si>
  <si>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</si>
  <si>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</si>
  <si>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</si>
  <si>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</si>
  <si>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</si>
  <si>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</si>
  <si>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</si>
  <si>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</si>
  <si>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</si>
  <si>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</si>
  <si>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</si>
  <si>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</si>
  <si>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</si>
  <si>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</si>
  <si>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</si>
  <si>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</si>
  <si>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</si>
  <si>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</si>
  <si>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</si>
  <si>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</si>
  <si>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</si>
  <si>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</si>
  <si>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</si>
  <si>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</si>
  <si>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</si>
  <si>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</si>
  <si>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</si>
  <si>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</si>
  <si>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</si>
  <si>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</si>
  <si>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</si>
  <si>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</si>
  <si>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</si>
  <si>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</si>
  <si>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</si>
  <si>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</si>
  <si>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</si>
  <si>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</si>
  <si>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</si>
  <si>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</si>
  <si>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</si>
  <si>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</si>
  <si>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</si>
  <si>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</si>
  <si>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</si>
  <si>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</si>
  <si>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</si>
  <si>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</si>
  <si>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</si>
  <si>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</si>
  <si>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</si>
  <si>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</si>
  <si>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</si>
  <si>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</si>
  <si>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</si>
  <si>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</si>
  <si>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</si>
  <si>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</si>
  <si>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</si>
  <si>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</si>
  <si>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</si>
  <si>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</si>
  <si>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</si>
  <si>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</si>
  <si>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</si>
  <si>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</si>
  <si>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</si>
  <si>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</si>
  <si>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</si>
  <si>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</si>
  <si>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</si>
  <si>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</si>
  <si>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</si>
  <si>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</si>
  <si>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</si>
  <si>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</si>
  <si>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</si>
  <si>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</si>
  <si>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</si>
  <si>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</si>
  <si>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</si>
  <si>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</si>
  <si>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</si>
  <si>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</si>
  <si>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</si>
  <si>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</si>
  <si>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</si>
  <si>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</si>
  <si>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</si>
  <si>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</si>
  <si>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</si>
  <si>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</si>
  <si>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</si>
  <si>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</si>
  <si>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</si>
  <si>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</si>
  <si>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</si>
  <si>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</si>
  <si>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</si>
  <si>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</si>
  <si>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</si>
  <si>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</si>
  <si>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</si>
  <si>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</si>
  <si>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</si>
  <si>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</si>
  <si>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</si>
  <si>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</si>
  <si>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</si>
  <si>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</si>
  <si>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</si>
  <si>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</si>
  <si>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</si>
  <si>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</si>
  <si>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</si>
  <si>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</si>
  <si>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</si>
  <si>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</si>
  <si>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</si>
  <si>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</si>
  <si>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</si>
  <si>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</si>
  <si>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</si>
  <si>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</si>
  <si>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</si>
  <si>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</si>
  <si>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</si>
  <si>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</si>
  <si>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</si>
  <si>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</si>
  <si>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</si>
  <si>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</si>
  <si>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</si>
  <si>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</si>
  <si>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</si>
  <si>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</si>
  <si>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</si>
  <si>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</si>
  <si>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</si>
  <si>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</si>
  <si>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</si>
  <si>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</si>
  <si>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</si>
  <si>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</si>
  <si>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</si>
  <si>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</si>
  <si>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</si>
  <si>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</si>
  <si>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</si>
  <si>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</si>
  <si>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</si>
  <si>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</si>
  <si>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</si>
  <si>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</si>
  <si>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</si>
  <si>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</si>
  <si>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</si>
  <si>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</si>
  <si>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</si>
  <si>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</si>
  <si>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</si>
  <si>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</si>
  <si>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</si>
  <si>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</si>
  <si>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</si>
  <si>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</si>
  <si>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</si>
  <si>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</si>
  <si>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</si>
  <si>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</si>
  <si>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</si>
  <si>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</si>
  <si>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</si>
  <si>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</si>
  <si>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</si>
  <si>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</si>
  <si>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</si>
  <si>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</si>
  <si>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</si>
  <si>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</si>
  <si>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</si>
  <si>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</si>
  <si>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</si>
  <si>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</si>
  <si>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</si>
  <si>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</si>
  <si>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</si>
  <si>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</si>
  <si>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</si>
  <si>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</si>
  <si>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</si>
  <si>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</si>
  <si>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</si>
  <si>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</si>
  <si>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</si>
  <si>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</si>
  <si>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</si>
  <si>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</si>
  <si>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</si>
  <si>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</si>
  <si>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</si>
  <si>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</si>
  <si>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</si>
  <si>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</si>
  <si>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</si>
  <si>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</si>
  <si>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</si>
  <si>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</si>
  <si>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</si>
  <si>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</si>
  <si>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</si>
  <si>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</si>
  <si>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</si>
  <si>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</si>
  <si>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</si>
  <si>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</si>
  <si>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</si>
  <si>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</si>
  <si>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</si>
  <si>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</si>
  <si>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</si>
  <si>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</si>
  <si>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</si>
  <si>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</si>
  <si>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</si>
  <si>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</si>
  <si>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</si>
  <si>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</si>
  <si>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</si>
  <si>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</si>
  <si>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</si>
  <si>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</si>
  <si>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</si>
  <si>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</si>
  <si>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</si>
  <si>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</si>
  <si>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</si>
  <si>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</si>
  <si>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</si>
  <si>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</si>
  <si>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</si>
  <si>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</si>
  <si>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</si>
  <si>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</si>
  <si>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</si>
  <si>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</si>
  <si>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</si>
  <si>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</si>
  <si>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</si>
  <si>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</si>
  <si>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</si>
  <si>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</si>
  <si>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</si>
  <si>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</si>
  <si>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</si>
  <si>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</si>
  <si>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</si>
  <si>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</si>
  <si>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</si>
  <si>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</si>
  <si>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</si>
  <si>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</si>
  <si>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</si>
  <si>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</si>
  <si>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</si>
  <si>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</si>
  <si>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</si>
  <si>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</si>
  <si>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</si>
  <si>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</si>
  <si>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</si>
  <si>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</si>
  <si>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</si>
  <si>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</si>
  <si>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</si>
  <si>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</si>
  <si>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</si>
  <si>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</si>
  <si>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</si>
  <si>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</si>
  <si>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</si>
  <si>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</si>
  <si>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</si>
  <si>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</si>
  <si>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</si>
  <si>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</si>
  <si>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</si>
  <si>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</si>
  <si>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</si>
  <si>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</si>
  <si>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</si>
  <si>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</si>
  <si>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</si>
  <si>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</si>
  <si>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</si>
  <si>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</si>
  <si>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</si>
  <si>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</si>
  <si>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</si>
  <si>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</si>
  <si>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</si>
  <si>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</si>
  <si>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</si>
  <si>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</si>
  <si>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</si>
  <si>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</si>
  <si>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</si>
  <si>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</si>
  <si>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</si>
  <si>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</si>
  <si>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</si>
  <si>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</si>
  <si>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</si>
  <si>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</si>
  <si>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</si>
  <si>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</si>
  <si>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</si>
  <si>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</si>
  <si>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</si>
  <si>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</si>
  <si>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</si>
  <si>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</si>
  <si>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</si>
  <si>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</si>
  <si>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</si>
  <si>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</si>
  <si>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</si>
  <si>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</si>
  <si>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</si>
  <si>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</si>
  <si>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</si>
  <si>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</si>
  <si>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</si>
  <si>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</si>
  <si>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</si>
  <si>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</si>
  <si>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</si>
  <si>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</si>
  <si>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</si>
  <si>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</si>
  <si>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</si>
  <si>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</si>
  <si>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</si>
  <si>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</si>
  <si>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</si>
  <si>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</si>
  <si>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</si>
  <si>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</si>
  <si>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</si>
  <si>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</si>
  <si>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</si>
  <si>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</si>
  <si>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</si>
  <si>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</si>
  <si>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</si>
  <si>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</si>
  <si>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</si>
  <si>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</si>
  <si>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</si>
  <si>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</si>
  <si>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</si>
  <si>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</si>
  <si>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</si>
  <si>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</si>
  <si>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</si>
  <si>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</si>
  <si>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</si>
  <si>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</si>
  <si>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</si>
  <si>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</si>
  <si>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</si>
  <si>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</si>
  <si>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</si>
  <si>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</si>
  <si>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</si>
  <si>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</si>
  <si>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</si>
  <si>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</si>
  <si>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</si>
  <si>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</si>
  <si>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</si>
  <si>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</si>
  <si>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</si>
  <si>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</si>
  <si>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</si>
  <si>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</si>
  <si>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</si>
  <si>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</si>
  <si>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</si>
  <si>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</si>
  <si>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</si>
  <si>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</si>
  <si>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</si>
  <si>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</si>
  <si>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</si>
  <si>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</si>
  <si>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</si>
  <si>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</si>
  <si>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</si>
  <si>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</si>
  <si>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</si>
  <si>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</si>
  <si>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</si>
  <si>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</si>
  <si>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</si>
  <si>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</si>
  <si>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</si>
  <si>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</si>
  <si>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</si>
  <si>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</si>
  <si>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</si>
  <si>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</si>
  <si>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</si>
  <si>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</si>
  <si>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</si>
  <si>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</si>
  <si>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</si>
  <si>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</si>
  <si>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</si>
  <si>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</si>
  <si>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</si>
  <si>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</si>
  <si>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</si>
  <si>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</si>
  <si>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</si>
  <si>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</si>
  <si>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</si>
  <si>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</si>
  <si>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</si>
  <si>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</si>
  <si>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</si>
  <si>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</si>
  <si>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</si>
  <si>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</si>
  <si>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</si>
  <si>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</si>
  <si>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</si>
  <si>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</si>
  <si>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</si>
  <si>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</si>
  <si>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</si>
  <si>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</si>
  <si>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</si>
  <si>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</si>
  <si>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</si>
  <si>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</si>
  <si>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</si>
  <si>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</si>
  <si>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</si>
  <si>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</si>
  <si>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</si>
  <si>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</si>
  <si>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</si>
  <si>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</si>
  <si>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</si>
  <si>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</si>
  <si>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</si>
  <si>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</si>
  <si>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</si>
  <si>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</si>
  <si>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</si>
  <si>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</si>
  <si>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</si>
  <si>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</si>
  <si>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</si>
  <si>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</si>
  <si>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</si>
  <si>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</si>
  <si>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</si>
  <si>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</si>
  <si>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</si>
  <si>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</si>
  <si>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</si>
  <si>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</si>
  <si>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</si>
  <si>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</si>
  <si>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</si>
  <si>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</si>
  <si>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</si>
  <si>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</si>
  <si>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</si>
  <si>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</si>
  <si>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</si>
  <si>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</si>
  <si>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</si>
  <si>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</si>
  <si>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</si>
  <si>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</si>
  <si>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</si>
  <si>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</si>
  <si>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</si>
  <si>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</si>
  <si>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</si>
  <si>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</si>
  <si>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</si>
  <si>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</si>
  <si>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</si>
  <si>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</si>
  <si>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</si>
  <si>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</si>
  <si>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</si>
  <si>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</si>
  <si>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</si>
  <si>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</si>
  <si>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</si>
  <si>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</si>
  <si>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</si>
  <si>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</si>
  <si>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</si>
  <si>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</si>
  <si>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</si>
  <si>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</si>
  <si>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</si>
  <si>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</si>
  <si>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</si>
  <si>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</si>
  <si>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</si>
  <si>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</si>
  <si>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</si>
  <si>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</si>
  <si>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</si>
  <si>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</si>
  <si>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</si>
  <si>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</si>
  <si>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</si>
  <si>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</si>
  <si>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</si>
  <si>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</si>
  <si>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</si>
  <si>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</si>
  <si>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</si>
  <si>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</si>
  <si>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</si>
  <si>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</si>
  <si>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</si>
  <si>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</si>
  <si>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</si>
  <si>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</si>
  <si>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</si>
  <si>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</si>
  <si>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</si>
  <si>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</si>
  <si>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</si>
  <si>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</si>
  <si>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</si>
  <si>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</si>
  <si>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</si>
  <si>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</si>
  <si>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</si>
  <si>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</si>
  <si>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</si>
  <si>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</si>
  <si>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</si>
  <si>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</si>
  <si>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</si>
  <si>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</si>
  <si>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</si>
  <si>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</si>
  <si>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</si>
  <si>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</si>
  <si>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</si>
  <si>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</si>
  <si>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</si>
  <si>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</si>
  <si>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</si>
  <si>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</si>
  <si>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</si>
  <si>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</si>
  <si>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</si>
  <si>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</si>
  <si>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</si>
  <si>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</si>
  <si>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</si>
  <si>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</si>
  <si>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</si>
  <si>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</si>
  <si>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</si>
  <si>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</si>
  <si>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</si>
  <si>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</si>
  <si>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</si>
  <si>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</si>
  <si>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</si>
  <si>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</si>
  <si>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</si>
  <si>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</si>
  <si>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</si>
  <si>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</si>
  <si>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</si>
  <si>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</si>
  <si>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</si>
  <si>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</si>
  <si>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</si>
  <si>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</si>
  <si>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</si>
  <si>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</si>
  <si>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</si>
  <si>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</si>
  <si>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</si>
  <si>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</si>
  <si>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</si>
  <si>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</si>
  <si>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</si>
  <si>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</si>
  <si>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</si>
  <si>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</si>
  <si>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</si>
  <si>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</si>
  <si>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</si>
  <si>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</si>
  <si>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</si>
  <si>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</si>
  <si>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</si>
  <si>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</si>
  <si>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</si>
  <si>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</si>
  <si>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</si>
  <si>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</si>
  <si>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</si>
  <si>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</si>
  <si>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</si>
  <si>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</si>
  <si>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</si>
  <si>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</si>
  <si>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</si>
  <si>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</si>
  <si>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</si>
  <si>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</si>
  <si>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</si>
  <si>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</si>
  <si>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</si>
  <si>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</si>
  <si>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</si>
  <si>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</si>
  <si>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</si>
  <si>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</si>
  <si>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</si>
  <si>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</si>
  <si>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</si>
  <si>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</si>
  <si>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</si>
  <si>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</si>
  <si>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</si>
  <si>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</si>
  <si>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</si>
  <si>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</si>
  <si>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</si>
  <si>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</si>
  <si>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</si>
  <si>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</si>
  <si>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</si>
  <si>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</si>
  <si>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</si>
  <si>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</si>
  <si>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</si>
  <si>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</si>
  <si>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</si>
  <si>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</si>
  <si>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</si>
  <si>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</si>
  <si>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</si>
  <si>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</si>
  <si>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</si>
  <si>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</si>
  <si>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</si>
  <si>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</si>
  <si>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</si>
  <si>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</si>
  <si>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</si>
  <si>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</si>
  <si>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</si>
  <si>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</si>
  <si>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</si>
  <si>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</si>
  <si>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</si>
  <si>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</si>
  <si>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</si>
  <si>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</si>
  <si>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</si>
  <si>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</si>
  <si>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</si>
  <si>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</si>
  <si>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</si>
  <si>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</si>
  <si>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</si>
  <si>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</si>
  <si>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</si>
  <si>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</si>
  <si>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</si>
  <si>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</si>
  <si>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</si>
  <si>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</si>
  <si>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</si>
  <si>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</si>
  <si>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</si>
  <si>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</si>
  <si>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</si>
  <si>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</si>
  <si>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</si>
  <si>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</si>
  <si>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</si>
  <si>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</si>
  <si>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</si>
  <si>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</si>
  <si>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</si>
  <si>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</si>
  <si>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</si>
  <si>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</si>
  <si>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</si>
  <si>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</si>
  <si>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</si>
  <si>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</si>
  <si>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</si>
  <si>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</si>
  <si>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</si>
  <si>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</si>
  <si>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</si>
  <si>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</si>
  <si>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</si>
  <si>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</si>
  <si>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</si>
  <si>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</si>
  <si>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</si>
  <si>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</si>
  <si>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</si>
  <si>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</si>
  <si>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</si>
  <si>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</si>
  <si>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</si>
  <si>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</si>
  <si>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</si>
  <si>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</si>
  <si>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</si>
  <si>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</si>
  <si>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</si>
  <si>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</si>
  <si>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</si>
  <si>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</si>
  <si>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</si>
  <si>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</si>
  <si>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</si>
  <si>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</si>
  <si>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</si>
  <si>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</si>
  <si>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</si>
  <si>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</si>
  <si>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</si>
  <si>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</si>
  <si>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</si>
  <si>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</si>
  <si>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</si>
  <si>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</si>
  <si>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</si>
  <si>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</si>
  <si>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</si>
  <si>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</si>
  <si>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</si>
  <si>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</si>
  <si>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</si>
  <si>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</si>
  <si>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</si>
  <si>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</si>
  <si>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</si>
  <si>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</si>
  <si>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</si>
  <si>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</si>
  <si>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</si>
  <si>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</si>
  <si>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</si>
  <si>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</si>
  <si>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</si>
  <si>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</si>
  <si>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</si>
  <si>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</si>
  <si>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</si>
  <si>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</si>
  <si>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</si>
  <si>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</si>
  <si>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</si>
  <si>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</si>
  <si>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</si>
  <si>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</si>
  <si>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</si>
  <si>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</si>
  <si>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</si>
  <si>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</si>
  <si>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</si>
  <si>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</si>
  <si>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</si>
  <si>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</si>
  <si>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</si>
  <si>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</si>
  <si>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</si>
  <si>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</si>
  <si>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</si>
  <si>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</si>
  <si>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</si>
  <si>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</si>
  <si>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</si>
  <si>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</si>
  <si>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</si>
  <si>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</si>
  <si>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</si>
  <si>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</si>
  <si>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</si>
  <si>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</si>
  <si>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</si>
  <si>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</si>
  <si>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</si>
  <si>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</si>
  <si>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</si>
  <si>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</si>
  <si>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</si>
  <si>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</si>
  <si>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</si>
  <si>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</si>
  <si>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</si>
  <si>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</si>
  <si>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</si>
  <si>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</si>
  <si>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</si>
  <si>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</si>
  <si>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</si>
  <si>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</si>
  <si>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</si>
  <si>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</si>
  <si>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</si>
  <si>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</si>
  <si>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</si>
  <si>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</si>
  <si>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</si>
  <si>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</si>
  <si>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</si>
  <si>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</si>
  <si>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</si>
  <si>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</si>
  <si>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</si>
  <si>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</si>
  <si>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</si>
  <si>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</si>
  <si>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</si>
  <si>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</si>
  <si>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</si>
  <si>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</si>
  <si>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</si>
  <si>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</si>
  <si>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</si>
  <si>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</si>
  <si>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</si>
  <si>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</si>
  <si>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</si>
  <si>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</si>
  <si>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</si>
  <si>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</si>
  <si>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</si>
  <si>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</si>
  <si>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</si>
  <si>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</si>
  <si>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</si>
  <si>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</si>
  <si>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</si>
  <si>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</si>
  <si>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</si>
  <si>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</si>
  <si>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</si>
  <si>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</si>
  <si>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</si>
  <si>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</si>
  <si>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</si>
  <si>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</si>
  <si>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</si>
  <si>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</si>
  <si>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</si>
  <si>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</si>
  <si>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</si>
  <si>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</si>
  <si>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</si>
  <si>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</si>
  <si>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</si>
  <si>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</si>
  <si>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</si>
  <si>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</si>
  <si>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</si>
  <si>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</si>
  <si>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</si>
  <si>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</si>
  <si>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</si>
  <si>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</si>
  <si>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</si>
  <si>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</si>
  <si>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</si>
  <si>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</si>
  <si>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</si>
  <si>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</si>
  <si>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</si>
  <si>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</si>
  <si>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</si>
  <si>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</si>
  <si>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</si>
  <si>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</si>
  <si>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</si>
  <si>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</si>
  <si>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</si>
  <si>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</si>
  <si>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</si>
  <si>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</si>
  <si>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</si>
  <si>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</si>
  <si>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</si>
  <si>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</si>
  <si>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</si>
  <si>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</si>
  <si>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</si>
  <si>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</si>
  <si>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</si>
  <si>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</si>
  <si>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</si>
  <si>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</si>
  <si>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</si>
  <si>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</si>
  <si>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</si>
  <si>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</si>
  <si>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</si>
  <si>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</si>
  <si>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</si>
  <si>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</si>
  <si>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</si>
  <si>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</si>
  <si>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</si>
  <si>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</si>
  <si>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</si>
  <si>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</si>
  <si>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</si>
  <si>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</si>
  <si>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</si>
  <si>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</si>
  <si>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</si>
  <si>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</si>
  <si>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</si>
  <si>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</si>
  <si>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</si>
  <si>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</si>
  <si>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</si>
  <si>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</si>
  <si>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</si>
  <si>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</si>
  <si>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</si>
  <si>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</si>
  <si>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</si>
  <si>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</si>
  <si>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</si>
  <si>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</si>
  <si>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</si>
  <si>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</si>
  <si>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</si>
  <si>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</si>
  <si>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</si>
  <si>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</si>
  <si>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</si>
  <si>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</si>
  <si>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</si>
  <si>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</si>
  <si>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</si>
  <si>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</si>
  <si>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</si>
  <si>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</si>
  <si>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</si>
  <si>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</si>
  <si>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</si>
  <si>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</si>
  <si>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</si>
  <si>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</si>
  <si>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</si>
  <si>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</si>
  <si>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</si>
  <si>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</si>
  <si>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</si>
  <si>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</si>
  <si>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</si>
  <si>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</si>
  <si>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</si>
  <si>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</si>
  <si>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</si>
  <si>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</si>
  <si>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</si>
  <si>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</si>
  <si>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</si>
  <si>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</si>
  <si>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</si>
  <si>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</si>
  <si>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</si>
  <si>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</si>
  <si>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</si>
  <si>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</si>
  <si>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</si>
  <si>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</si>
  <si>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</si>
  <si>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</si>
  <si>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</si>
  <si>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</si>
  <si>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</si>
  <si>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</si>
  <si>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</si>
  <si>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</si>
  <si>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</si>
  <si>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</si>
  <si>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</si>
  <si>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</si>
  <si>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</si>
  <si>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</si>
  <si>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</si>
  <si>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</si>
  <si>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</si>
  <si>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</si>
  <si>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</si>
  <si>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</si>
  <si>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</si>
  <si>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</si>
  <si>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</si>
  <si>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</si>
  <si>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</si>
  <si>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</si>
  <si>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</si>
  <si>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</si>
  <si>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</si>
  <si>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</si>
  <si>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</si>
  <si>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</si>
  <si>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</si>
  <si>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</si>
  <si>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</si>
  <si>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</si>
  <si>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</si>
  <si>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</si>
  <si>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</si>
  <si>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</si>
  <si>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</si>
  <si>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</si>
  <si>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</si>
  <si>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</si>
  <si>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</si>
  <si>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</si>
  <si>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</si>
  <si>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</si>
  <si>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</si>
  <si>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</si>
  <si>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</si>
  <si>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</si>
  <si>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</si>
  <si>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</si>
  <si>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</si>
  <si>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</si>
  <si>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</si>
  <si>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</si>
  <si>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</si>
  <si>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</si>
  <si>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</si>
  <si>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</si>
  <si>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</si>
  <si>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</si>
  <si>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</si>
  <si>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</si>
  <si>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</si>
  <si>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</si>
  <si>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</si>
  <si>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</si>
  <si>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</si>
  <si>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</si>
  <si>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</si>
  <si>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</si>
  <si>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</si>
  <si>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</si>
  <si>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</si>
  <si>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</si>
  <si>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</si>
  <si>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</si>
  <si>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</si>
  <si>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</si>
  <si>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</si>
  <si>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</si>
  <si>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</si>
  <si>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</si>
  <si>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</si>
  <si>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</si>
  <si>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</si>
  <si>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</si>
  <si>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</si>
  <si>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</si>
  <si>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</si>
  <si>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</si>
  <si>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</si>
  <si>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</si>
  <si>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</si>
  <si>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</si>
  <si>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</si>
  <si>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</si>
  <si>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</si>
  <si>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</si>
  <si>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</si>
  <si>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</si>
  <si>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</si>
  <si>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</si>
  <si>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</si>
  <si>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</si>
  <si>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</si>
  <si>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</si>
  <si>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</si>
  <si>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</si>
  <si>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</si>
  <si>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</si>
  <si>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</si>
  <si>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</si>
  <si>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</si>
  <si>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</si>
  <si>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</si>
  <si>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</si>
  <si>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</si>
  <si>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</si>
  <si>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</si>
  <si>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</si>
  <si>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</si>
  <si>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</si>
  <si>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</si>
  <si>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</si>
  <si>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</si>
  <si>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</si>
  <si>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</si>
  <si>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</si>
  <si>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</si>
  <si>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</si>
  <si>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</si>
  <si>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</si>
  <si>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</si>
  <si>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</si>
  <si>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</si>
  <si>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</si>
  <si>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</si>
  <si>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</si>
  <si>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</si>
  <si>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</si>
  <si>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</si>
  <si>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</si>
  <si>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</si>
  <si>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</si>
  <si>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</si>
  <si>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</si>
  <si>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</si>
  <si>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</si>
  <si>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</si>
  <si>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</si>
  <si>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</si>
  <si>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</si>
  <si>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</si>
  <si>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</si>
  <si>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</si>
  <si>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</si>
  <si>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</si>
  <si>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</si>
  <si>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</si>
  <si>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</si>
  <si>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</si>
  <si>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</si>
  <si>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</si>
  <si>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</si>
  <si>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</si>
  <si>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</si>
  <si>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</si>
  <si>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</si>
  <si>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</si>
  <si>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</si>
  <si>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</si>
  <si>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</si>
  <si>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</si>
  <si>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</si>
  <si>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</si>
  <si>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</si>
  <si>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</si>
  <si>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</si>
  <si>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</si>
  <si>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</si>
  <si>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</si>
  <si>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</si>
  <si>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</si>
  <si>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</si>
  <si>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</si>
  <si>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</si>
  <si>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</si>
  <si>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</si>
  <si>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</si>
  <si>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</si>
  <si>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</si>
  <si>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</si>
  <si>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</si>
  <si>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</si>
  <si>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</si>
  <si>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</si>
  <si>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</si>
  <si>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</si>
  <si>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</si>
  <si>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</si>
  <si>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</si>
  <si>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</si>
  <si>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</si>
  <si>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</si>
  <si>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</si>
  <si>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</si>
  <si>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</si>
  <si>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</si>
  <si>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</si>
  <si>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</si>
  <si>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</si>
  <si>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</si>
  <si>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</si>
  <si>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</si>
  <si>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</si>
  <si>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</si>
  <si>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</si>
  <si>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</si>
  <si>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</si>
  <si>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</si>
  <si>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</si>
  <si>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</si>
  <si>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</si>
  <si>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</si>
  <si>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</si>
  <si>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</si>
  <si>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</si>
  <si>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</si>
  <si>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</si>
  <si>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</si>
  <si>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</si>
  <si>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</si>
  <si>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</si>
  <si>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</si>
  <si>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</si>
  <si>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</si>
  <si>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</si>
  <si>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</si>
  <si>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</si>
  <si>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</si>
  <si>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</si>
  <si>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</si>
  <si>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</si>
  <si>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</si>
  <si>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</si>
  <si>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</si>
  <si>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</si>
  <si>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</si>
  <si>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</si>
  <si>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</si>
  <si>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</si>
  <si>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</si>
  <si>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</si>
  <si>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</si>
  <si>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</si>
  <si>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</si>
  <si>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</si>
  <si>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</si>
  <si>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</si>
  <si>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</si>
  <si>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</si>
  <si>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</si>
  <si>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</si>
  <si>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</si>
  <si>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</si>
  <si>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</si>
  <si>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</si>
  <si>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</si>
  <si>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</si>
  <si>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</si>
  <si>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</si>
  <si>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</si>
  <si>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</si>
  <si>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</si>
  <si>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</si>
  <si>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</si>
  <si>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</si>
  <si>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</si>
  <si>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</si>
  <si>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</si>
  <si>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</si>
  <si>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</si>
  <si>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</si>
  <si>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</si>
  <si>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</si>
  <si>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</si>
  <si>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</si>
  <si>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</si>
  <si>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</si>
  <si>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</si>
  <si>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</si>
  <si>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</si>
  <si>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</si>
  <si>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</si>
  <si>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</si>
  <si>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</si>
  <si>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</si>
  <si>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</si>
  <si>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</si>
  <si>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</si>
  <si>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</si>
  <si>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</si>
  <si>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</si>
  <si>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</si>
  <si>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</si>
  <si>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</si>
  <si>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</si>
  <si>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</si>
  <si>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</si>
  <si>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</si>
  <si>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</si>
  <si>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</si>
  <si>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</si>
  <si>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</si>
  <si>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</si>
  <si>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</si>
  <si>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</si>
  <si>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</si>
  <si>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</si>
  <si>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</si>
  <si>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</si>
  <si>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</si>
  <si>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</si>
  <si>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</si>
  <si>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</si>
  <si>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</si>
  <si>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</si>
  <si>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</si>
  <si>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</si>
  <si>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</si>
  <si>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</si>
  <si>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</si>
  <si>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</si>
  <si>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</si>
  <si>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</si>
  <si>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</si>
  <si>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</si>
  <si>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</si>
  <si>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</si>
  <si>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</si>
  <si>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</si>
  <si>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</si>
  <si>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</si>
  <si>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</si>
  <si>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</si>
  <si>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</si>
  <si>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</si>
  <si>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</si>
  <si>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</si>
  <si>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</si>
  <si>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</si>
  <si>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</si>
  <si>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</si>
  <si>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</si>
  <si>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</si>
  <si>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</si>
  <si>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</si>
  <si>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</si>
  <si>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</si>
  <si>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</si>
  <si>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</si>
  <si>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</si>
  <si>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</si>
  <si>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</si>
  <si>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</si>
  <si>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</si>
  <si>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</si>
  <si>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</si>
  <si>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</si>
  <si>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</si>
  <si>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</si>
  <si>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</si>
  <si>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</si>
  <si>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</si>
  <si>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</si>
  <si>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</si>
  <si>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</si>
  <si>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</si>
  <si>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</si>
  <si>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</si>
  <si>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</si>
  <si>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</si>
  <si>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</si>
  <si>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</si>
  <si>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</si>
  <si>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</si>
  <si>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</si>
  <si>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</si>
  <si>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</si>
  <si>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</si>
  <si>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</si>
  <si>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</si>
  <si>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</si>
  <si>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</si>
  <si>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</si>
  <si>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</si>
  <si>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</si>
  <si>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</si>
  <si>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</si>
  <si>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</si>
  <si>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</si>
  <si>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</si>
  <si>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</si>
  <si>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</si>
  <si>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</si>
  <si>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</si>
  <si>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</si>
  <si>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</si>
  <si>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</si>
  <si>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</si>
  <si>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</si>
  <si>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</si>
  <si>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</si>
  <si>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</si>
  <si>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</si>
  <si>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</si>
  <si>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</si>
  <si>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</si>
  <si>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</si>
  <si>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</si>
  <si>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</si>
  <si>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</si>
  <si>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</si>
  <si>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</si>
  <si>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</si>
  <si>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</si>
  <si>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</si>
  <si>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</si>
  <si>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</si>
  <si>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</si>
  <si>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</si>
  <si>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</si>
  <si>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</si>
  <si>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</si>
  <si>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</si>
  <si>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</si>
  <si>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</si>
  <si>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</si>
  <si>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</si>
  <si>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</si>
  <si>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</si>
  <si>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</si>
  <si>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</si>
  <si>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</si>
  <si>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</si>
  <si>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</si>
  <si>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</si>
  <si>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</si>
  <si>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</si>
  <si>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</si>
  <si>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</si>
  <si>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</si>
  <si>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</si>
  <si>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</si>
  <si>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</si>
  <si>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</si>
  <si>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</si>
  <si>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</si>
  <si>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</si>
  <si>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</si>
  <si>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</si>
  <si>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</si>
  <si>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</si>
  <si>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</si>
  <si>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</si>
  <si>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</si>
  <si>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</si>
  <si>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</si>
  <si>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</si>
  <si>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</si>
  <si>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</si>
  <si>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</si>
  <si>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</si>
  <si>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</si>
  <si>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</si>
  <si>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</si>
  <si>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</si>
  <si>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</si>
  <si>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</si>
  <si>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</si>
  <si>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</si>
  <si>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</si>
  <si>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</si>
  <si>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</si>
  <si>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</si>
  <si>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</si>
  <si>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</si>
  <si>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</si>
  <si>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</si>
  <si>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</si>
  <si>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</si>
  <si>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</si>
  <si>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</si>
  <si>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</si>
  <si>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</si>
  <si>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</si>
  <si>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</si>
  <si>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</si>
  <si>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</si>
  <si>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</si>
  <si>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</si>
  <si>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</si>
  <si>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</si>
  <si>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</si>
  <si>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</si>
  <si>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</si>
  <si>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</si>
  <si>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</si>
  <si>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</si>
  <si>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</si>
  <si>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</si>
  <si>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</si>
  <si>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</si>
  <si>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</si>
  <si>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</si>
  <si>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</si>
  <si>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</si>
  <si>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</si>
  <si>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</si>
  <si>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</si>
  <si>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</si>
  <si>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</si>
  <si>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</si>
  <si>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</si>
  <si>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</si>
  <si>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</si>
  <si>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</si>
  <si>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</si>
  <si>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</si>
  <si>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</si>
  <si>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</si>
  <si>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</si>
  <si>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</si>
  <si>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</si>
  <si>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</si>
  <si>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</si>
  <si>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</si>
  <si>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</si>
  <si>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</si>
  <si>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</si>
  <si>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</si>
  <si>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</si>
  <si>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</si>
  <si>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</si>
  <si>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</si>
  <si>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</si>
  <si>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</si>
  <si>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</si>
  <si>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</si>
  <si>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</si>
  <si>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</si>
  <si>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</si>
  <si>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</si>
  <si>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</si>
  <si>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</si>
  <si>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</si>
  <si>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</si>
  <si>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</si>
  <si>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</si>
  <si>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</si>
  <si>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</si>
  <si>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</si>
  <si>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</si>
  <si>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</si>
  <si>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</si>
  <si>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</si>
  <si>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</si>
  <si>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</si>
  <si>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</si>
  <si>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</si>
  <si>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</si>
  <si>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</si>
  <si>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</si>
  <si>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</si>
  <si>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</si>
  <si>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</si>
  <si>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</si>
  <si>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</si>
  <si>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</si>
  <si>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</si>
  <si>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</si>
  <si>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</si>
  <si>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</si>
  <si>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</si>
  <si>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</si>
  <si>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</si>
  <si>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</si>
  <si>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</si>
  <si>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</si>
  <si>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</si>
  <si>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</si>
  <si>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</si>
  <si>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</si>
  <si>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</si>
  <si>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</si>
  <si>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</si>
  <si>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</si>
  <si>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</si>
  <si>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</si>
  <si>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</si>
  <si>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</si>
  <si>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</si>
  <si>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</si>
  <si>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</si>
  <si>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</si>
  <si>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</si>
  <si>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</si>
  <si>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</si>
  <si>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</si>
  <si>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</si>
  <si>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</si>
  <si>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</si>
  <si>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</si>
  <si>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</si>
  <si>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</si>
  <si>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</si>
  <si>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</si>
  <si>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</si>
  <si>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</si>
  <si>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</si>
  <si>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</si>
  <si>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</si>
  <si>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</si>
  <si>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</si>
  <si>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</si>
  <si>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</si>
  <si>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</si>
  <si>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</si>
  <si>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</si>
  <si>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</si>
  <si>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</si>
  <si>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</si>
  <si>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</si>
  <si>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</si>
  <si>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</si>
  <si>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</si>
  <si>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</si>
  <si>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</si>
  <si>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</si>
  <si>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</si>
  <si>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</si>
  <si>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</si>
  <si>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</si>
  <si>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</si>
  <si>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</si>
  <si>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</si>
  <si>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</si>
  <si>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</si>
  <si>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</si>
  <si>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</si>
  <si>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</si>
  <si>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</si>
  <si>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</si>
  <si>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</si>
  <si>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</si>
  <si>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</si>
  <si>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</si>
  <si>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</si>
  <si>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</si>
  <si>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</si>
  <si>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</si>
  <si>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</si>
  <si>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</si>
  <si>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</si>
  <si>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</si>
  <si>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</si>
  <si>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</si>
  <si>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</si>
  <si>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</si>
  <si>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</si>
  <si>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</si>
  <si>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</si>
  <si>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</si>
  <si>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</si>
  <si>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</si>
  <si>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</si>
  <si>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</si>
  <si>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</si>
  <si>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</si>
  <si>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</si>
  <si>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</si>
  <si>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</si>
  <si>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</si>
  <si>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</si>
  <si>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</si>
  <si>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</si>
  <si>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</si>
  <si>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</si>
  <si>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</si>
  <si>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</si>
  <si>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</si>
  <si>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</si>
  <si>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</si>
  <si>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</si>
  <si>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</si>
  <si>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</si>
  <si>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</si>
  <si>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</si>
  <si>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</si>
  <si>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</si>
  <si>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</si>
  <si>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</si>
  <si>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</si>
  <si>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</si>
  <si>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</si>
  <si>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</si>
  <si>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</si>
  <si>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</si>
  <si>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</si>
  <si>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</si>
  <si>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</si>
  <si>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</si>
  <si>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</si>
  <si>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</si>
  <si>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</si>
  <si>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</si>
  <si>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</si>
  <si>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</si>
  <si>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</si>
  <si>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</si>
  <si>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</si>
  <si>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</si>
  <si>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</si>
  <si>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</si>
  <si>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</si>
  <si>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</si>
  <si>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</si>
  <si>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</si>
  <si>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</si>
  <si>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</si>
  <si>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</si>
  <si>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</si>
  <si>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</si>
  <si>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</si>
  <si>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</si>
  <si>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</si>
  <si>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</si>
  <si>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</si>
  <si>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</si>
  <si>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</si>
  <si>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</si>
  <si>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</si>
  <si>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</si>
  <si>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</si>
  <si>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</si>
  <si>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</si>
  <si>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</si>
  <si>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</si>
  <si>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</si>
  <si>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</si>
  <si>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</si>
  <si>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</si>
  <si>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</si>
  <si>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</si>
  <si>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</si>
  <si>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</si>
  <si>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</si>
  <si>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</si>
  <si>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</si>
  <si>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</si>
  <si>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</si>
  <si>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</si>
  <si>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</si>
  <si>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</si>
  <si>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</si>
  <si>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</si>
  <si>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</si>
  <si>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</si>
  <si>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</si>
  <si>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</si>
  <si>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</si>
  <si>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</si>
  <si>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</si>
  <si>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</si>
  <si>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</si>
  <si>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</si>
  <si>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</si>
  <si>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</si>
  <si>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</si>
  <si>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</si>
  <si>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</si>
  <si>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</si>
  <si>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</si>
  <si>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</si>
  <si>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</si>
  <si>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</si>
  <si>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</si>
  <si>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</si>
  <si>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</si>
  <si>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</si>
  <si>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</si>
  <si>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</si>
  <si>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</si>
  <si>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</si>
  <si>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</si>
  <si>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</si>
  <si>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</si>
  <si>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</si>
  <si>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</si>
  <si>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</si>
  <si>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</si>
  <si>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</si>
  <si>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</si>
  <si>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</si>
  <si>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</si>
  <si>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</si>
  <si>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</si>
  <si>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</si>
  <si>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</si>
  <si>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</si>
  <si>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</si>
  <si>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</si>
  <si>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</si>
  <si>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</si>
  <si>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</si>
  <si>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</si>
  <si>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</si>
  <si>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</si>
  <si>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</si>
  <si>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</si>
  <si>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</si>
  <si>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</si>
  <si>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</si>
  <si>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</si>
  <si>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</si>
  <si>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</si>
  <si>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</si>
  <si>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</si>
  <si>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</si>
  <si>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</si>
  <si>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</si>
  <si>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</si>
  <si>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</si>
  <si>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</si>
  <si>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</si>
  <si>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</si>
  <si>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</si>
  <si>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</si>
  <si>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</si>
  <si>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</si>
  <si>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</si>
  <si>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</si>
  <si>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</si>
  <si>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</si>
  <si>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</si>
  <si>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</si>
  <si>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</si>
  <si>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</si>
  <si>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</si>
  <si>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</si>
  <si>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</si>
  <si>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</si>
  <si>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</si>
  <si>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</si>
  <si>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</si>
  <si>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</si>
  <si>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</si>
  <si>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</si>
  <si>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</si>
  <si>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</si>
  <si>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</si>
  <si>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</si>
  <si>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</si>
  <si>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</si>
  <si>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</si>
  <si>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</si>
  <si>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</si>
  <si>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</si>
  <si>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</si>
  <si>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</si>
  <si>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</si>
  <si>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</si>
  <si>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</si>
  <si>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</si>
  <si>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</si>
  <si>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</si>
  <si>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</si>
  <si>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</si>
  <si>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</si>
  <si>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</si>
  <si>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</si>
  <si>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</si>
  <si>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</si>
  <si>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</si>
  <si>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</si>
  <si>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</si>
  <si>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</si>
  <si>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</si>
  <si>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</si>
  <si>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</si>
  <si>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</si>
  <si>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</si>
  <si>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</si>
  <si>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</si>
  <si>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</si>
  <si>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</si>
  <si>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</si>
  <si>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</si>
  <si>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</si>
  <si>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</si>
  <si>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</si>
  <si>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</si>
  <si>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</si>
  <si>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</si>
  <si>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</si>
  <si>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</si>
  <si>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</si>
  <si>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</si>
  <si>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</si>
  <si>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</si>
  <si>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</si>
  <si>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</si>
  <si>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</si>
  <si>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</si>
  <si>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</si>
  <si>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</si>
  <si>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</si>
  <si>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</si>
  <si>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</si>
  <si>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</si>
  <si>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</si>
  <si>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</si>
  <si>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</si>
  <si>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</si>
  <si>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</si>
  <si>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</si>
  <si>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</si>
  <si>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</si>
  <si>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</si>
  <si>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</si>
  <si>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</si>
  <si>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</si>
  <si>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</si>
  <si>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</si>
  <si>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</si>
  <si>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</si>
  <si>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</si>
  <si>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</si>
  <si>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</si>
  <si>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</si>
  <si>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</si>
  <si>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</si>
  <si>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</si>
  <si>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</si>
  <si>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</si>
  <si>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</si>
  <si>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</si>
  <si>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</si>
  <si>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</si>
  <si>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</si>
  <si>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</si>
  <si>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</si>
  <si>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</si>
  <si>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</si>
  <si>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</si>
  <si>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</si>
  <si>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</si>
  <si>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</si>
  <si>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</si>
  <si>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</si>
  <si>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</si>
  <si>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</si>
  <si>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</si>
  <si>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</si>
  <si>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</si>
  <si>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</si>
  <si>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</si>
  <si>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</si>
  <si>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</si>
  <si>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</si>
  <si>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</si>
  <si>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</si>
  <si>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</si>
  <si>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</si>
  <si>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</si>
  <si>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</si>
  <si>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</si>
  <si>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</si>
  <si>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</si>
  <si>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</si>
  <si>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</si>
  <si>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</si>
  <si>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</si>
  <si>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</si>
  <si>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</si>
  <si>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</si>
  <si>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</si>
  <si>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</si>
  <si>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</si>
  <si>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</si>
  <si>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</si>
  <si>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</si>
  <si>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</si>
  <si>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</si>
  <si>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</si>
  <si>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</si>
  <si>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</si>
  <si>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</si>
  <si>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</si>
  <si>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</si>
  <si>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</si>
  <si>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</si>
  <si>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</si>
  <si>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</si>
  <si>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</si>
  <si>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</si>
  <si>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</si>
  <si>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</si>
  <si>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</si>
  <si>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</si>
  <si>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</si>
  <si>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</si>
  <si>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</si>
  <si>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</si>
  <si>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</si>
  <si>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</si>
  <si>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</si>
  <si>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</si>
  <si>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</si>
  <si>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</si>
  <si>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</si>
  <si>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</si>
  <si>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</si>
  <si>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</si>
  <si>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</si>
  <si>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</si>
  <si>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</si>
  <si>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</si>
  <si>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</si>
  <si>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</si>
  <si>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</si>
  <si>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</si>
  <si>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</si>
  <si>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</si>
  <si>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</si>
  <si>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</si>
  <si>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</si>
  <si>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</si>
  <si>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</si>
  <si>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</si>
  <si>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</si>
  <si>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</si>
  <si>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</si>
  <si>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</si>
  <si>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</si>
  <si>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</si>
  <si>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</si>
  <si>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</si>
  <si>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</si>
  <si>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</si>
  <si>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</si>
  <si>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</si>
  <si>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</si>
  <si>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</si>
  <si>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</si>
  <si>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</si>
  <si>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</si>
  <si>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</si>
  <si>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</si>
  <si>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</si>
  <si>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</si>
  <si>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</si>
  <si>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</si>
  <si>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</si>
  <si>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</si>
  <si>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</si>
  <si>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</si>
  <si>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</si>
  <si>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</si>
  <si>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</si>
  <si>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</si>
  <si>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</si>
  <si>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</si>
  <si>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</si>
  <si>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</si>
  <si>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</si>
  <si>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</si>
  <si>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</si>
  <si>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</si>
  <si>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</si>
  <si>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</si>
  <si>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</si>
  <si>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</si>
  <si>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</si>
  <si>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</si>
  <si>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</si>
  <si>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</si>
  <si>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</si>
  <si>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</si>
  <si>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</si>
  <si>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</si>
  <si>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</si>
  <si>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</si>
  <si>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</si>
  <si>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</si>
  <si>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</si>
  <si>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</si>
  <si>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</si>
  <si>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</si>
  <si>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</si>
  <si>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</si>
  <si>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</si>
  <si>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</si>
  <si>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</si>
  <si>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</si>
  <si>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</si>
  <si>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</si>
  <si>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</si>
  <si>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</si>
  <si>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</si>
  <si>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</si>
  <si>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</si>
  <si>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</si>
  <si>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</si>
  <si>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</si>
  <si>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</si>
  <si>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</si>
  <si>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</si>
  <si>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</si>
  <si>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</si>
  <si>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</si>
  <si>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</si>
  <si>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</si>
  <si>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</si>
  <si>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</si>
  <si>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</si>
  <si>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</si>
  <si>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</si>
  <si>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</si>
  <si>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</si>
  <si>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</si>
  <si>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</si>
  <si>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</si>
  <si>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</si>
  <si>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</si>
  <si>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</si>
  <si>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</si>
  <si>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</si>
  <si>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</si>
  <si>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</si>
  <si>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</si>
  <si>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</si>
  <si>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</si>
  <si>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</si>
  <si>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</si>
  <si>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</si>
  <si>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</si>
  <si>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</si>
  <si>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</si>
  <si>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</si>
  <si>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</si>
  <si>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</si>
  <si>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</si>
  <si>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</si>
  <si>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</si>
  <si>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</si>
  <si>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</si>
  <si>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</si>
  <si>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</si>
  <si>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</si>
  <si>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</si>
  <si>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</si>
  <si>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</si>
  <si>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</si>
  <si>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</si>
  <si>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</si>
  <si>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</si>
  <si>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</si>
  <si>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</si>
  <si>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</si>
  <si>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</si>
  <si>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</si>
  <si>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</si>
  <si>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</si>
  <si>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</si>
  <si>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</si>
  <si>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</si>
  <si>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</si>
  <si>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</si>
  <si>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</si>
  <si>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</si>
  <si>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</si>
  <si>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</si>
  <si>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</si>
  <si>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</si>
  <si>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</si>
  <si>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</si>
  <si>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</si>
  <si>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</si>
  <si>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</si>
  <si>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</si>
  <si>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</si>
  <si>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</si>
  <si>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</si>
  <si>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</si>
  <si>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</si>
  <si>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</si>
  <si>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</si>
  <si>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</si>
  <si>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</si>
  <si>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</si>
  <si>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</si>
  <si>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</si>
  <si>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</si>
  <si>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</si>
  <si>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</si>
  <si>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</si>
  <si>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</si>
  <si>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</si>
  <si>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</si>
  <si>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</si>
  <si>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</si>
  <si>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</si>
  <si>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</si>
  <si>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</si>
  <si>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</si>
  <si>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</si>
  <si>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</si>
  <si>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</si>
  <si>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</si>
  <si>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</si>
  <si>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</si>
  <si>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</si>
  <si>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</si>
  <si>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</si>
  <si>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</si>
  <si>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</si>
  <si>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</si>
  <si>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</si>
  <si>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</si>
  <si>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</si>
  <si>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</si>
  <si>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</si>
  <si>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</si>
  <si>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</si>
  <si>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</si>
  <si>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</si>
  <si>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</si>
  <si>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</si>
  <si>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</si>
  <si>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</si>
  <si>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</si>
  <si>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</si>
  <si>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</si>
  <si>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</si>
  <si>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</si>
  <si>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</si>
  <si>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</si>
  <si>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</si>
  <si>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</si>
  <si>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</si>
  <si>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</si>
  <si>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</si>
  <si>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</si>
  <si>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</si>
  <si>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</si>
  <si>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</si>
  <si>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</si>
  <si>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</si>
  <si>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</si>
  <si>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</si>
  <si>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</si>
  <si>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</si>
  <si>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</si>
  <si>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</si>
  <si>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</si>
  <si>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</si>
  <si>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</si>
  <si>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</si>
  <si>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</si>
  <si>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</si>
  <si>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</si>
  <si>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</si>
  <si>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</si>
  <si>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</si>
  <si>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</si>
  <si>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</si>
  <si>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</si>
  <si>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</si>
  <si>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</si>
  <si>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</si>
  <si>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</si>
  <si>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</si>
  <si>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</si>
  <si>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</si>
  <si>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</si>
  <si>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</si>
  <si>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</si>
  <si>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</si>
  <si>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</si>
  <si>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</si>
  <si>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</si>
  <si>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</si>
  <si>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</si>
  <si>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</si>
  <si>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</si>
  <si>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</si>
  <si>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</si>
  <si>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</si>
  <si>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</si>
  <si>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</si>
  <si>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</si>
  <si>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</si>
  <si>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</si>
  <si>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</si>
  <si>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</si>
  <si>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</si>
  <si>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</si>
  <si>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</si>
  <si>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</si>
  <si>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</si>
  <si>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</si>
  <si>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</si>
  <si>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</si>
  <si>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</si>
  <si>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</si>
  <si>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</si>
  <si>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</si>
  <si>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</si>
  <si>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</si>
  <si>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</si>
  <si>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</si>
  <si>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</si>
  <si>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</si>
  <si>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</si>
  <si>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</si>
  <si>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</si>
  <si>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</si>
  <si>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</si>
  <si>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</si>
  <si>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</si>
  <si>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</si>
  <si>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</si>
  <si>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</si>
  <si>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</si>
  <si>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</si>
  <si>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</si>
  <si>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</si>
  <si>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</si>
  <si>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</si>
  <si>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</si>
  <si>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</si>
  <si>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</si>
  <si>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</si>
  <si>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</si>
  <si>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</si>
  <si>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</si>
  <si>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</si>
  <si>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</si>
  <si>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</si>
  <si>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</si>
  <si>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</si>
  <si>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</si>
  <si>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</si>
  <si>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</si>
  <si>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</si>
  <si>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</si>
  <si>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</si>
  <si>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</si>
  <si>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</si>
  <si>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</si>
  <si>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</si>
  <si>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</si>
  <si>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</si>
  <si>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</si>
  <si>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</si>
  <si>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</si>
  <si>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</si>
  <si>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</si>
  <si>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</si>
  <si>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</si>
  <si>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</si>
  <si>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</si>
  <si>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</si>
  <si>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</si>
  <si>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</si>
  <si>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</si>
  <si>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</si>
  <si>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</si>
  <si>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</si>
  <si>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</si>
  <si>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</si>
  <si>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</si>
  <si>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</si>
  <si>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</si>
  <si>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</si>
  <si>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</si>
  <si>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</si>
  <si>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</si>
  <si>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</si>
  <si>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</si>
  <si>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</si>
  <si>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</si>
  <si>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</si>
  <si>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</si>
  <si>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</si>
  <si>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</si>
  <si>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</si>
  <si>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</si>
  <si>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</si>
  <si>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</si>
  <si>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</si>
  <si>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</si>
  <si>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</si>
  <si>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</si>
  <si>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</si>
  <si>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</si>
  <si>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</si>
  <si>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</si>
  <si>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</si>
  <si>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</si>
  <si>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</si>
  <si>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</si>
  <si>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</si>
  <si>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</si>
  <si>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</si>
  <si>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</si>
  <si>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</si>
  <si>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</si>
  <si>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</si>
  <si>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</si>
  <si>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</si>
  <si>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</si>
  <si>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</si>
  <si>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</si>
  <si>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</si>
  <si>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</si>
  <si>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</si>
  <si>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</si>
  <si>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</si>
  <si>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</si>
  <si>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</si>
  <si>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</si>
  <si>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</si>
  <si>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</si>
  <si>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</si>
  <si>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</si>
  <si>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</si>
  <si>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</si>
  <si>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</si>
  <si>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</si>
  <si>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</si>
  <si>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</si>
  <si>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</si>
  <si>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</si>
  <si>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</si>
  <si>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</si>
  <si>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</si>
  <si>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</si>
  <si>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</si>
  <si>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</si>
  <si>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</si>
  <si>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</si>
  <si>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</si>
  <si>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</si>
  <si>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</si>
  <si>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</si>
  <si>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</si>
  <si>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</si>
  <si>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</si>
  <si>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</si>
  <si>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</si>
  <si>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</si>
  <si>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</si>
  <si>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</si>
  <si>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</si>
  <si>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</si>
  <si>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</si>
  <si>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</si>
  <si>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</si>
  <si>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</si>
  <si>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</si>
  <si>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</si>
  <si>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</si>
  <si>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</si>
  <si>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</si>
  <si>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</si>
  <si>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</si>
  <si>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</si>
  <si>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</si>
  <si>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</si>
  <si>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</si>
  <si>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</si>
  <si>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</si>
  <si>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</si>
  <si>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</si>
  <si>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</si>
  <si>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</si>
  <si>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</si>
  <si>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</si>
  <si>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</si>
  <si>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</si>
  <si>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</si>
  <si>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</si>
  <si>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</si>
  <si>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</si>
  <si>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</si>
  <si>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</si>
  <si>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</si>
  <si>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</si>
  <si>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</si>
  <si>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</si>
  <si>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</si>
  <si>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</si>
  <si>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</si>
  <si>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</si>
  <si>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</si>
  <si>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</si>
  <si>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</si>
  <si>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</si>
  <si>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</si>
  <si>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</si>
  <si>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</si>
  <si>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</si>
  <si>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</si>
  <si>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</si>
  <si>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</si>
  <si>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</si>
  <si>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</si>
  <si>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</si>
  <si>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</si>
  <si>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</si>
  <si>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</si>
  <si>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</si>
  <si>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</si>
  <si>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</si>
  <si>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</si>
  <si>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</si>
  <si>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</si>
  <si>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</si>
  <si>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</si>
  <si>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</si>
  <si>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</si>
  <si>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</si>
  <si>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</si>
  <si>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</si>
  <si>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</si>
  <si>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</si>
  <si>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</si>
  <si>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</si>
  <si>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</si>
  <si>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</si>
  <si>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</si>
  <si>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</si>
  <si>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</si>
  <si>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</si>
  <si>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</si>
  <si>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</si>
  <si>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</si>
  <si>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</si>
  <si>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</si>
  <si>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</si>
  <si>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</si>
  <si>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</si>
  <si>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</si>
  <si>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</si>
  <si>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</si>
  <si>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</si>
  <si>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</si>
  <si>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</si>
  <si>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</si>
  <si>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</si>
  <si>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</si>
  <si>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</si>
  <si>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</si>
  <si>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</si>
  <si>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</si>
  <si>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</si>
  <si>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</si>
  <si>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</si>
  <si>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</si>
  <si>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</si>
  <si>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</si>
  <si>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</si>
  <si>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</si>
  <si>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</si>
  <si>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</si>
  <si>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</si>
  <si>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</si>
  <si>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</si>
  <si>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</si>
  <si>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</si>
  <si>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</si>
  <si>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</si>
  <si>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</si>
  <si>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</si>
  <si>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</si>
  <si>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</si>
  <si>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</si>
  <si>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</si>
  <si>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</si>
  <si>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</si>
  <si>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</si>
  <si>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</si>
  <si>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</si>
  <si>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</si>
  <si>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</si>
  <si>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</si>
  <si>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</si>
  <si>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</si>
  <si>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</si>
  <si>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</si>
  <si>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</si>
  <si>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</si>
  <si>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</si>
  <si>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</si>
  <si>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</si>
  <si>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</si>
  <si>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</si>
  <si>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</si>
  <si>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</si>
  <si>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</si>
  <si>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</si>
  <si>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</si>
  <si>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</si>
  <si>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</si>
  <si>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</si>
  <si>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</si>
  <si>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</si>
  <si>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</si>
  <si>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</si>
  <si>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</si>
  <si>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</si>
  <si>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</si>
  <si>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</si>
  <si>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</si>
  <si>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</si>
  <si>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</si>
  <si>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</si>
  <si>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</si>
  <si>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</si>
  <si>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</si>
  <si>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</si>
  <si>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</si>
  <si>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</si>
  <si>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</si>
  <si>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</si>
  <si>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</si>
  <si>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</si>
  <si>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</si>
  <si>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</si>
  <si>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</si>
  <si>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</si>
  <si>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</si>
  <si>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(Multiple Items)</t>
  </si>
  <si>
    <t>canceled Total</t>
  </si>
  <si>
    <t>failed Total</t>
  </si>
  <si>
    <t>live Total</t>
  </si>
  <si>
    <t>Date Created Conversion</t>
  </si>
  <si>
    <t>Date End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</si>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</sst>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3168998685823453"/>
          <c:y val="3.80761523046092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/>
        </c:spPr>
        <c:marker>
          <c:symbol val="circle"/>
          <c:size val="7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0-A346-8151-992BB5CB87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0-A346-8151-992BB5CB87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0-A346-8151-992BB5CB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331744"/>
        <c:axId val="305305808"/>
      </c:lineChart>
      <c:catAx>
        <c:axId val="3593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05808"/>
        <c:crosses val="autoZero"/>
        <c:auto val="1"/>
        <c:lblAlgn val="ctr"/>
        <c:lblOffset val="100"/>
        <c:noMultiLvlLbl val="0"/>
      </c:catAx>
      <c:valAx>
        <c:axId val="3053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1-4949-94E2-D22E634C0F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1-4949-94E2-D22E634C0F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1-4949-94E2-D22E634C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259247"/>
        <c:axId val="2098041695"/>
      </c:lineChart>
      <c:catAx>
        <c:axId val="209825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041695"/>
        <c:crosses val="autoZero"/>
        <c:auto val="1"/>
        <c:lblAlgn val="ctr"/>
        <c:lblOffset val="100"/>
        <c:noMultiLvlLbl val="0"/>
      </c:catAx>
      <c:valAx>
        <c:axId val="20980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5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463075542523477"/>
          <c:y val="3.841807909604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8-8E42-9329-7738D40ADF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C-3A4B-B124-2E39A7B5AF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C-3A4B-B124-2E39A7B5AF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C-3A4B-B124-2E39A7B5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413472"/>
        <c:axId val="442415120"/>
      </c:barChart>
      <c:catAx>
        <c:axId val="4424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15120"/>
        <c:crosses val="autoZero"/>
        <c:auto val="1"/>
        <c:lblAlgn val="ctr"/>
        <c:lblOffset val="100"/>
        <c:noMultiLvlLbl val="0"/>
      </c:catAx>
      <c:valAx>
        <c:axId val="4424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1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0-1840-9FCD-5129B19EA2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B-7240-AEA8-B31F768A85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B-7240-AEA8-B31F768A8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968448"/>
        <c:axId val="463970096"/>
      </c:barChart>
      <c:catAx>
        <c:axId val="46396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70096"/>
        <c:crosses val="autoZero"/>
        <c:auto val="1"/>
        <c:lblAlgn val="ctr"/>
        <c:lblOffset val="100"/>
        <c:noMultiLvlLbl val="0"/>
      </c:catAx>
      <c:valAx>
        <c:axId val="4639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68448"/>
        <c:crosses val="autoZero"/>
        <c:crossBetween val="between"/>
      </c:valAx>
      <c:spPr>
        <a:noFill/>
        <a:ln w="28575">
          <a:solidFill>
            <a:schemeClr val="accent1"/>
          </a:solidFill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layout>
        <c:manualLayout>
          <c:xMode val="edge"/>
          <c:yMode val="edge"/>
          <c:x val="0.7216334661354582"/>
          <c:y val="3.14136125654450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E-AC4D-9CA6-DE3EC8B14F2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63-F74B-AC95-984CE250D86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63-F74B-AC95-984CE250D86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63-F74B-AC95-984CE250D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01456"/>
        <c:axId val="478269600"/>
      </c:lineChart>
      <c:catAx>
        <c:axId val="4645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69600"/>
        <c:crosses val="autoZero"/>
        <c:auto val="1"/>
        <c:lblAlgn val="ctr"/>
        <c:lblOffset val="100"/>
        <c:noMultiLvlLbl val="0"/>
      </c:catAx>
      <c:valAx>
        <c:axId val="4782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Successful Ranges of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Ranges of Campaigns</a:t>
          </a:r>
        </a:p>
      </cx:txPr>
    </cx:title>
    <cx:plotArea>
      <cx:plotAreaRegion>
        <cx:series layoutId="boxWhisker" uniqueId="{33C38765-BA0D-7D4D-B6D0-D76B9861A04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80ACEA-0FAD-3B4E-A46D-D0C255BBEC4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866CE3-F05D-CD49-A6E8-C9B1F1407646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3</xdr:row>
      <xdr:rowOff>127000</xdr:rowOff>
    </xdr:from>
    <xdr:to>
      <xdr:col>17</xdr:col>
      <xdr:colOff>1041400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5E4E5-78B1-F045-9A36-916F8842A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539750</xdr:colOff>
      <xdr:row>1</xdr:row>
      <xdr:rowOff>177800</xdr:rowOff>
    </xdr:from>
    <xdr:to>
      <xdr:col>24</xdr:col>
      <xdr:colOff>469900</xdr:colOff>
      <xdr:row>39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59BDEB-4B5D-EA47-AF69-49205E53C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0</xdr:row>
      <xdr:rowOff>203200</xdr:rowOff>
    </xdr:from>
    <xdr:to>
      <xdr:col>18</xdr:col>
      <xdr:colOff>101600</xdr:colOff>
      <xdr:row>27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CC0EA-950D-A742-A578-41121B78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0" y="203200"/>
          <a:ext cx="9372600" cy="6616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546100</xdr:colOff>
      <xdr:row>17</xdr:row>
      <xdr:rowOff>82550</xdr:rowOff>
    </xdr:from>
    <xdr:to>
      <xdr:col>10</xdr:col>
      <xdr:colOff>660400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A1429-FCD2-3447-A8D4-95AF9569F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69850</xdr:rowOff>
    </xdr:from>
    <xdr:to>
      <xdr:col>23</xdr:col>
      <xdr:colOff>114300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E8062-258F-1448-A78F-EE643246F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184150</xdr:rowOff>
    </xdr:from>
    <xdr:to>
      <xdr:col>18</xdr:col>
      <xdr:colOff>660400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35049-2E2E-574D-8D21-782109186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F7E6B6-2A50-CC41-84A0-DC3226F2F7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7CFD0E-B53A-E540-AA7E-563C6BC151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John" refreshedDate="44646.365443055554" createdVersion="7" refreshedVersion="7" minRefreshableVersion="3" recordCount="4115" xr:uid="{96B1D103-9737-C145-9718-0FBF5528C40D}">
  <cacheSource type="worksheet">
    <worksheetSource ref="A1:S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John" refreshedDate="44646.385831712963" createdVersion="7" refreshedVersion="7" minRefreshableVersion="3" recordCount="4115" xr:uid="{D1D09372-04FA-F246-9685-BCBDA10D5FF3}">
  <cacheSource type="worksheet">
    <worksheetSource ref="A1:U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x v="106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b v="0"/>
    <x v="78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x v="131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x v="183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x v="185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x v="190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x v="202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x v="217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x v="221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x v="307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x v="442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x v="490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x v="497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x v="58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b v="0"/>
    <x v="78"/>
    <b v="0"/>
    <s v="technology/web"/>
    <n v="0"/>
    <n v="0"/>
    <x v="2"/>
    <x v="7"/>
  </r>
  <r>
    <n v="638"/>
    <s v="W (Canceled)"/>
    <s v="O0"/>
    <n v="200000"/>
    <x v="461"/>
    <x v="1"/>
    <x v="12"/>
    <s v="EUR"/>
    <x v="638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x v="659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x v="833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x v="847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x v="951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x v="989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b v="0"/>
    <x v="80"/>
    <b v="0"/>
    <s v="journalism/audio"/>
    <n v="1"/>
    <n v="53"/>
    <x v="5"/>
    <x v="16"/>
  </r>
  <r>
    <n v="1049"/>
    <s v="J1 (Canceled)"/>
    <s v="------"/>
    <n v="12000"/>
    <x v="117"/>
    <x v="1"/>
    <x v="0"/>
    <s v="USD"/>
    <x v="1049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x v="108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x v="1086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b v="0"/>
    <x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x v="1128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x v="1378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x v="1464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x v="1473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x v="1568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x v="1717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x v="1823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x v="1987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x v="2098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x v="2651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x v="2655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x v="2676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x v="3116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b v="0"/>
    <x v="80"/>
    <b v="0"/>
    <s v="theater/spaces"/>
    <n v="0"/>
    <n v="6.5"/>
    <x v="1"/>
    <x v="38"/>
  </r>
  <r>
    <n v="3125"/>
    <s v="N/A (Canceled)"/>
    <s v="N/A"/>
    <n v="1500000"/>
    <x v="117"/>
    <x v="1"/>
    <x v="0"/>
    <s v="USD"/>
    <x v="3119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x v="3277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x v="3455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x v="3842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b v="0"/>
    <x v="78"/>
    <b v="0"/>
    <s v="theater/musical"/>
    <n v="0"/>
    <n v="0"/>
    <x v="1"/>
    <x v="40"/>
  </r>
  <r>
    <n v="3886"/>
    <s v="a (Canceled)"/>
    <n v="1"/>
    <n v="10000"/>
    <x v="117"/>
    <x v="1"/>
    <x v="2"/>
    <s v="AUD"/>
    <x v="3866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b v="0"/>
    <x v="83"/>
    <b v="0"/>
    <s v="theater/plays"/>
    <n v="0"/>
    <n v="1"/>
    <x v="1"/>
    <x v="6"/>
  </r>
  <r>
    <m/>
    <m/>
    <m/>
    <m/>
    <x v="2548"/>
    <x v="4"/>
    <x v="21"/>
    <m/>
    <x v="4092"/>
    <m/>
    <m/>
    <x v="502"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x v="4114"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E6A0E-EB9D-DE42-998C-EBEE6C45226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4E475-23B2-454C-8191-4823D361BB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C192F-D251-934C-B5FB-419F5DCA2E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S16" firstHeaderRow="1" firstDataRow="3" firstDataCol="1" rowPageCount="2" colPageCount="1"/>
  <pivotFields count="18">
    <pivotField showAll="0"/>
    <pivotField showAll="0"/>
    <pivotField showAll="0"/>
    <pivotField showAll="0"/>
    <pivotField axis="axisPage" multipleItemSelectionAllowed="1" showAll="0">
      <items count="2550">
        <item h="1" x="117"/>
        <item h="1" x="116"/>
        <item h="1" x="369"/>
        <item x="158"/>
        <item h="1" x="460"/>
        <item x="139"/>
        <item x="360"/>
        <item h="1" x="1001"/>
        <item h="1" x="138"/>
        <item h="1" x="426"/>
        <item h="1" x="115"/>
        <item h="1" x="143"/>
        <item h="1" x="433"/>
        <item h="1" x="31"/>
        <item h="1" x="441"/>
        <item h="1" x="355"/>
        <item h="1" x="493"/>
        <item h="1" x="1486"/>
        <item h="1" x="157"/>
        <item h="1" x="461"/>
        <item h="1" x="1820"/>
        <item h="1" x="170"/>
        <item h="1" x="577"/>
        <item h="1" x="1178"/>
        <item h="1" x="1937"/>
        <item h="1" x="363"/>
        <item h="1" x="379"/>
        <item h="1" x="375"/>
        <item h="1" x="1843"/>
        <item h="1" x="2539"/>
        <item h="1" x="920"/>
        <item h="1" x="792"/>
        <item h="1" x="134"/>
        <item h="1" x="395"/>
        <item h="1" x="573"/>
        <item h="1" x="1172"/>
        <item h="1" x="2540"/>
        <item h="1" x="428"/>
        <item h="1" x="1275"/>
        <item h="1" x="2541"/>
        <item h="1" x="2495"/>
        <item h="1" x="1665"/>
        <item h="1" x="130"/>
        <item h="1" x="781"/>
        <item h="1" x="809"/>
        <item h="1" x="775"/>
        <item h="1" x="372"/>
        <item h="1" x="779"/>
        <item h="1" x="1489"/>
        <item h="1" x="1031"/>
        <item h="1" x="155"/>
        <item h="1" x="152"/>
        <item h="1" x="401"/>
        <item h="1" x="500"/>
        <item h="1" x="434"/>
        <item h="1" x="443"/>
        <item h="1" x="1033"/>
        <item h="1" x="1765"/>
        <item h="1" x="177"/>
        <item h="1" x="377"/>
        <item h="1" x="653"/>
        <item h="1" x="1933"/>
        <item h="1" x="541"/>
        <item h="1" x="654"/>
        <item h="1" x="1078"/>
        <item h="1" x="427"/>
        <item h="1" x="2525"/>
        <item h="1" x="1227"/>
        <item h="1" x="119"/>
        <item h="1" x="1840"/>
        <item h="1" x="662"/>
        <item h="1" x="799"/>
        <item h="1" x="1838"/>
        <item h="1" x="735"/>
        <item h="1" x="382"/>
        <item h="1" x="1009"/>
        <item h="1" x="1367"/>
        <item h="1" x="439"/>
        <item h="1" x="136"/>
        <item h="1" x="376"/>
        <item h="1" x="371"/>
        <item h="1" x="790"/>
        <item h="1" x="1079"/>
        <item h="1" x="1726"/>
        <item h="1" x="456"/>
        <item h="1" x="1818"/>
        <item h="1" x="131"/>
        <item h="1" x="1085"/>
        <item h="1" x="1077"/>
        <item h="1" x="483"/>
        <item h="1" x="2068"/>
        <item h="1" x="173"/>
        <item h="1" x="462"/>
        <item h="1" x="1301"/>
        <item h="1" x="1487"/>
        <item h="1" x="522"/>
        <item h="1" x="437"/>
        <item h="1" x="1220"/>
        <item h="1" x="1651"/>
        <item h="1" x="791"/>
        <item h="1" x="178"/>
        <item h="1" x="658"/>
        <item h="1" x="399"/>
        <item h="1" x="129"/>
        <item h="1" x="851"/>
        <item h="1" x="1497"/>
        <item h="1" x="678"/>
        <item h="1" x="430"/>
        <item h="1" x="1811"/>
        <item h="1" x="366"/>
        <item h="1" x="691"/>
        <item h="1" x="1491"/>
        <item h="1" x="1949"/>
        <item h="1" x="176"/>
        <item h="1" x="449"/>
        <item h="1" x="849"/>
        <item h="1" x="361"/>
        <item h="1" x="2503"/>
        <item h="1" x="2519"/>
        <item h="1" x="2547"/>
        <item h="1" x="381"/>
        <item h="1" x="133"/>
        <item h="1" x="385"/>
        <item h="1" x="436"/>
        <item h="1" x="1011"/>
        <item h="1" x="1927"/>
        <item h="1" x="392"/>
        <item h="1" x="403"/>
        <item h="1" x="118"/>
        <item h="1" x="358"/>
        <item h="1" x="1196"/>
        <item h="1" x="484"/>
        <item h="1" x="669"/>
        <item h="1" x="2066"/>
        <item h="1" x="785"/>
        <item h="1" x="575"/>
        <item h="1" x="2504"/>
        <item h="1" x="442"/>
        <item h="1" x="571"/>
        <item h="1" x="853"/>
        <item h="1" x="789"/>
        <item h="1" x="147"/>
        <item h="1" x="1935"/>
        <item h="1" x="797"/>
        <item h="1" x="1202"/>
        <item h="1" x="801"/>
        <item h="1" x="2492"/>
        <item h="1" x="121"/>
        <item h="1" x="528"/>
        <item h="1" x="666"/>
        <item h="1" x="670"/>
        <item h="1" x="523"/>
        <item h="1" x="148"/>
        <item h="1" x="1671"/>
        <item h="1" x="1672"/>
        <item h="1" x="359"/>
        <item h="1" x="2546"/>
        <item h="1" x="82"/>
        <item h="1" x="852"/>
        <item h="1" x="2518"/>
        <item h="1" x="719"/>
        <item h="1" x="2522"/>
        <item h="1" x="394"/>
        <item h="1" x="1168"/>
        <item h="1" x="734"/>
        <item h="1" x="445"/>
        <item h="1" x="1175"/>
        <item h="1" x="706"/>
        <item h="1" x="398"/>
        <item h="1" x="694"/>
        <item h="1" x="731"/>
        <item h="1" x="569"/>
        <item h="1" x="1369"/>
        <item h="1" x="1303"/>
        <item h="1" x="739"/>
        <item h="1" x="854"/>
        <item h="1" x="782"/>
        <item h="1" x="435"/>
        <item h="1" x="156"/>
        <item h="1" x="2345"/>
        <item h="1" x="800"/>
        <item h="1" x="787"/>
        <item h="1" x="2069"/>
        <item h="1" x="440"/>
        <item h="1" x="92"/>
        <item h="1" x="453"/>
        <item h="1" x="160"/>
        <item h="1" x="1942"/>
        <item h="1" x="764"/>
        <item h="1" x="795"/>
        <item h="1" x="1932"/>
        <item h="1" x="1914"/>
        <item h="1" x="687"/>
        <item h="1" x="1836"/>
        <item h="1" x="1766"/>
        <item h="1" x="2055"/>
        <item h="1" x="161"/>
        <item h="1" x="668"/>
        <item h="1" x="1725"/>
        <item h="1" x="1482"/>
        <item h="1" x="2516"/>
        <item h="1" x="686"/>
        <item h="1" x="683"/>
        <item h="1" x="817"/>
        <item h="1" x="2515"/>
        <item h="1" x="501"/>
        <item h="1" x="452"/>
        <item h="1" x="356"/>
        <item h="1" x="659"/>
        <item h="1" x="527"/>
        <item h="1" x="622"/>
        <item h="1" x="1925"/>
        <item h="1" x="2304"/>
        <item h="1" x="1938"/>
        <item h="1" x="1549"/>
        <item h="1" x="1002"/>
        <item h="1" x="144"/>
        <item h="1" x="1668"/>
        <item h="1" x="676"/>
        <item h="1" x="675"/>
        <item h="1" x="2041"/>
        <item h="1" x="400"/>
        <item h="1" x="128"/>
        <item h="1" x="2303"/>
        <item h="1" x="454"/>
        <item h="1" x="154"/>
        <item h="1" x="438"/>
        <item h="1" x="457"/>
        <item h="1" x="574"/>
        <item h="1" x="1806"/>
        <item h="1" x="2415"/>
        <item h="1" x="1812"/>
        <item h="1" x="135"/>
        <item h="1" x="175"/>
        <item h="1" x="1273"/>
        <item h="1" x="2441"/>
        <item h="1" x="1088"/>
        <item h="1" x="2342"/>
        <item h="1" x="2001"/>
        <item h="1" x="672"/>
        <item h="1" x="308"/>
        <item h="1" x="700"/>
        <item h="1" x="163"/>
        <item h="1" x="1363"/>
        <item h="1" x="2285"/>
        <item h="1" x="1748"/>
        <item h="1" x="373"/>
        <item h="1" x="2512"/>
        <item h="1" x="402"/>
        <item h="1" x="1709"/>
        <item h="1" x="149"/>
        <item h="1" x="2465"/>
        <item h="1" x="124"/>
        <item h="1" x="1496"/>
        <item h="1" x="935"/>
        <item h="1" x="2424"/>
        <item h="1" x="22"/>
        <item h="1" x="708"/>
        <item h="1" x="2532"/>
        <item h="1" x="364"/>
        <item h="1" x="1646"/>
        <item h="1" x="1926"/>
        <item h="1" x="1005"/>
        <item h="1" x="2433"/>
        <item h="1" x="1537"/>
        <item h="1" x="94"/>
        <item h="1" x="446"/>
        <item h="1" x="2442"/>
        <item h="1" x="357"/>
        <item h="1" x="1296"/>
        <item h="1" x="140"/>
        <item h="1" x="1946"/>
        <item h="1" x="1901"/>
        <item h="1" x="1003"/>
        <item h="1" x="2202"/>
        <item h="1" x="2036"/>
        <item h="1" x="2497"/>
        <item h="1" x="2508"/>
        <item h="1" x="2467"/>
        <item h="1" x="75"/>
        <item h="1" x="1501"/>
        <item h="1" x="720"/>
        <item h="1" x="2355"/>
        <item h="1" x="2047"/>
        <item h="1" x="1488"/>
        <item h="1" x="374"/>
        <item h="1" x="517"/>
        <item h="1" x="2254"/>
        <item h="1" x="1922"/>
        <item h="1" x="931"/>
        <item h="1" x="1171"/>
        <item h="1" x="2524"/>
        <item h="1" x="2538"/>
        <item h="1" x="1807"/>
        <item h="1" x="2527"/>
        <item h="1" x="83"/>
        <item h="1" x="2480"/>
        <item h="1" x="89"/>
        <item h="1" x="927"/>
        <item h="1" x="424"/>
        <item h="1" x="1929"/>
        <item h="1" x="2294"/>
        <item h="1" x="1082"/>
        <item h="1" x="1238"/>
        <item h="1" x="1717"/>
        <item h="1" x="1120"/>
        <item h="1" x="624"/>
        <item h="1" x="2062"/>
        <item h="1" x="2"/>
        <item h="1" x="2517"/>
        <item h="1" x="2356"/>
        <item h="1" x="798"/>
        <item h="1" x="2481"/>
        <item h="1" x="2199"/>
        <item h="1" x="2065"/>
        <item h="1" x="2526"/>
        <item h="1" x="2500"/>
        <item h="1" x="614"/>
        <item h="1" x="1691"/>
        <item h="1" x="1100"/>
        <item h="1" x="988"/>
        <item h="1" x="503"/>
        <item h="1" x="1611"/>
        <item h="1" x="2191"/>
        <item h="1" x="1289"/>
        <item h="1" x="145"/>
        <item h="1" x="2531"/>
        <item h="1" x="1140"/>
        <item h="1" x="73"/>
        <item h="1" x="1941"/>
        <item h="1" x="365"/>
        <item h="1" x="2543"/>
        <item h="1" x="2377"/>
        <item h="1" x="793"/>
        <item h="1" x="997"/>
        <item h="1" x="2038"/>
        <item h="1" x="510"/>
        <item h="1" x="448"/>
        <item h="1" x="1234"/>
        <item h="1" x="2237"/>
        <item h="1" x="2331"/>
        <item h="1" x="566"/>
        <item h="1" x="1595"/>
        <item h="1" x="49"/>
        <item h="1" x="321"/>
        <item h="1" x="898"/>
        <item h="1" x="2422"/>
        <item h="1" x="1493"/>
        <item h="1" x="904"/>
        <item h="1" x="1945"/>
        <item h="1" x="1443"/>
        <item h="1" x="2258"/>
        <item h="1" x="972"/>
        <item h="1" x="742"/>
        <item h="1" x="1940"/>
        <item h="1" x="1370"/>
        <item h="1" x="1436"/>
        <item h="1" x="9"/>
        <item h="1" x="2291"/>
        <item h="1" x="110"/>
        <item h="1" x="1508"/>
        <item h="1" x="1163"/>
        <item h="1" x="69"/>
        <item h="1" x="1300"/>
        <item h="1" x="2067"/>
        <item h="1" x="141"/>
        <item h="1" x="762"/>
        <item h="1" x="657"/>
        <item h="1" x="2043"/>
        <item h="1" x="1084"/>
        <item h="1" x="1208"/>
        <item h="1" x="1368"/>
        <item h="1" x="1943"/>
        <item h="1" x="2283"/>
        <item h="1" x="2337"/>
        <item h="1" x="2176"/>
        <item h="1" x="1898"/>
        <item h="1" x="682"/>
        <item h="1" x="1667"/>
        <item h="1" x="1948"/>
        <item h="1" x="815"/>
        <item h="1" x="362"/>
        <item h="1" x="1076"/>
        <item h="1" x="770"/>
        <item h="1" x="1123"/>
        <item h="1" x="1724"/>
        <item h="1" x="1286"/>
        <item h="1" x="344"/>
        <item h="1" x="458"/>
        <item h="1" x="2293"/>
        <item h="1" x="485"/>
        <item h="1" x="1034"/>
        <item h="1" x="2286"/>
        <item h="1" x="2179"/>
        <item h="1" x="699"/>
        <item h="1" x="2447"/>
        <item h="1" x="2401"/>
        <item h="1" x="526"/>
        <item h="1" x="2341"/>
        <item h="1" x="2180"/>
        <item h="1" x="2013"/>
        <item h="1" x="150"/>
        <item h="1" x="1747"/>
        <item h="1" x="723"/>
        <item h="1" x="986"/>
        <item h="1" x="655"/>
        <item h="1" x="1881"/>
        <item h="1" x="786"/>
        <item h="1" x="2542"/>
        <item h="1" x="2033"/>
        <item h="1" x="164"/>
        <item h="1" x="661"/>
        <item h="1" x="2393"/>
        <item h="1" x="1543"/>
        <item h="1" x="1108"/>
        <item h="1" x="2545"/>
        <item h="1" x="1158"/>
        <item h="1" x="67"/>
        <item h="1" x="960"/>
        <item h="1" x="370"/>
        <item h="1" x="2350"/>
        <item h="1" x="2537"/>
        <item h="1" x="1911"/>
        <item h="1" x="2249"/>
        <item h="1" x="1760"/>
        <item h="1" x="1670"/>
        <item h="1" x="2316"/>
        <item h="1" x="1955"/>
        <item h="1" x="2050"/>
        <item h="1" x="1713"/>
        <item h="1" x="25"/>
        <item h="1" x="1688"/>
        <item h="1" x="1007"/>
        <item h="1" x="1329"/>
        <item h="1" x="1010"/>
        <item h="1" x="1629"/>
        <item h="1" x="1242"/>
        <item h="1" x="1553"/>
        <item h="1" x="552"/>
        <item h="1" x="1266"/>
        <item h="1" x="1465"/>
        <item h="1" x="378"/>
        <item h="1" x="565"/>
        <item h="1" x="2469"/>
        <item h="1" x="2035"/>
        <item h="1" x="1805"/>
        <item h="1" x="1882"/>
        <item h="1" x="516"/>
        <item h="1" x="2171"/>
        <item h="1" x="2491"/>
        <item h="1" x="447"/>
        <item h="1" x="1483"/>
        <item h="1" x="1177"/>
        <item h="1" x="1205"/>
        <item h="1" x="1548"/>
        <item h="1" x="386"/>
        <item h="1" x="1236"/>
        <item h="1" x="2279"/>
        <item h="1" x="2487"/>
        <item h="1" x="983"/>
        <item h="1" x="926"/>
        <item h="1" x="701"/>
        <item h="1" x="2382"/>
        <item h="1" x="695"/>
        <item h="1" x="1197"/>
        <item h="1" x="807"/>
        <item h="1" x="1763"/>
        <item h="1" x="494"/>
        <item h="1" x="1032"/>
        <item h="1" x="1528"/>
        <item h="1" x="72"/>
        <item h="1" x="582"/>
        <item h="1" x="486"/>
        <item h="1" x="1217"/>
        <item h="1" x="711"/>
        <item h="1" x="2052"/>
        <item h="1" x="608"/>
        <item h="1" x="991"/>
        <item h="1" x="1622"/>
        <item h="1" x="1894"/>
        <item h="1" x="1796"/>
        <item h="1" x="1727"/>
        <item h="1" x="2292"/>
        <item h="1" x="1931"/>
        <item h="1" x="2265"/>
        <item h="1" x="1795"/>
        <item h="1" x="1979"/>
        <item h="1" x="518"/>
        <item h="1" x="805"/>
        <item h="1" x="1255"/>
        <item h="1" x="1802"/>
        <item h="1" x="942"/>
        <item h="1" x="1209"/>
        <item h="1" x="1222"/>
        <item h="1" x="325"/>
        <item h="1" x="2471"/>
        <item h="1" x="2385"/>
        <item h="1" x="1099"/>
        <item h="1" x="1253"/>
        <item h="1" x="1885"/>
        <item h="1" x="1141"/>
        <item h="1" x="1276"/>
        <item h="1" x="2025"/>
        <item h="1" x="1626"/>
        <item h="1" x="2373"/>
        <item h="1" x="836"/>
        <item h="1" x="1101"/>
        <item h="1" x="1542"/>
        <item h="1" x="806"/>
        <item h="1" x="760"/>
        <item h="1" x="581"/>
        <item h="1" x="772"/>
        <item h="1" x="1249"/>
        <item h="1" x="1702"/>
        <item h="1" x="831"/>
        <item h="1" x="1469"/>
        <item h="1" x="578"/>
        <item h="1" x="247"/>
        <item h="1" x="2413"/>
        <item h="1" x="2231"/>
        <item h="1" x="1279"/>
        <item h="1" x="1884"/>
        <item h="1" x="1121"/>
        <item h="1" x="1628"/>
        <item h="1" x="2257"/>
        <item h="1" x="468"/>
        <item h="1" x="1722"/>
        <item h="1" x="1834"/>
        <item h="1" x="848"/>
        <item h="1" x="2322"/>
        <item h="1" x="2474"/>
        <item h="1" x="2489"/>
        <item h="1" x="579"/>
        <item h="1" x="1761"/>
        <item h="1" x="2190"/>
        <item h="1" x="1586"/>
        <item h="1" x="1962"/>
        <item h="1" x="2300"/>
        <item h="1" x="2280"/>
        <item h="1" x="1144"/>
        <item h="1" x="1203"/>
        <item h="1" x="876"/>
        <item h="1" x="2427"/>
        <item h="1" x="2358"/>
        <item h="1" x="2227"/>
        <item h="1" x="963"/>
        <item h="1" x="1963"/>
        <item h="1" x="2488"/>
        <item h="1" x="1742"/>
        <item h="1" x="1666"/>
        <item h="1" x="2509"/>
        <item h="1" x="2230"/>
        <item h="1" x="91"/>
        <item h="1" x="497"/>
        <item h="1" x="2359"/>
        <item h="1" x="1322"/>
        <item h="1" x="2196"/>
        <item h="1" x="2410"/>
        <item h="1" x="2273"/>
        <item h="1" x="1319"/>
        <item h="1" x="2346"/>
        <item h="1" x="1673"/>
        <item h="1" x="932"/>
        <item h="1" x="917"/>
        <item h="1" x="1541"/>
        <item h="1" x="1936"/>
        <item h="1" x="1288"/>
        <item h="1" x="1193"/>
        <item h="1" x="1206"/>
        <item h="1" x="1900"/>
        <item h="1" x="802"/>
        <item h="1" x="2528"/>
        <item h="1" x="681"/>
        <item h="1" x="1565"/>
        <item h="1" x="2205"/>
        <item h="1" x="1769"/>
        <item h="1" x="774"/>
        <item h="1" x="1156"/>
        <item h="1" x="1109"/>
        <item h="1" x="2051"/>
        <item h="1" x="1699"/>
        <item h="1" x="1890"/>
        <item h="1" x="647"/>
        <item h="1" x="652"/>
        <item h="1" x="351"/>
        <item h="1" x="1096"/>
        <item h="1" x="2290"/>
        <item h="1" x="1272"/>
        <item h="1" x="1967"/>
        <item h="1" x="2087"/>
        <item h="1" x="1677"/>
        <item h="1" x="1281"/>
        <item h="1" x="19"/>
        <item h="1" x="2499"/>
        <item h="1" x="459"/>
        <item h="1" x="2431"/>
        <item h="1" x="380"/>
        <item h="1" x="1711"/>
        <item h="1" x="2482"/>
        <item h="1" x="2200"/>
        <item h="1" x="2343"/>
        <item h="1" x="1698"/>
        <item h="1" x="1312"/>
        <item h="1" x="2020"/>
        <item h="1" x="610"/>
        <item h="1" x="2315"/>
        <item h="1" x="2391"/>
        <item h="1" x="1958"/>
        <item h="1" x="345"/>
        <item h="1" x="1707"/>
        <item h="1" x="656"/>
        <item h="1" x="2016"/>
        <item h="1" x="126"/>
        <item h="1" x="2044"/>
        <item h="1" x="146"/>
        <item h="1" x="166"/>
        <item h="1" x="1264"/>
        <item h="1" x="1170"/>
        <item h="1" x="2521"/>
        <item h="1" x="508"/>
        <item h="1" x="2127"/>
        <item h="1" x="2510"/>
        <item h="1" x="1887"/>
        <item h="1" x="1135"/>
        <item h="1" x="1965"/>
        <item h="1" x="2445"/>
        <item h="1" x="2452"/>
        <item h="1" x="414"/>
        <item h="1" x="929"/>
        <item h="1" x="1819"/>
        <item h="1" x="2544"/>
        <item h="1" x="954"/>
        <item h="1" x="640"/>
        <item h="1" x="1674"/>
        <item h="1" x="1480"/>
        <item h="1" x="77"/>
        <item h="1" x="1467"/>
        <item h="1" x="1762"/>
        <item h="1" x="1947"/>
        <item h="1" x="1701"/>
        <item h="1" x="2282"/>
        <item h="1" x="432"/>
        <item h="1" x="100"/>
        <item h="1" x="584"/>
        <item h="1" x="1990"/>
        <item h="1" x="1153"/>
        <item h="1" x="677"/>
        <item h="1" x="2403"/>
        <item h="1" x="2506"/>
        <item h="1" x="120"/>
        <item h="1" x="525"/>
        <item h="1" x="1612"/>
        <item h="1" x="623"/>
        <item h="1" x="1174"/>
        <item h="1" x="1294"/>
        <item h="1" x="2483"/>
        <item h="1" x="688"/>
        <item h="1" x="1166"/>
        <item h="1" x="1730"/>
        <item h="1" x="431"/>
        <item h="1" x="1212"/>
        <item h="1" x="1364"/>
        <item h="1" x="350"/>
        <item h="1" x="784"/>
        <item h="1" x="1793"/>
        <item h="1" x="618"/>
        <item h="1" x="2100"/>
        <item h="1" x="794"/>
        <item h="1" x="1291"/>
        <item h="1" x="204"/>
        <item h="1" x="2457"/>
        <item h="1" x="450"/>
        <item h="1" x="159"/>
        <item h="1" x="1800"/>
        <item h="1" x="495"/>
        <item h="1" x="80"/>
        <item h="1" x="714"/>
        <item h="1" x="1498"/>
        <item h="1" x="646"/>
        <item h="1" x="2366"/>
        <item h="1" x="1714"/>
        <item h="1" x="1616"/>
        <item h="1" x="1090"/>
        <item h="1" x="1624"/>
        <item h="1" x="2423"/>
        <item h="1" x="84"/>
        <item h="1" x="17"/>
        <item h="1" x="192"/>
        <item h="1" x="1719"/>
        <item h="1" x="2328"/>
        <item h="1" x="679"/>
        <item h="1" x="1259"/>
        <item h="1" x="2201"/>
        <item h="1" x="1004"/>
        <item h="1" x="2349"/>
        <item h="1" x="482"/>
        <item h="1" x="2284"/>
        <item h="1" x="1218"/>
        <item h="1" x="2217"/>
        <item h="1" x="317"/>
        <item h="1" x="2247"/>
        <item h="1" x="1461"/>
        <item h="1" x="1609"/>
        <item h="1" x="680"/>
        <item h="1" x="2462"/>
        <item h="1" x="551"/>
        <item h="1" x="1455"/>
        <item h="1" x="970"/>
        <item h="1" x="2245"/>
        <item h="1" x="1373"/>
        <item h="1" x="1619"/>
        <item h="1" x="955"/>
        <item h="1" x="415"/>
        <item h="1" x="76"/>
        <item h="1" x="1669"/>
        <item h="1" x="162"/>
        <item h="1" x="607"/>
        <item h="1" x="1105"/>
        <item h="1" x="2514"/>
        <item h="1" x="1086"/>
        <item h="1" x="2248"/>
        <item h="1" x="96"/>
        <item h="1" x="2206"/>
        <item h="1" x="547"/>
        <item h="1" x="1964"/>
        <item h="1" x="2126"/>
        <item h="1" x="1618"/>
        <item h="1" x="1516"/>
        <item h="1" x="1909"/>
        <item h="1" x="2276"/>
        <item h="1" x="2379"/>
        <item h="1" x="897"/>
        <item h="1" x="1492"/>
        <item h="1" x="1970"/>
        <item h="1" x="1219"/>
        <item h="1" x="2138"/>
        <item h="1" x="2214"/>
        <item h="1" x="2330"/>
        <item h="1" x="78"/>
        <item h="1" x="1308"/>
        <item h="1" x="572"/>
        <item h="1" x="1827"/>
        <item h="1" x="1451"/>
        <item h="1" x="35"/>
        <item h="1" x="2436"/>
        <item h="1" x="2336"/>
        <item h="1" x="1040"/>
        <item h="1" x="718"/>
        <item h="1" x="472"/>
        <item h="1" x="2320"/>
        <item h="1" x="856"/>
        <item h="1" x="1230"/>
        <item h="1" x="1837"/>
        <item h="1" x="105"/>
        <item h="1" x="2262"/>
        <item h="1" x="933"/>
        <item h="1" x="1240"/>
        <item h="1" x="412"/>
        <item h="1" x="2053"/>
        <item h="1" x="93"/>
        <item h="1" x="648"/>
        <item h="1" x="1846"/>
        <item h="1" x="2529"/>
        <item h="1" x="934"/>
        <item h="1" x="1512"/>
        <item h="1" x="1883"/>
        <item h="1" x="1547"/>
        <item h="1" x="2054"/>
        <item h="1" x="2389"/>
        <item h="1" x="2233"/>
        <item h="1" x="1728"/>
        <item h="1" x="1161"/>
        <item h="1" x="1479"/>
        <item h="1" x="1097"/>
        <item h="1" x="702"/>
        <item h="1" x="2513"/>
        <item h="1" x="137"/>
        <item h="1" x="2496"/>
        <item h="1" x="2472"/>
        <item h="1" x="1122"/>
        <item h="1" x="780"/>
        <item h="1" x="2165"/>
        <item h="1" x="1023"/>
        <item h="1" x="2426"/>
        <item h="1" x="771"/>
        <item h="1" x="1767"/>
        <item h="1" x="2468"/>
        <item h="1" x="2056"/>
        <item h="1" x="390"/>
        <item h="1" x="2362"/>
        <item h="1" x="2428"/>
        <item h="1" x="1378"/>
        <item h="1" x="1252"/>
        <item h="1" x="2278"/>
        <item h="1" x="586"/>
        <item h="1" x="2440"/>
        <item h="1" x="487"/>
        <item h="1" x="122"/>
        <item h="1" x="902"/>
        <item h="1" x="1921"/>
        <item h="1" x="1804"/>
        <item h="1" x="367"/>
        <item h="1" x="1020"/>
        <item h="1" x="1643"/>
        <item h="1" x="1787"/>
        <item h="1" x="716"/>
        <item h="1" x="1833"/>
        <item h="1" x="1934"/>
        <item h="1" x="397"/>
        <item h="1" x="1720"/>
        <item h="1" x="2306"/>
        <item h="1" x="1151"/>
        <item h="1" x="850"/>
        <item h="1" x="26"/>
        <item h="1" x="625"/>
        <item h="1" x="2161"/>
        <item h="1" x="2242"/>
        <item h="1" x="1173"/>
        <item h="1" x="1790"/>
        <item h="1" x="671"/>
        <item h="1" x="1215"/>
        <item h="1" x="1540"/>
        <item h="1" x="41"/>
        <item h="1" x="1091"/>
        <item h="1" x="660"/>
        <item h="1" x="2081"/>
        <item h="1" x="20"/>
        <item h="1" x="557"/>
        <item h="1" x="1474"/>
        <item h="1" x="1118"/>
        <item h="1" x="1150"/>
        <item h="1" x="1132"/>
        <item h="1" x="895"/>
        <item h="1" x="874"/>
        <item h="1" x="40"/>
        <item h="1" x="922"/>
        <item h="1" x="1944"/>
        <item h="1" x="342"/>
        <item h="1" x="896"/>
        <item h="1" x="1256"/>
        <item h="1" x="585"/>
        <item h="1" x="2301"/>
        <item h="1" x="2485"/>
        <item h="1" x="2122"/>
        <item h="1" x="420"/>
        <item h="1" x="1305"/>
        <item h="1" x="1254"/>
        <item h="1" x="910"/>
        <item h="1" x="613"/>
        <item h="1" x="2498"/>
        <item h="1" x="2169"/>
        <item h="1" x="2340"/>
        <item h="1" x="318"/>
        <item h="1" x="127"/>
        <item h="1" x="803"/>
        <item h="1" x="2238"/>
        <item h="1" x="563"/>
        <item h="1" x="857"/>
        <item h="1" x="63"/>
        <item h="1" x="1886"/>
        <item h="1" x="2187"/>
        <item h="1" x="2374"/>
        <item h="1" x="907"/>
        <item h="1" x="2357"/>
        <item h="1" x="1636"/>
        <item h="1" x="1740"/>
        <item h="1" x="1244"/>
        <item h="1" x="2083"/>
        <item h="1" x="2046"/>
        <item h="1" x="1975"/>
        <item h="1" x="2321"/>
        <item h="1" x="894"/>
        <item h="1" x="1485"/>
        <item h="1" x="2494"/>
        <item h="1" x="1075"/>
        <item h="1" x="2470"/>
        <item h="1" x="2149"/>
        <item h="1" x="2493"/>
        <item h="1" x="167"/>
        <item h="1" x="15"/>
        <item h="1" x="2307"/>
        <item h="1" x="469"/>
        <item h="1" x="2256"/>
        <item h="1" x="1136"/>
        <item h="1" x="1700"/>
        <item h="1" x="2473"/>
        <item h="1" x="1621"/>
        <item h="1" x="1759"/>
        <item h="1" x="619"/>
        <item h="1" x="778"/>
        <item h="1" x="1471"/>
        <item h="1" x="1915"/>
        <item h="1" x="1199"/>
        <item h="1" x="47"/>
        <item h="1" x="2420"/>
        <item h="1" x="2181"/>
        <item h="1" x="2270"/>
        <item h="1" x="1179"/>
        <item h="1" x="761"/>
        <item h="1" x="1226"/>
        <item h="1" x="1539"/>
        <item h="1" x="2271"/>
        <item h="1" x="104"/>
        <item h="1" x="1176"/>
        <item h="1" x="1029"/>
        <item h="1" x="153"/>
        <item h="1" x="2408"/>
        <item h="1" x="1127"/>
        <item h="1" x="2222"/>
        <item h="1" x="2397"/>
        <item h="1" x="580"/>
        <item h="1" x="169"/>
        <item h="1" x="598"/>
        <item h="1" x="70"/>
        <item h="1" x="2092"/>
        <item h="1" x="524"/>
        <item h="1" x="2305"/>
        <item h="1" x="1466"/>
        <item h="1" x="62"/>
        <item h="1" x="1791"/>
        <item h="1" x="597"/>
        <item h="1" x="1201"/>
        <item h="1" x="2361"/>
        <item h="1" x="2507"/>
        <item h="1" x="1083"/>
        <item h="1" x="705"/>
        <item h="1" x="746"/>
        <item h="1" x="1584"/>
        <item h="1" x="2094"/>
        <item h="1" x="2281"/>
        <item h="1" x="1306"/>
        <item h="1" x="511"/>
        <item h="1" x="2193"/>
        <item h="1" x="66"/>
        <item h="1" x="2076"/>
        <item h="1" x="1757"/>
        <item h="1" x="2455"/>
        <item h="1" x="1366"/>
        <item h="1" x="859"/>
        <item h="1" x="629"/>
        <item h="1" x="1229"/>
        <item h="1" x="2466"/>
        <item h="1" x="663"/>
        <item h="1" x="2073"/>
        <item h="1" x="101"/>
        <item h="1" x="1924"/>
        <item h="1" x="23"/>
        <item h="1" x="65"/>
        <item h="1" x="71"/>
        <item h="1" x="2215"/>
        <item h="1" x="1165"/>
        <item h="1" x="609"/>
        <item h="1" x="1162"/>
        <item h="1" x="858"/>
        <item h="1" x="422"/>
        <item h="1" x="1313"/>
        <item h="1" x="2177"/>
        <item h="1" x="664"/>
        <item h="1" x="845"/>
        <item h="1" x="1550"/>
        <item h="1" x="507"/>
        <item h="1" x="2058"/>
        <item h="1" x="685"/>
        <item h="1" x="2511"/>
        <item h="1" x="1828"/>
        <item h="1" x="911"/>
        <item h="1" x="1247"/>
        <item h="1" x="1676"/>
        <item h="1" x="1514"/>
        <item h="1" x="1257"/>
        <item h="1" x="958"/>
        <item h="1" x="589"/>
        <item h="1" x="2197"/>
        <item h="1" x="2381"/>
        <item h="1" x="570"/>
        <item h="1" x="2501"/>
        <item h="1" x="2198"/>
        <item h="1" x="1167"/>
        <item h="1" x="1985"/>
        <item h="1" x="535"/>
        <item h="1" x="855"/>
        <item h="1" x="650"/>
        <item h="1" x="2371"/>
        <item h="1" x="564"/>
        <item h="1" x="905"/>
        <item h="1" x="567"/>
        <item h="1" x="948"/>
        <item h="1" x="1904"/>
        <item h="1" x="1644"/>
        <item h="1" x="1956"/>
        <item h="1" x="2156"/>
        <item h="1" x="2098"/>
        <item h="1" x="1041"/>
        <item h="1" x="1745"/>
        <item h="1" x="2325"/>
        <item h="1" x="311"/>
        <item h="1" x="961"/>
        <item h="1" x="1287"/>
        <item h="1" x="2275"/>
        <item h="1" x="872"/>
        <item h="1" x="709"/>
        <item h="1" x="636"/>
        <item h="1" x="643"/>
        <item h="1" x="86"/>
        <item h="1" x="2394"/>
        <item h="1" x="1705"/>
        <item h="1" x="2348"/>
        <item h="1" x="1310"/>
        <item h="1" x="2204"/>
        <item h="1" x="838"/>
        <item h="1" x="2141"/>
        <item h="1" x="2477"/>
        <item h="1" x="1605"/>
        <item h="1" x="1917"/>
        <item h="1" x="2086"/>
        <item h="1" x="1293"/>
        <item h="1" x="615"/>
        <item h="1" x="2324"/>
        <item h="1" x="1152"/>
        <item h="1" x="824"/>
        <item h="1" x="651"/>
        <item h="1" x="1905"/>
        <item h="1" x="1089"/>
        <item h="1" x="1317"/>
        <item h="1" x="1692"/>
        <item h="1" x="1495"/>
        <item h="1" x="444"/>
        <item h="1" x="2106"/>
        <item h="1" x="999"/>
        <item h="1" x="1292"/>
        <item h="1" x="529"/>
        <item h="1" x="406"/>
        <item h="1" x="2338"/>
        <item h="1" x="38"/>
        <item h="1" x="2210"/>
        <item h="1" x="1271"/>
        <item h="1" x="1149"/>
        <item h="1" x="1794"/>
        <item h="1" x="2289"/>
        <item h="1" x="2155"/>
        <item h="1" x="2535"/>
        <item h="1" x="590"/>
        <item h="1" x="1131"/>
        <item h="1" x="337"/>
        <item h="1" x="600"/>
        <item h="1" x="1829"/>
        <item h="1" x="989"/>
        <item h="1" x="740"/>
        <item h="1" x="2311"/>
        <item h="1" x="2125"/>
        <item h="1" x="2459"/>
        <item h="1" x="1919"/>
        <item h="1" x="2367"/>
        <item h="1" x="804"/>
        <item h="1" x="2145"/>
        <item h="1" x="2439"/>
        <item h="1" x="1129"/>
        <item h="1" x="1390"/>
        <item h="1" x="710"/>
        <item h="1" x="632"/>
        <item h="1" x="1920"/>
        <item h="1" x="2425"/>
        <item h="1" x="243"/>
        <item h="1" x="2264"/>
        <item h="1" x="1309"/>
        <item h="1" x="1506"/>
        <item h="1" x="2097"/>
        <item h="1" x="816"/>
        <item h="1" x="1889"/>
        <item h="1" x="2252"/>
        <item h="1" x="727"/>
        <item h="1" x="1299"/>
        <item h="1" x="783"/>
        <item h="1" x="1604"/>
        <item h="1" x="2505"/>
        <item h="1" x="396"/>
        <item h="1" x="142"/>
        <item h="1" x="2536"/>
        <item h="1" x="1243"/>
        <item h="1" x="1764"/>
        <item h="1" x="2378"/>
        <item h="1" x="1457"/>
        <item h="1" x="542"/>
        <item h="1" x="474"/>
        <item h="1" x="10"/>
        <item h="1" x="341"/>
        <item h="1" x="481"/>
        <item h="1" x="1261"/>
        <item h="1" x="1613"/>
        <item h="1" x="168"/>
        <item h="1" x="2095"/>
        <item h="1" x="1891"/>
        <item h="1" x="274"/>
        <item h="1" x="340"/>
        <item h="1" x="631"/>
        <item h="1" x="2405"/>
        <item h="1" x="2172"/>
        <item h="1" x="987"/>
        <item h="1" x="2221"/>
        <item h="1" x="738"/>
        <item h="1" x="1145"/>
        <item h="1" x="2398"/>
        <item h="1" x="1518"/>
        <item h="1" x="956"/>
        <item h="1" x="2329"/>
        <item h="1" x="2372"/>
        <item h="1" x="2363"/>
        <item h="1" x="2402"/>
        <item h="1" x="109"/>
        <item h="1" x="2090"/>
        <item h="1" x="2119"/>
        <item h="1" x="1188"/>
        <item h="1" x="1160"/>
        <item h="1" x="887"/>
        <item h="1" x="2239"/>
        <item h="1" x="1989"/>
        <item h="1" x="2133"/>
        <item h="1" x="2386"/>
        <item h="1" x="602"/>
        <item h="1" x="1815"/>
        <item h="1" x="1798"/>
        <item h="1" x="1892"/>
        <item h="1" x="1808"/>
        <item h="1" x="347"/>
        <item h="1" x="1365"/>
        <item h="1" x="2299"/>
        <item h="1" x="2229"/>
        <item h="1" x="2390"/>
        <item h="1" x="744"/>
        <item h="1" x="2327"/>
        <item h="1" x="1756"/>
        <item h="1" x="667"/>
        <item h="1" x="1715"/>
        <item h="1" x="1974"/>
        <item h="1" x="1311"/>
        <item h="1" x="728"/>
        <item h="1" x="1262"/>
        <item h="1" x="549"/>
        <item h="1" x="1588"/>
        <item h="1" x="2027"/>
        <item h="1" x="594"/>
        <item h="1" x="1648"/>
        <item h="1" x="1641"/>
        <item h="1" x="1452"/>
        <item h="1" x="2259"/>
        <item h="1" x="1681"/>
        <item h="1" x="2103"/>
        <item h="1" x="2484"/>
        <item h="1" x="2267"/>
        <item h="1" x="1980"/>
        <item h="1" x="52"/>
        <item h="1" x="2384"/>
        <item h="1" x="776"/>
        <item h="1" x="1503"/>
        <item h="1" x="1770"/>
        <item h="1" x="2153"/>
        <item h="1" x="943"/>
        <item h="1" x="555"/>
        <item h="1" x="1830"/>
        <item h="1" x="1918"/>
        <item h="1" x="1697"/>
        <item h="1" x="2399"/>
        <item h="1" x="1282"/>
        <item h="1" x="959"/>
        <item h="1" x="313"/>
        <item h="1" x="1706"/>
        <item h="1" x="1902"/>
        <item h="1" x="2334"/>
        <item h="1" x="1024"/>
        <item h="1" x="1241"/>
        <item h="1" x="1278"/>
        <item h="1" x="2409"/>
        <item h="1" x="1477"/>
        <item h="1" x="1841"/>
        <item h="1" x="34"/>
        <item h="1" x="2120"/>
        <item h="1" x="1783"/>
        <item h="1" x="114"/>
        <item h="1" x="95"/>
        <item h="1" x="1939"/>
        <item h="1" x="767"/>
        <item h="1" x="1081"/>
        <item h="1" x="1835"/>
        <item h="1" x="937"/>
        <item h="1" x="1092"/>
        <item h="1" x="1307"/>
        <item h="1" x="409"/>
        <item h="1" x="1844"/>
        <item h="1" x="2434"/>
        <item h="1" x="1277"/>
        <item h="1" x="1154"/>
        <item h="1" x="2368"/>
        <item h="1" x="1456"/>
        <item h="1" x="1505"/>
        <item h="1" x="2354"/>
        <item h="1" x="2089"/>
        <item h="1" x="2184"/>
        <item h="1" x="471"/>
        <item h="1" x="98"/>
        <item h="1" x="8"/>
        <item h="1" x="2244"/>
        <item h="1" x="2005"/>
        <item h="1" x="208"/>
        <item h="1" x="2075"/>
        <item h="1" x="2241"/>
        <item h="1" x="2404"/>
        <item h="1" x="1957"/>
        <item h="1" x="2074"/>
        <item h="1" x="1551"/>
        <item h="1" x="504"/>
        <item h="1" x="560"/>
        <item h="1" x="703"/>
        <item h="1" x="1908"/>
        <item h="1" x="617"/>
        <item h="1" x="2430"/>
        <item h="1" x="576"/>
        <item h="1" x="87"/>
        <item h="1" x="2313"/>
        <item h="1" x="291"/>
        <item h="1" x="1615"/>
        <item h="1" x="2218"/>
        <item h="1" x="2475"/>
        <item h="1" x="2207"/>
        <item h="1" x="416"/>
        <item h="1" x="644"/>
        <item h="1" x="1758"/>
        <item h="1" x="2534"/>
        <item h="1" x="29"/>
        <item h="1" x="1973"/>
        <item h="1" x="2234"/>
        <item h="1" x="2319"/>
        <item h="1" x="278"/>
        <item h="1" x="1635"/>
        <item h="1" x="1746"/>
        <item h="1" x="1952"/>
        <item h="1" x="873"/>
        <item h="1" x="2418"/>
        <item h="1" x="2109"/>
        <item h="1" x="1755"/>
        <item h="1" x="429"/>
        <item h="1" x="1398"/>
        <item h="1" x="861"/>
        <item h="1" x="2449"/>
        <item h="1" x="900"/>
        <item h="1" x="411"/>
        <item h="1" x="1130"/>
        <item h="1" x="251"/>
        <item h="1" x="1061"/>
        <item h="1" x="2523"/>
        <item h="1" x="2412"/>
        <item h="1" x="1923"/>
        <item h="1" x="421"/>
        <item h="1" x="2520"/>
        <item h="1" x="1750"/>
        <item h="1" x="2376"/>
        <item h="1" x="1751"/>
        <item h="1" x="992"/>
        <item h="1" x="1631"/>
        <item h="1" x="1852"/>
        <item h="1" x="1270"/>
        <item h="1" x="1464"/>
        <item h="1" x="554"/>
        <item h="1" x="111"/>
        <item h="1" x="183"/>
        <item h="1" x="1210"/>
        <item h="1" x="417"/>
        <item h="1" x="2317"/>
        <item h="1" x="81"/>
        <item h="1" x="2375"/>
        <item h="1" x="2185"/>
        <item h="1" x="2419"/>
        <item h="1" x="1450"/>
        <item h="1" x="2129"/>
        <item h="1" x="899"/>
        <item h="1" x="595"/>
        <item h="1" x="1147"/>
        <item h="1" x="1454"/>
        <item h="1" x="2432"/>
        <item h="1" x="2263"/>
        <item h="1" x="1112"/>
        <item h="1" x="74"/>
        <item h="1" x="1037"/>
        <item h="1" x="909"/>
        <item h="1" x="30"/>
        <item h="1" x="1959"/>
        <item h="1" x="1116"/>
        <item h="1" x="2490"/>
        <item h="1" x="976"/>
        <item h="1" x="2387"/>
        <item h="1" x="1658"/>
        <item h="1" x="2189"/>
        <item h="1" x="1734"/>
        <item h="1" x="2240"/>
        <item h="1" x="1087"/>
        <item h="1" x="1000"/>
        <item h="1" x="1511"/>
        <item h="1" x="240"/>
        <item h="1" x="1650"/>
        <item h="1" x="1065"/>
        <item h="1" x="2118"/>
        <item h="1" x="884"/>
        <item h="1" x="2213"/>
        <item h="1" x="2309"/>
        <item h="1" x="606"/>
        <item h="1" x="1283"/>
        <item h="1" x="877"/>
        <item h="1" x="2411"/>
        <item h="1" x="1712"/>
        <item h="1" x="1146"/>
        <item h="1" x="649"/>
        <item h="1" x="1224"/>
        <item h="1" x="604"/>
        <item h="1" x="2323"/>
        <item h="1" x="1462"/>
        <item h="1" x="1880"/>
        <item h="1" x="2008"/>
        <item h="1" x="1509"/>
        <item h="1" x="1910"/>
        <item h="1" x="2224"/>
        <item h="1" x="1473"/>
        <item h="1" x="860"/>
        <item h="1" x="611"/>
        <item h="1" x="1735"/>
        <item h="1" x="2163"/>
        <item h="1" x="1304"/>
        <item h="1" x="2456"/>
        <item h="1" x="1427"/>
        <item h="1" x="1825"/>
        <item h="1" x="1148"/>
        <item h="1" x="383"/>
        <item h="1" x="1620"/>
        <item h="1" x="908"/>
        <item h="1" x="1013"/>
        <item h="1" x="981"/>
        <item h="1" x="455"/>
        <item h="1" x="901"/>
        <item h="1" x="1435"/>
        <item h="1" x="1785"/>
        <item h="1" x="5"/>
        <item h="1" x="190"/>
        <item h="1" x="2021"/>
        <item h="1" x="2194"/>
        <item h="1" x="2438"/>
        <item h="1" x="2450"/>
        <item h="1" x="2157"/>
        <item h="1" x="2250"/>
        <item h="1" x="2297"/>
        <item h="1" x="1544"/>
        <item h="1" x="151"/>
        <item h="1" x="605"/>
        <item h="1" x="1721"/>
        <item h="1" x="1903"/>
        <item h="1" x="1710"/>
        <item h="1" x="1733"/>
        <item h="1" x="112"/>
        <item h="1" x="1059"/>
        <item h="1" x="1133"/>
        <item h="1" x="2406"/>
        <item h="1" x="2332"/>
        <item h="1" x="2448"/>
        <item h="1" x="559"/>
        <item h="1" x="912"/>
        <item h="1" x="1494"/>
        <item h="1" x="2082"/>
        <item h="1" x="2479"/>
        <item h="1" x="2437"/>
        <item h="1" x="2102"/>
        <item h="1" x="515"/>
        <item h="1" x="673"/>
        <item h="1" x="1689"/>
        <item h="1" x="61"/>
        <item h="1" x="59"/>
        <item h="1" x="2312"/>
        <item h="1" x="1119"/>
        <item h="1" x="1274"/>
        <item h="1" x="722"/>
        <item h="1" x="980"/>
        <item h="1" x="1716"/>
        <item h="1" x="2002"/>
        <item h="1" x="125"/>
        <item h="1" x="747"/>
        <item h="1" x="2261"/>
        <item h="1" x="2099"/>
        <item h="1" x="641"/>
        <item h="1" x="228"/>
        <item h="1" x="1596"/>
        <item h="1" x="865"/>
        <item h="1" x="995"/>
        <item h="1" x="1216"/>
        <item h="1" x="1606"/>
        <item h="1" x="388"/>
        <item h="1" x="1545"/>
        <item h="1" x="2302"/>
        <item h="1" x="387"/>
        <item h="1" x="930"/>
        <item h="1" x="2461"/>
        <item h="1" x="1297"/>
        <item h="1" x="939"/>
        <item h="1" x="758"/>
        <item h="1" x="97"/>
        <item h="1" x="1704"/>
        <item h="1" x="596"/>
        <item h="1" x="2370"/>
        <item h="1" x="488"/>
        <item h="1" x="2416"/>
        <item h="1" x="2209"/>
        <item h="1" x="2360"/>
        <item h="1" x="102"/>
        <item h="1" x="1969"/>
        <item h="1" x="2435"/>
        <item h="1" x="1749"/>
        <item h="1" x="1738"/>
        <item h="1" x="630"/>
        <item h="1" x="2111"/>
        <item h="1" x="2451"/>
        <item h="1" x="766"/>
        <item h="1" x="1502"/>
        <item h="1" x="2219"/>
        <item h="1" x="759"/>
        <item h="1" x="635"/>
        <item h="1" x="1896"/>
        <item h="1" x="1449"/>
        <item h="1" x="1470"/>
        <item h="1" x="2084"/>
        <item h="1" x="1592"/>
        <item h="1" x="568"/>
        <item h="1" x="1977"/>
        <item h="1" x="1982"/>
        <item h="1" x="407"/>
        <item h="1" x="553"/>
        <item h="1" x="2296"/>
        <item h="1" x="1102"/>
        <item h="1" x="1821"/>
        <item h="1" x="1981"/>
        <item h="1" x="2446"/>
        <item h="1" x="2107"/>
        <item h="1" x="2443"/>
        <item h="1" x="184"/>
        <item h="1" x="2232"/>
        <item h="1" x="107"/>
        <item h="1" x="951"/>
        <item h="1" x="1169"/>
        <item h="1" x="2011"/>
        <item h="1" x="862"/>
        <item h="1" x="538"/>
        <item h="1" x="408"/>
        <item h="1" x="1813"/>
        <item h="1" x="1888"/>
        <item h="1" x="1476"/>
        <item h="1" x="1128"/>
        <item h="1" x="1913"/>
        <item h="1" x="2071"/>
        <item h="1" x="2166"/>
        <item h="1" x="329"/>
        <item h="1" x="90"/>
        <item h="1" x="2277"/>
        <item h="1" x="338"/>
        <item h="1" x="2478"/>
        <item h="1" x="2414"/>
        <item h="1" x="2396"/>
        <item h="1" x="2274"/>
        <item h="1" x="1069"/>
        <item h="1" x="883"/>
        <item h="1" x="2031"/>
        <item h="1" x="1280"/>
        <item h="1" x="210"/>
        <item h="1" x="2061"/>
        <item h="1" x="1194"/>
        <item h="1" x="1510"/>
        <item h="1" x="2318"/>
        <item h="1" x="978"/>
        <item h="1" x="2310"/>
        <item h="1" x="1517"/>
        <item h="1" x="33"/>
        <item h="1" x="2208"/>
        <item h="1" x="2220"/>
        <item h="1" x="2464"/>
        <item h="1" x="46"/>
        <item h="1" x="211"/>
        <item h="1" x="1231"/>
        <item h="1" x="1430"/>
        <item h="1" x="1617"/>
        <item h="1" x="106"/>
        <item h="1" x="1608"/>
        <item h="1" x="1213"/>
        <item h="1" x="2167"/>
        <item h="1" x="1006"/>
        <item h="1" x="1649"/>
        <item h="1" x="1098"/>
        <item h="1" x="536"/>
        <item h="1" x="1232"/>
        <item h="1" x="264"/>
        <item h="1" x="2152"/>
        <item h="1" x="984"/>
        <item h="1" x="532"/>
        <item h="1" x="2096"/>
        <item h="1" x="1966"/>
        <item h="1" x="1569"/>
        <item h="1" x="601"/>
        <item h="1" x="2476"/>
        <item h="1" x="2182"/>
        <item h="1" x="1603"/>
        <item h="1" x="2458"/>
        <item h="1" x="2216"/>
        <item h="1" x="2421"/>
        <item h="1" x="968"/>
        <item h="1" x="1126"/>
        <item h="1" x="203"/>
        <item h="1" x="1675"/>
        <item h="1" x="206"/>
        <item h="1" x="467"/>
        <item h="1" x="621"/>
        <item h="1" x="561"/>
        <item h="1" x="13"/>
        <item h="1" x="2079"/>
        <item h="1" x="2173"/>
        <item h="1" x="1314"/>
        <item h="1" x="1817"/>
        <item h="1" x="2344"/>
        <item h="1" x="256"/>
        <item h="1" x="2314"/>
        <item h="1" x="1504"/>
        <item h="1" x="113"/>
        <item h="1" x="1191"/>
        <item h="1" x="315"/>
        <item h="1" x="1907"/>
        <item h="1" x="946"/>
        <item h="1" x="2352"/>
        <item h="1" x="2226"/>
        <item h="1" x="674"/>
        <item h="1" x="1972"/>
        <item h="1" x="2080"/>
        <item h="1" x="967"/>
        <item h="1" x="2288"/>
        <item h="1" x="916"/>
        <item h="1" x="2143"/>
        <item h="1" x="1192"/>
        <item h="1" x="2395"/>
        <item h="1" x="638"/>
        <item h="1" x="633"/>
        <item h="1" x="1897"/>
        <item h="1" x="2351"/>
        <item h="1" x="2048"/>
        <item h="1" x="756"/>
        <item h="1" x="808"/>
        <item h="1" x="1814"/>
        <item h="1" x="1237"/>
        <item h="1" x="214"/>
        <item h="1" x="1579"/>
        <item h="1" x="202"/>
        <item h="1" x="1432"/>
        <item h="1" x="2128"/>
        <item h="1" x="949"/>
        <item h="1" x="44"/>
        <item h="1" x="2243"/>
        <item h="1" x="229"/>
        <item h="1" x="2112"/>
        <item h="1" x="928"/>
        <item h="1" x="639"/>
        <item h="1" x="1463"/>
        <item h="1" x="11"/>
        <item h="1" x="2444"/>
        <item h="1" x="825"/>
        <item h="1" x="410"/>
        <item h="1" x="1526"/>
        <item h="1" x="1269"/>
        <item h="1" x="1093"/>
        <item h="1" x="1633"/>
        <item h="1" x="1647"/>
        <item h="1" x="14"/>
        <item h="1" x="1106"/>
        <item h="1" x="1842"/>
        <item h="1" x="868"/>
        <item h="1" x="1460"/>
        <item h="1" x="599"/>
        <item h="1" x="343"/>
        <item h="1" x="627"/>
        <item h="1" x="864"/>
        <item h="1" x="1753"/>
        <item h="1" x="514"/>
        <item h="1" x="546"/>
        <item h="1" x="925"/>
        <item h="1" x="2533"/>
        <item h="1" x="826"/>
        <item h="1" x="2364"/>
        <item h="1" x="1316"/>
        <item h="1" x="642"/>
        <item h="1" x="2134"/>
        <item h="1" x="1058"/>
        <item h="1" x="2268"/>
        <item h="1" x="957"/>
        <item h="1" x="1113"/>
        <item h="1" x="1124"/>
        <item h="1" x="212"/>
        <item h="1" x="1736"/>
        <item h="1" x="2057"/>
        <item h="1" x="540"/>
        <item h="1" x="1513"/>
        <item h="1" x="1930"/>
        <item h="1" x="323"/>
        <item h="1" x="834"/>
        <item h="1" x="1614"/>
        <item h="1" x="1080"/>
        <item h="1" x="773"/>
        <item h="1" x="1797"/>
        <item h="1" x="85"/>
        <item h="1" x="1638"/>
        <item h="1" x="993"/>
        <item h="1" x="276"/>
        <item h="1" x="1737"/>
        <item h="1" x="757"/>
        <item h="1" x="2192"/>
        <item h="1" x="1290"/>
        <item h="1" x="692"/>
        <item h="1" x="1180"/>
        <item h="1" x="1860"/>
        <item h="1" x="384"/>
        <item h="1" x="1754"/>
        <item h="1" x="733"/>
        <item h="1" x="1752"/>
        <item h="1" x="717"/>
        <item h="1" x="2168"/>
        <item h="1" x="219"/>
        <item h="1" x="2060"/>
        <item h="1" x="837"/>
        <item h="1" x="260"/>
        <item h="1" x="2463"/>
        <item h="1" x="684"/>
        <item h="1" x="1630"/>
        <item h="1" x="2037"/>
        <item h="1" x="368"/>
        <item h="1" x="1155"/>
        <item h="1" x="186"/>
        <item h="1" x="985"/>
        <item h="1" x="1225"/>
        <item h="1" x="2105"/>
        <item h="1" x="754"/>
        <item h="1" x="974"/>
        <item h="1" x="1546"/>
        <item h="1" x="88"/>
        <item h="1" x="707"/>
        <item h="1" x="404"/>
        <item h="1" x="750"/>
        <item h="1" x="556"/>
        <item h="1" x="1413"/>
        <item h="1" x="2335"/>
        <item h="1" x="1107"/>
        <item h="1" x="2010"/>
        <item h="1" x="108"/>
        <item h="1" x="1632"/>
        <item h="1" x="2101"/>
        <item h="1" x="583"/>
        <item h="1" x="305"/>
        <item h="1" x="2123"/>
        <item h="1" x="2042"/>
        <item h="1" x="1072"/>
        <item h="1" x="628"/>
        <item h="1" x="947"/>
        <item h="1" x="2380"/>
        <item h="1" x="1853"/>
        <item h="1" x="1623"/>
        <item h="1" x="1865"/>
        <item h="1" x="1876"/>
        <item h="1" x="1475"/>
        <item h="1" x="769"/>
        <item h="1" x="2150"/>
        <item h="1" x="533"/>
        <item h="1" x="1879"/>
        <item h="1" x="1453"/>
        <item h="1" x="60"/>
        <item h="1" x="1200"/>
        <item h="1" x="1410"/>
        <item h="1" x="971"/>
        <item h="1" x="1928"/>
        <item h="1" x="1578"/>
        <item h="1" x="965"/>
        <item h="1" x="1137"/>
        <item h="1" x="64"/>
        <item h="1" x="391"/>
        <item h="1" x="2070"/>
        <item h="1" x="2015"/>
        <item h="1" x="962"/>
        <item h="1" x="1781"/>
        <item h="1" x="1996"/>
        <item h="1" x="2093"/>
        <item h="1" x="1731"/>
        <item h="1" x="882"/>
        <item h="1" x="123"/>
        <item h="1" x="99"/>
        <item h="1" x="2178"/>
        <item h="1" x="103"/>
        <item h="1" x="293"/>
        <item h="1" x="300"/>
        <item h="1" x="751"/>
        <item h="1" x="892"/>
        <item h="1" x="389"/>
        <item h="1" x="1696"/>
        <item h="1" x="588"/>
        <item h="1" x="914"/>
        <item h="1" x="1591"/>
        <item h="1" x="2339"/>
        <item h="1" x="1870"/>
        <item h="1" x="665"/>
        <item h="1" x="310"/>
        <item h="1" x="2228"/>
        <item h="1" x="936"/>
        <item h="1" x="241"/>
        <item h="1" x="2158"/>
        <item h="1" x="2059"/>
        <item h="1" x="537"/>
        <item h="1" x="1139"/>
        <item h="1" x="2453"/>
        <item h="1" x="1181"/>
        <item h="1" x="309"/>
        <item h="1" x="2235"/>
        <item h="1" x="812"/>
        <item h="1" x="1978"/>
        <item h="1" x="637"/>
        <item h="1" x="1732"/>
        <item h="1" x="354"/>
        <item h="1" x="1245"/>
        <item h="1" x="612"/>
        <item h="1" x="1572"/>
        <item h="1" x="1481"/>
        <item h="1" x="1484"/>
        <item h="1" x="765"/>
        <item h="1" x="1094"/>
        <item h="1" x="2236"/>
        <item h="1" x="1678"/>
        <item h="1" x="1111"/>
        <item h="1" x="1142"/>
        <item h="1" x="1723"/>
        <item h="1" x="1552"/>
        <item h="1" x="2203"/>
        <item h="1" x="2400"/>
        <item h="1" x="2160"/>
        <item h="1" x="1385"/>
        <item h="1" x="875"/>
        <item h="1" x="1014"/>
        <item h="1" x="1953"/>
        <item h="1" x="1590"/>
        <item h="1" x="1008"/>
        <item h="1" x="1233"/>
        <item h="1" x="2369"/>
        <item h="1" x="1143"/>
        <item h="1" x="1895"/>
        <item h="1" x="2137"/>
        <item h="1" x="1960"/>
        <item h="1" x="2091"/>
        <item h="1" x="1768"/>
        <item h="1" x="1195"/>
        <item h="1" x="1739"/>
        <item h="1" x="1564"/>
        <item h="1" x="1324"/>
        <item h="1" x="393"/>
        <item h="1" x="2034"/>
        <item h="1" x="2212"/>
        <item h="1" x="979"/>
        <item h="1" x="603"/>
        <item h="1" x="1683"/>
        <item h="1" x="2018"/>
        <item h="1" x="591"/>
        <item h="1" x="1062"/>
        <item h="1" x="2039"/>
        <item h="1" x="6"/>
        <item h="1" x="36"/>
        <item h="1" x="763"/>
        <item h="1" x="194"/>
        <item h="1" x="1695"/>
        <item h="1" x="55"/>
        <item h="1" x="1839"/>
        <item h="1" x="1999"/>
        <item h="1" x="737"/>
        <item h="1" x="261"/>
        <item h="1" x="1682"/>
        <item h="1" x="1593"/>
        <item h="1" x="2186"/>
        <item h="1" x="1134"/>
        <item h="1" x="2006"/>
        <item h="1" x="2388"/>
        <item h="1" x="1159"/>
        <item h="1" x="272"/>
        <item h="1" x="1318"/>
        <item h="1" x="1976"/>
        <item h="1" x="45"/>
        <item h="1" x="1988"/>
        <item h="1" x="1642"/>
        <item h="1" x="1520"/>
        <item h="1" x="174"/>
        <item h="1" x="498"/>
        <item h="1" x="982"/>
        <item h="1" x="520"/>
        <item h="1" x="249"/>
        <item h="1" x="1583"/>
        <item h="1" x="1399"/>
        <item h="1" x="299"/>
        <item h="1" x="7"/>
        <item h="1" x="813"/>
        <item h="1" x="823"/>
        <item h="1" x="2225"/>
        <item h="1" x="1103"/>
        <item h="1" x="1263"/>
        <item h="1" x="2028"/>
        <item h="1" x="1458"/>
        <item h="1" x="191"/>
        <item h="1" x="1574"/>
        <item h="1" x="1053"/>
        <item h="1" x="975"/>
        <item h="1" x="1640"/>
        <item h="1" x="333"/>
        <item h="1" x="1190"/>
        <item h="1" x="1239"/>
        <item h="1" x="2078"/>
        <item h="1" x="1183"/>
        <item h="1" x="1228"/>
        <item h="1" x="1214"/>
        <item h="1" x="966"/>
        <item h="1" x="548"/>
        <item h="1" x="2272"/>
        <item h="1" x="1916"/>
        <item h="1" x="878"/>
        <item h="1" x="814"/>
        <item h="1" x="1018"/>
        <item h="1" x="242"/>
        <item h="1" x="2135"/>
        <item h="1" x="1877"/>
        <item h="1" x="796"/>
        <item h="1" x="1117"/>
        <item h="1" x="530"/>
        <item h="1" x="1251"/>
        <item h="1" x="1744"/>
        <item h="1" x="2175"/>
        <item h="1" x="1906"/>
        <item h="1" x="2255"/>
        <item h="1" x="2251"/>
        <item h="1" x="1164"/>
        <item h="1" x="1424"/>
        <item h="1" x="239"/>
        <item h="1" x="2287"/>
        <item h="1" x="2077"/>
        <item h="1" x="889"/>
        <item h="1" x="1186"/>
        <item h="1" x="413"/>
        <item h="1" x="2012"/>
        <item h="1" x="1954"/>
        <item h="1" x="53"/>
        <item h="1" x="2266"/>
        <item h="1" x="271"/>
        <item h="1" x="2365"/>
        <item h="1" x="593"/>
        <item h="1" x="2333"/>
        <item h="1" x="2183"/>
        <item h="1" x="1703"/>
        <item h="1" x="1708"/>
        <item h="1" x="950"/>
        <item h="1" x="990"/>
        <item h="1" x="2454"/>
        <item h="1" x="1187"/>
        <item h="1" x="57"/>
        <item h="1" x="2223"/>
        <item h="1" x="285"/>
        <item h="1" x="303"/>
        <item h="1" x="2295"/>
        <item h="1" x="1315"/>
        <item h="1" x="1993"/>
        <item h="1" x="3"/>
        <item h="1" x="1104"/>
        <item h="1" x="1421"/>
        <item h="1" x="1625"/>
        <item h="1" x="2326"/>
        <item h="1" x="973"/>
        <item h="1" x="352"/>
        <item h="1" x="266"/>
        <item h="1" x="745"/>
        <item h="1" x="1285"/>
        <item h="1" x="558"/>
        <item h="1" x="1912"/>
        <item h="1" x="1114"/>
        <item h="1" x="199"/>
        <item h="1" x="543"/>
        <item h="1" x="478"/>
        <item h="1" x="1684"/>
        <item h="1" x="1968"/>
        <item h="1" x="1561"/>
        <item h="1" x="1782"/>
        <item h="1" x="755"/>
        <item h="1" x="2502"/>
        <item h="1" x="1685"/>
        <item h="1" x="1594"/>
        <item h="1" x="330"/>
        <item h="1" x="492"/>
        <item h="1" x="1536"/>
        <item h="1" x="1223"/>
        <item h="1" x="1125"/>
        <item h="1" x="1862"/>
        <item h="1" x="1831"/>
        <item h="1" x="2383"/>
        <item h="1" x="1893"/>
        <item h="1" x="1321"/>
        <item h="1" x="54"/>
        <item h="1" x="68"/>
        <item h="1" x="2140"/>
        <item h="1" x="977"/>
        <item h="1" x="753"/>
        <item h="1" x="846"/>
        <item h="1" x="2045"/>
        <item h="1" x="335"/>
        <item h="1" x="1328"/>
        <item h="1" x="188"/>
        <item h="1" x="1585"/>
        <item h="1" x="2108"/>
        <item h="1" x="545"/>
        <item h="1" x="996"/>
        <item h="1" x="1971"/>
        <item h="1" x="1468"/>
        <item h="1" x="994"/>
        <item h="1" x="1581"/>
        <item h="1" x="2049"/>
        <item h="1" x="2246"/>
        <item h="1" x="924"/>
        <item h="1" x="881"/>
        <item h="1" x="1803"/>
        <item h="1" x="2429"/>
        <item h="1" x="1687"/>
        <item h="1" x="1656"/>
        <item h="1" x="1377"/>
        <item h="1" x="1235"/>
        <item h="1" x="51"/>
        <item h="1" x="0"/>
        <item h="1" x="1110"/>
        <item h="1" x="289"/>
        <item h="1" x="725"/>
        <item h="1" x="752"/>
        <item h="1" x="1559"/>
        <item h="1" x="1382"/>
        <item h="1" x="2195"/>
        <item h="1" x="477"/>
        <item h="1" x="1250"/>
        <item h="1" x="491"/>
        <item h="1" x="2308"/>
        <item h="1" x="1211"/>
        <item h="1" x="172"/>
        <item h="1" x="1607"/>
        <item h="1" x="1857"/>
        <item h="1" x="48"/>
        <item h="1" x="1047"/>
        <item h="1" x="286"/>
        <item h="1" x="16"/>
        <item h="1" x="634"/>
        <item h="1" x="28"/>
        <item h="1" x="2142"/>
        <item h="1" x="1774"/>
        <item h="1" x="1416"/>
        <item h="1" x="297"/>
        <item h="1" x="2298"/>
        <item h="1" x="1198"/>
        <item h="1" x="2115"/>
        <item h="1" x="2113"/>
        <item h="1" x="2014"/>
        <item h="1" x="418"/>
        <item h="1" x="2407"/>
        <item h="1" x="1412"/>
        <item h="1" x="1258"/>
        <item h="1" x="1185"/>
        <item h="1" x="998"/>
        <item h="1" x="921"/>
        <item h="1" x="2530"/>
        <item h="1" x="620"/>
        <item h="1" x="2154"/>
        <item h="1" x="1863"/>
        <item h="1" x="245"/>
        <item h="1" x="2136"/>
        <item h="1" x="1998"/>
        <item h="1" x="496"/>
        <item h="1" x="1899"/>
        <item h="1" x="562"/>
        <item h="1" x="2148"/>
        <item h="1" x="451"/>
        <item h="1" x="79"/>
        <item h="1" x="918"/>
        <item h="1" x="332"/>
        <item h="1" x="205"/>
        <item h="1" x="304"/>
        <item h="1" x="830"/>
        <item h="1" x="1347"/>
        <item h="1" x="2030"/>
        <item h="1" x="2147"/>
        <item h="1" x="811"/>
        <item h="1" x="1535"/>
        <item h="1" x="1661"/>
        <item h="1" x="550"/>
        <item h="1" x="732"/>
        <item h="1" x="867"/>
        <item h="1" x="829"/>
        <item h="1" x="348"/>
        <item h="1" x="1268"/>
        <item h="1" x="820"/>
        <item h="1" x="1571"/>
        <item h="1" x="1602"/>
        <item h="1" x="953"/>
        <item h="1" x="1729"/>
        <item h="1" x="425"/>
        <item h="1" x="1560"/>
        <item h="1" x="312"/>
        <item h="1" x="1204"/>
        <item h="1" x="1358"/>
        <item h="1" x="890"/>
        <item h="1" x="704"/>
        <item h="1" x="1391"/>
        <item h="1" x="50"/>
        <item h="1" x="255"/>
        <item h="1" x="1873"/>
        <item h="1" x="1490"/>
        <item h="1" x="938"/>
        <item h="1" x="587"/>
        <item h="1" x="2085"/>
        <item h="1" x="1095"/>
        <item h="1" x="505"/>
        <item h="1" x="1"/>
        <item h="1" x="181"/>
        <item h="1" x="1567"/>
        <item h="1" x="2032"/>
        <item h="1" x="626"/>
        <item h="1" x="423"/>
        <item h="1" x="2117"/>
        <item h="1" x="1662"/>
        <item h="1" x="1012"/>
        <item h="1" x="1248"/>
        <item h="1" x="1686"/>
        <item h="1" x="2174"/>
        <item h="1" x="185"/>
        <item h="1" x="1221"/>
        <item h="1" x="56"/>
        <item h="1" x="2159"/>
        <item h="1" x="1267"/>
        <item h="1" x="2211"/>
        <item h="1" x="903"/>
        <item h="1" x="512"/>
        <item h="1" x="238"/>
        <item h="1" x="2162"/>
        <item h="1" x="2130"/>
        <item h="1" x="842"/>
        <item h="1" x="833"/>
        <item h="1" x="2260"/>
        <item h="1" x="844"/>
        <item h="1" x="1115"/>
        <item h="1" x="301"/>
        <item h="1" x="2460"/>
        <item h="1" x="1645"/>
        <item h="1" x="592"/>
        <item h="1" x="1045"/>
        <item h="1" x="1341"/>
        <item h="1" x="2188"/>
        <item h="1" x="2003"/>
        <item h="1" x="419"/>
        <item h="1" x="2164"/>
        <item h="1" x="227"/>
        <item h="1" x="1519"/>
        <item h="1" x="1991"/>
        <item h="1" x="1786"/>
        <item h="1" x="913"/>
        <item h="1" x="1587"/>
        <item h="1" x="888"/>
        <item h="1" x="1826"/>
        <item h="1" x="1532"/>
        <item h="1" x="331"/>
        <item h="1" x="179"/>
        <item h="1" x="1044"/>
        <item h="1" x="1189"/>
        <item h="1" x="870"/>
        <item h="1" x="1414"/>
        <item h="1" x="2064"/>
        <item h="1" x="224"/>
        <item h="1" x="2253"/>
        <item h="1" x="2029"/>
        <item h="1" x="275"/>
        <item h="1" x="1039"/>
        <item h="1" x="891"/>
        <item h="1" x="828"/>
        <item h="1" x="1864"/>
        <item h="1" x="1354"/>
        <item h="1" x="693"/>
        <item h="1" x="283"/>
        <item h="1" x="253"/>
        <item h="1" x="1816"/>
        <item h="1" x="1472"/>
        <item h="1" x="1780"/>
        <item h="1" x="1016"/>
        <item h="1" x="1411"/>
        <item h="1" x="1284"/>
        <item h="1" x="1320"/>
        <item h="1" x="832"/>
        <item h="1" x="314"/>
        <item h="1" x="2104"/>
        <item h="1" x="616"/>
        <item h="1" x="1265"/>
        <item h="1" x="721"/>
        <item h="1" x="944"/>
        <item h="1" x="1074"/>
        <item h="1" x="1801"/>
        <item h="1" x="250"/>
        <item h="1" x="282"/>
        <item h="1" x="236"/>
        <item h="1" x="1776"/>
        <item h="1" x="1038"/>
        <item h="1" x="195"/>
        <item h="1" x="1824"/>
        <item h="1" x="2009"/>
        <item h="1" x="1634"/>
        <item h="1" x="1050"/>
        <item h="1" x="893"/>
        <item h="1" x="1054"/>
        <item h="1" x="1859"/>
        <item h="1" x="327"/>
        <item h="1" x="1589"/>
        <item h="1" x="1575"/>
        <item h="1" x="479"/>
        <item h="1" x="349"/>
        <item h="1" x="1063"/>
        <item h="1" x="689"/>
        <item h="1" x="1344"/>
        <item h="1" x="1577"/>
        <item h="1" x="696"/>
        <item h="1" x="499"/>
        <item h="1" x="1557"/>
        <item h="1" x="1046"/>
        <item h="1" x="690"/>
        <item h="1" x="1500"/>
        <item h="1" x="726"/>
        <item h="1" x="42"/>
        <item h="1" x="1566"/>
        <item h="1" x="2116"/>
        <item h="1" x="58"/>
        <item h="1" x="1246"/>
        <item h="1" x="534"/>
        <item h="1" x="2131"/>
        <item h="1" x="326"/>
        <item h="1" x="234"/>
        <item h="1" x="21"/>
        <item h="1" x="952"/>
        <item h="1" x="1743"/>
        <item h="1" x="2146"/>
        <item h="1" x="840"/>
        <item h="1" x="880"/>
        <item h="1" x="1558"/>
        <item h="1" x="1042"/>
        <item h="1" x="729"/>
        <item h="1" x="221"/>
        <item h="1" x="1554"/>
        <item h="1" x="1260"/>
        <item h="1" x="1741"/>
        <item h="1" x="248"/>
        <item h="1" x="1772"/>
        <item h="1" x="1823"/>
        <item h="1" x="1499"/>
        <item h="1" x="1207"/>
        <item h="1" x="743"/>
        <item h="1" x="257"/>
        <item h="1" x="1822"/>
        <item h="1" x="334"/>
        <item h="1" x="1295"/>
        <item h="1" x="246"/>
        <item h="1" x="200"/>
        <item h="1" x="2124"/>
        <item h="1" x="1071"/>
        <item h="1" x="1043"/>
        <item h="1" x="213"/>
        <item h="1" x="1459"/>
        <item h="1" x="2026"/>
        <item h="1" x="818"/>
        <item h="1" x="1789"/>
        <item h="1" x="1507"/>
        <item h="1" x="2139"/>
        <item h="1" x="906"/>
        <item h="1" x="1523"/>
        <item h="1" x="1832"/>
        <item h="1" x="847"/>
        <item h="1" x="1182"/>
        <item h="1" x="1036"/>
        <item h="1" x="27"/>
        <item h="1" x="879"/>
        <item h="1" x="319"/>
        <item h="1" x="353"/>
        <item h="1" x="1875"/>
        <item h="1" x="1525"/>
        <item h="1" x="1799"/>
        <item h="1" x="1995"/>
        <item h="1" x="810"/>
        <item h="1" x="1057"/>
        <item h="1" x="2007"/>
        <item h="1" x="1394"/>
        <item h="1" x="2072"/>
        <item h="1" x="1693"/>
        <item h="1" x="748"/>
        <item h="1" x="502"/>
        <item h="1" x="1345"/>
        <item h="1" x="1066"/>
        <item h="1" x="1051"/>
        <item h="1" x="1555"/>
        <item h="1" x="886"/>
        <item h="1" x="2151"/>
        <item h="1" x="244"/>
        <item h="1" x="1582"/>
        <item h="1" x="405"/>
        <item h="1" x="941"/>
        <item h="1" x="1563"/>
        <item h="1" x="1984"/>
        <item h="1" x="473"/>
        <item h="1" x="777"/>
        <item h="1" x="252"/>
        <item h="1" x="296"/>
        <item h="1" x="2144"/>
        <item h="1" x="237"/>
        <item h="1" x="1653"/>
        <item h="1" x="1659"/>
        <item h="1" x="871"/>
        <item h="1" x="182"/>
        <item h="1" x="697"/>
        <item h="1" x="1718"/>
        <item h="1" x="1950"/>
        <item h="1" x="843"/>
        <item h="1" x="294"/>
        <item h="1" x="316"/>
        <item h="1" x="1138"/>
        <item h="1" x="1447"/>
        <item h="1" x="1437"/>
        <item h="1" x="490"/>
        <item h="1" x="231"/>
        <item h="1" x="539"/>
        <item h="1" x="225"/>
        <item h="1" x="465"/>
        <item h="1" x="1654"/>
        <item h="1" x="320"/>
        <item h="1" x="1657"/>
        <item h="1" x="1048"/>
        <item h="1" x="217"/>
        <item h="1" x="259"/>
        <item h="1" x="841"/>
        <item h="1" x="2023"/>
        <item h="1" x="1073"/>
        <item h="1" x="2110"/>
        <item h="1" x="1986"/>
        <item h="1" x="1060"/>
        <item h="1" x="171"/>
        <item h="1" x="193"/>
        <item h="1" x="1848"/>
        <item h="1" x="1538"/>
        <item h="1" x="2004"/>
        <item h="1" x="1025"/>
        <item h="1" x="1521"/>
        <item h="1" x="32"/>
        <item h="1" x="1784"/>
        <item h="1" x="287"/>
        <item h="1" x="1598"/>
        <item h="1" x="1448"/>
        <item h="1" x="713"/>
        <item h="1" x="1855"/>
        <item h="1" x="273"/>
        <item h="1" x="201"/>
        <item h="1" x="1861"/>
        <item h="1" x="233"/>
        <item h="1" x="2000"/>
        <item h="1" x="1858"/>
        <item h="1" x="1070"/>
        <item h="1" x="1407"/>
        <item h="1" x="132"/>
        <item h="1" x="480"/>
        <item h="1" x="1679"/>
        <item h="1" x="254"/>
        <item h="1" x="1869"/>
        <item h="1" x="1562"/>
        <item h="1" x="346"/>
        <item h="1" x="1426"/>
        <item h="1" x="866"/>
        <item h="1" x="306"/>
        <item h="1" x="280"/>
        <item h="1" x="2121"/>
        <item h="1" x="1694"/>
        <item h="1" x="715"/>
        <item h="1" x="1052"/>
        <item h="1" x="43"/>
        <item h="1" x="2269"/>
        <item h="1" x="788"/>
        <item h="1" x="1387"/>
        <item h="1" x="1872"/>
        <item h="1" x="1068"/>
        <item h="1" x="209"/>
        <item h="1" x="1627"/>
        <item h="1" x="189"/>
        <item h="1" x="2024"/>
        <item h="1" x="1856"/>
        <item h="1" x="2170"/>
        <item h="1" x="18"/>
        <item h="1" x="1570"/>
        <item h="1" x="223"/>
        <item h="1" x="476"/>
        <item h="1" x="1778"/>
        <item h="1" x="1775"/>
        <item h="1" x="39"/>
        <item h="1" x="645"/>
        <item h="1" x="2019"/>
        <item h="1" x="531"/>
        <item h="1" x="1021"/>
        <item h="1" x="1396"/>
        <item h="1" x="1027"/>
        <item h="1" x="1357"/>
        <item h="1" x="1298"/>
        <item h="1" x="1408"/>
        <item h="1" x="521"/>
        <item h="1" x="1335"/>
        <item h="1" x="969"/>
        <item h="1" x="281"/>
        <item h="1" x="1515"/>
        <item h="1" x="1022"/>
        <item h="1" x="1527"/>
        <item h="1" x="2114"/>
        <item h="1" x="724"/>
        <item h="1" x="2132"/>
        <item h="1" x="1690"/>
        <item h="1" x="1987"/>
        <item h="1" x="509"/>
        <item h="1" x="869"/>
        <item h="1" x="267"/>
        <item h="1" x="1655"/>
        <item h="1" x="258"/>
        <item h="1" x="339"/>
        <item h="1" x="1375"/>
        <item h="1" x="196"/>
        <item h="1" x="822"/>
        <item h="1" x="24"/>
        <item h="1" x="302"/>
        <item h="1" x="885"/>
        <item h="1" x="298"/>
        <item h="1" x="1771"/>
        <item h="1" x="821"/>
        <item h="1" x="1847"/>
        <item h="1" x="839"/>
        <item h="1" x="1406"/>
        <item h="1" x="1610"/>
        <item h="1" x="1026"/>
        <item h="1" x="1423"/>
        <item h="1" x="2347"/>
        <item h="1" x="1055"/>
        <item h="1" x="698"/>
        <item h="1" x="1415"/>
        <item h="1" x="2392"/>
        <item h="1" x="819"/>
        <item h="1" x="37"/>
        <item h="1" x="923"/>
        <item h="1" x="1680"/>
        <item h="1" x="216"/>
        <item h="1" x="292"/>
        <item h="1" x="1961"/>
        <item h="1" x="180"/>
        <item h="1" x="1845"/>
        <item h="1" x="222"/>
        <item h="1" x="2040"/>
        <item h="1" x="1810"/>
        <item h="1" x="1664"/>
        <item h="1" x="268"/>
        <item h="1" x="489"/>
        <item h="1" x="1428"/>
        <item h="1" x="288"/>
        <item h="1" x="277"/>
        <item h="1" x="470"/>
        <item h="1" x="284"/>
        <item h="1" x="1403"/>
        <item h="1" x="1599"/>
        <item h="1" x="1997"/>
        <item h="1" x="220"/>
        <item h="1" x="1871"/>
        <item h="1" x="1017"/>
        <item h="1" x="1951"/>
        <item h="1" x="1849"/>
        <item h="1" x="768"/>
        <item h="1" x="1064"/>
        <item h="1" x="1420"/>
        <item h="1" x="463"/>
        <item h="1" x="1019"/>
        <item h="1" x="1478"/>
        <item h="1" x="1429"/>
        <item h="1" x="1868"/>
        <item h="1" x="12"/>
        <item h="1" x="827"/>
        <item h="1" x="964"/>
        <item h="1" x="270"/>
        <item h="1" x="1339"/>
        <item h="1" x="1637"/>
        <item h="1" x="1850"/>
        <item h="1" x="835"/>
        <item h="1" x="945"/>
        <item h="1" x="2417"/>
        <item h="1" x="1994"/>
        <item h="1" x="295"/>
        <item h="1" x="226"/>
        <item h="1" x="336"/>
        <item h="1" x="262"/>
        <item h="1" x="2017"/>
        <item h="1" x="1331"/>
        <item h="1" x="1534"/>
        <item h="1" x="519"/>
        <item h="1" x="1531"/>
        <item h="1" x="1874"/>
        <item h="1" x="544"/>
        <item h="1" x="4"/>
        <item h="1" x="279"/>
        <item h="1" x="328"/>
        <item h="1" x="2088"/>
        <item h="1" x="1440"/>
        <item h="1" x="1352"/>
        <item h="1" x="1601"/>
        <item h="1" x="741"/>
        <item h="1" x="197"/>
        <item h="1" x="1446"/>
        <item h="1" x="1866"/>
        <item h="1" x="1030"/>
        <item h="1" x="863"/>
        <item h="1" x="1419"/>
        <item h="1" x="1401"/>
        <item h="1" x="1992"/>
        <item h="1" x="1056"/>
        <item h="1" x="290"/>
        <item h="1" x="1568"/>
        <item h="1" x="1438"/>
        <item h="1" x="1184"/>
        <item h="1" x="1067"/>
        <item h="1" x="1157"/>
        <item h="1" x="1388"/>
        <item h="1" x="232"/>
        <item h="1" x="1530"/>
        <item h="1" x="1334"/>
        <item h="1" x="215"/>
        <item h="1" x="915"/>
        <item h="1" x="1663"/>
        <item h="1" x="1878"/>
        <item h="1" x="1349"/>
        <item h="1" x="1400"/>
        <item h="1" x="466"/>
        <item h="1" x="1356"/>
        <item h="1" x="1402"/>
        <item h="1" x="1597"/>
        <item h="1" x="230"/>
        <item h="1" x="1425"/>
        <item h="1" x="749"/>
        <item h="1" x="265"/>
        <item h="1" x="1441"/>
        <item h="1" x="1639"/>
        <item h="1" x="1434"/>
        <item h="1" x="919"/>
        <item h="1" x="322"/>
        <item h="1" x="1342"/>
        <item h="1" x="940"/>
        <item h="1" x="2063"/>
        <item h="1" x="187"/>
        <item h="1" x="1035"/>
        <item h="1" x="1386"/>
        <item h="1" x="1851"/>
        <item h="1" x="1522"/>
        <item h="1" x="1788"/>
        <item h="1" x="1380"/>
        <item h="1" x="1332"/>
        <item h="1" x="712"/>
        <item h="1" x="198"/>
        <item h="1" x="2353"/>
        <item h="1" x="1340"/>
        <item h="1" x="2486"/>
        <item h="1" x="1417"/>
        <item h="1" x="1660"/>
        <item h="1" x="1867"/>
        <item h="1" x="1576"/>
        <item h="1" x="475"/>
        <item h="1" x="1333"/>
        <item h="1" x="1777"/>
        <item h="1" x="513"/>
        <item h="1" x="1773"/>
        <item h="1" x="1372"/>
        <item h="1" x="1792"/>
        <item h="1" x="1343"/>
        <item h="1" x="2022"/>
        <item h="1" x="269"/>
        <item h="1" x="1431"/>
        <item h="1" x="506"/>
        <item h="1" x="1351"/>
        <item h="1" x="218"/>
        <item h="1" x="1374"/>
        <item h="1" x="1397"/>
        <item h="1" x="324"/>
        <item h="1" x="1376"/>
        <item h="1" x="1392"/>
        <item h="1" x="1418"/>
        <item h="1" x="1529"/>
        <item h="1" x="1573"/>
        <item h="1" x="1015"/>
        <item h="1" x="235"/>
        <item h="1" x="1350"/>
        <item h="1" x="207"/>
        <item h="1" x="730"/>
        <item h="1" x="165"/>
        <item h="1" x="1379"/>
        <item h="1" x="1442"/>
        <item h="1" x="1854"/>
        <item h="1" x="1395"/>
        <item h="1" x="1393"/>
        <item h="1" x="1337"/>
        <item h="1" x="1444"/>
        <item h="1" x="1405"/>
        <item h="1" x="263"/>
        <item h="1" x="1983"/>
        <item h="1" x="1409"/>
        <item h="1" x="1325"/>
        <item h="1" x="307"/>
        <item h="1" x="1338"/>
        <item h="1" x="1422"/>
        <item h="1" x="1362"/>
        <item h="1" x="1600"/>
        <item h="1" x="1652"/>
        <item h="1" x="1389"/>
        <item h="1" x="1556"/>
        <item h="1" x="1359"/>
        <item h="1" x="1524"/>
        <item h="1" x="1302"/>
        <item h="1" x="1348"/>
        <item h="1" x="1371"/>
        <item h="1" x="1361"/>
        <item h="1" x="1346"/>
        <item h="1" x="1580"/>
        <item h="1" x="1533"/>
        <item h="1" x="464"/>
        <item h="1" x="1404"/>
        <item h="1" x="1779"/>
        <item h="1" x="1326"/>
        <item h="1" x="1323"/>
        <item h="1" x="1809"/>
        <item h="1" x="1327"/>
        <item h="1" x="1336"/>
        <item h="1" x="1439"/>
        <item h="1" x="1381"/>
        <item h="1" x="1049"/>
        <item h="1" x="1433"/>
        <item h="1" x="1355"/>
        <item h="1" x="1360"/>
        <item h="1" x="1028"/>
        <item h="1" x="1383"/>
        <item h="1" x="1330"/>
        <item h="1" x="1445"/>
        <item h="1" x="1353"/>
        <item h="1" x="736"/>
        <item h="1" x="1384"/>
        <item h="1"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axis="axisCol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11"/>
  </colFields>
  <colItems count="11">
    <i>
      <x/>
      <x v="1"/>
    </i>
    <i r="1">
      <x v="2"/>
    </i>
    <i t="default">
      <x/>
    </i>
    <i>
      <x v="1"/>
      <x v="1"/>
    </i>
    <i r="1">
      <x v="2"/>
    </i>
    <i r="1">
      <x v="3"/>
    </i>
    <i r="1">
      <x v="5"/>
    </i>
    <i t="default">
      <x v="1"/>
    </i>
    <i>
      <x v="2"/>
      <x v="1"/>
    </i>
    <i t="default">
      <x v="2"/>
    </i>
    <i t="grand">
      <x/>
    </i>
  </colItems>
  <pageFields count="2">
    <pageField fld="8" hier="-1"/>
    <pageField fld="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501CA-A47E-9746-AC73-56589A038E7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62D62-1A96-BC43-BFB9-800F1D0B03E2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Normal="100" workbookViewId="0">
      <pane xSplit="3" ySplit="4" topLeftCell="D3162" activePane="bottomRight" state="frozen"/>
      <selection pane="topRight" activeCell="D1" sqref="D1"/>
      <selection pane="bottomLeft" activeCell="A5" sqref="A5"/>
      <selection pane="bottomRight" activeCell="H3487" sqref="H348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1640625" style="12" customWidth="1"/>
    <col min="5" max="5" width="16.5" style="13" customWidth="1"/>
    <col min="6" max="6" width="21.33203125" style="11" customWidth="1"/>
    <col min="7" max="7" width="17.83203125" style="11" customWidth="1"/>
    <col min="8" max="8" width="19.83203125" style="11" customWidth="1"/>
    <col min="9" max="10" width="19.33203125" style="11" customWidth="1"/>
    <col min="11" max="11" width="17.83203125" style="11" customWidth="1"/>
    <col min="12" max="12" width="15.5" style="11" customWidth="1"/>
    <col min="13" max="13" width="24.5" style="11" customWidth="1"/>
    <col min="14" max="14" width="36.5" style="11" customWidth="1"/>
    <col min="15" max="15" width="41.1640625" style="11" customWidth="1"/>
    <col min="16" max="16" width="30.83203125" style="11" customWidth="1"/>
    <col min="17" max="17" width="26.1640625" style="11" customWidth="1"/>
    <col min="18" max="18" width="19" style="11" customWidth="1"/>
    <col min="19" max="19" width="21.1640625" style="11" customWidth="1"/>
    <col min="20" max="20" width="35.6640625" style="22" customWidth="1"/>
    <col min="21" max="21" width="30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8401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5" t="s">
        <v>8358</v>
      </c>
      <c r="S1" s="1" t="s">
        <v>8359</v>
      </c>
      <c r="T1" s="20" t="s">
        <v>8369</v>
      </c>
      <c r="U1" s="20" t="s">
        <v>8370</v>
      </c>
    </row>
    <row r="2" spans="1:21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f>YEAR(T2)</f>
        <v>2015</v>
      </c>
      <c r="K2" s="11">
        <v>1434931811</v>
      </c>
      <c r="L2" t="b">
        <v>0</v>
      </c>
      <c r="M2">
        <v>182</v>
      </c>
      <c r="N2" t="b">
        <v>1</v>
      </c>
      <c r="O2" t="s">
        <v>8263</v>
      </c>
      <c r="P2" s="10">
        <f t="shared" ref="P2:P65" si="0">ROUND(E2/D2*100,0)</f>
        <v>137</v>
      </c>
      <c r="Q2">
        <f>IFERROR(ROUND(E2/M2,2),0)</f>
        <v>63.92</v>
      </c>
      <c r="R2" s="16" t="s">
        <v>8308</v>
      </c>
      <c r="S2" s="11" t="s">
        <v>8309</v>
      </c>
      <c r="T2" s="21">
        <f>(((K2/60)/60)/24)+DATE(1970,1,1)</f>
        <v>42177.007071759261</v>
      </c>
      <c r="U2" s="21">
        <f>(((I2/60)/60)/24)+DATE(1970,1,1)</f>
        <v>42208.125</v>
      </c>
    </row>
    <row r="3" spans="1:21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f t="shared" ref="J3:J66" si="1">YEAR(T3)</f>
        <v>2017</v>
      </c>
      <c r="K3" s="11">
        <v>1485872683</v>
      </c>
      <c r="L3" t="b">
        <v>0</v>
      </c>
      <c r="M3">
        <v>79</v>
      </c>
      <c r="N3" t="b">
        <v>1</v>
      </c>
      <c r="O3" t="s">
        <v>8263</v>
      </c>
      <c r="P3" s="10">
        <f t="shared" si="0"/>
        <v>143</v>
      </c>
      <c r="Q3">
        <f t="shared" ref="Q3:Q66" si="2">IFERROR(ROUND(E3/M3,2),0)</f>
        <v>185.48</v>
      </c>
      <c r="R3" s="16" t="s">
        <v>8308</v>
      </c>
      <c r="S3" s="11" t="s">
        <v>8309</v>
      </c>
      <c r="T3" s="21">
        <f t="shared" ref="T3:T66" si="3">(((K3/60)/60)/24)+DATE(1970,1,1)</f>
        <v>42766.600497685184</v>
      </c>
      <c r="U3" s="21">
        <f t="shared" ref="U3:U66" si="4">(((I3/60)/60)/24)+DATE(1970,1,1)</f>
        <v>42796.600497685184</v>
      </c>
    </row>
    <row r="4" spans="1:21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f t="shared" si="1"/>
        <v>2016</v>
      </c>
      <c r="K4" s="11">
        <v>1454691083</v>
      </c>
      <c r="L4" t="b">
        <v>0</v>
      </c>
      <c r="M4">
        <v>35</v>
      </c>
      <c r="N4" t="b">
        <v>1</v>
      </c>
      <c r="O4" t="s">
        <v>8263</v>
      </c>
      <c r="P4" s="10">
        <f t="shared" si="0"/>
        <v>105</v>
      </c>
      <c r="Q4">
        <f t="shared" si="2"/>
        <v>15</v>
      </c>
      <c r="R4" s="16" t="s">
        <v>8308</v>
      </c>
      <c r="S4" s="11" t="s">
        <v>8309</v>
      </c>
      <c r="T4" s="21">
        <f t="shared" si="3"/>
        <v>42405.702349537038</v>
      </c>
      <c r="U4" s="21">
        <f t="shared" si="4"/>
        <v>42415.702349537038</v>
      </c>
    </row>
    <row r="5" spans="1:21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f t="shared" si="1"/>
        <v>2014</v>
      </c>
      <c r="K5" s="11">
        <v>1404822107</v>
      </c>
      <c r="L5" t="b">
        <v>0</v>
      </c>
      <c r="M5">
        <v>150</v>
      </c>
      <c r="N5" t="b">
        <v>1</v>
      </c>
      <c r="O5" t="s">
        <v>8263</v>
      </c>
      <c r="P5" s="10">
        <f t="shared" si="0"/>
        <v>104</v>
      </c>
      <c r="Q5">
        <f t="shared" si="2"/>
        <v>69.27</v>
      </c>
      <c r="R5" s="16" t="s">
        <v>8308</v>
      </c>
      <c r="S5" s="11" t="s">
        <v>8309</v>
      </c>
      <c r="T5" s="21">
        <f t="shared" si="3"/>
        <v>41828.515127314815</v>
      </c>
      <c r="U5" s="21">
        <f t="shared" si="4"/>
        <v>41858.515127314815</v>
      </c>
    </row>
    <row r="6" spans="1:21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f t="shared" si="1"/>
        <v>2015</v>
      </c>
      <c r="K6" s="11">
        <v>1447963279</v>
      </c>
      <c r="L6" t="b">
        <v>0</v>
      </c>
      <c r="M6">
        <v>284</v>
      </c>
      <c r="N6" t="b">
        <v>1</v>
      </c>
      <c r="O6" t="s">
        <v>8263</v>
      </c>
      <c r="P6" s="10">
        <f t="shared" si="0"/>
        <v>123</v>
      </c>
      <c r="Q6">
        <f t="shared" si="2"/>
        <v>190.55</v>
      </c>
      <c r="R6" s="16" t="s">
        <v>8308</v>
      </c>
      <c r="S6" s="11" t="s">
        <v>8309</v>
      </c>
      <c r="T6" s="21">
        <f t="shared" si="3"/>
        <v>42327.834247685183</v>
      </c>
      <c r="U6" s="21">
        <f t="shared" si="4"/>
        <v>42357.834247685183</v>
      </c>
    </row>
    <row r="7" spans="1:21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f t="shared" si="1"/>
        <v>2016</v>
      </c>
      <c r="K7" s="11">
        <v>1468362207</v>
      </c>
      <c r="L7" t="b">
        <v>0</v>
      </c>
      <c r="M7">
        <v>47</v>
      </c>
      <c r="N7" t="b">
        <v>1</v>
      </c>
      <c r="O7" t="s">
        <v>8263</v>
      </c>
      <c r="P7" s="10">
        <f t="shared" si="0"/>
        <v>110</v>
      </c>
      <c r="Q7">
        <f t="shared" si="2"/>
        <v>93.4</v>
      </c>
      <c r="R7" s="16" t="s">
        <v>8308</v>
      </c>
      <c r="S7" s="11" t="s">
        <v>8309</v>
      </c>
      <c r="T7" s="21">
        <f t="shared" si="3"/>
        <v>42563.932951388888</v>
      </c>
      <c r="U7" s="21">
        <f t="shared" si="4"/>
        <v>42580.232638888891</v>
      </c>
    </row>
    <row r="8" spans="1:21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f t="shared" si="1"/>
        <v>2014</v>
      </c>
      <c r="K8" s="11">
        <v>1401846250</v>
      </c>
      <c r="L8" t="b">
        <v>0</v>
      </c>
      <c r="M8">
        <v>58</v>
      </c>
      <c r="N8" t="b">
        <v>1</v>
      </c>
      <c r="O8" t="s">
        <v>8263</v>
      </c>
      <c r="P8" s="10">
        <f t="shared" si="0"/>
        <v>106</v>
      </c>
      <c r="Q8">
        <f t="shared" si="2"/>
        <v>146.88</v>
      </c>
      <c r="R8" s="16" t="s">
        <v>8308</v>
      </c>
      <c r="S8" s="11" t="s">
        <v>8309</v>
      </c>
      <c r="T8" s="21">
        <f t="shared" si="3"/>
        <v>41794.072337962964</v>
      </c>
      <c r="U8" s="21">
        <f t="shared" si="4"/>
        <v>41804.072337962964</v>
      </c>
    </row>
    <row r="9" spans="1:21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f t="shared" si="1"/>
        <v>2016</v>
      </c>
      <c r="K9" s="11">
        <v>1464224867</v>
      </c>
      <c r="L9" t="b">
        <v>0</v>
      </c>
      <c r="M9">
        <v>57</v>
      </c>
      <c r="N9" t="b">
        <v>1</v>
      </c>
      <c r="O9" t="s">
        <v>8263</v>
      </c>
      <c r="P9" s="10">
        <f t="shared" si="0"/>
        <v>101</v>
      </c>
      <c r="Q9">
        <f t="shared" si="2"/>
        <v>159.82</v>
      </c>
      <c r="R9" s="16" t="s">
        <v>8308</v>
      </c>
      <c r="S9" s="11" t="s">
        <v>8309</v>
      </c>
      <c r="T9" s="21">
        <f t="shared" si="3"/>
        <v>42516.047071759262</v>
      </c>
      <c r="U9" s="21">
        <f t="shared" si="4"/>
        <v>42556.047071759262</v>
      </c>
    </row>
    <row r="10" spans="1:21" ht="21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f t="shared" si="1"/>
        <v>2016</v>
      </c>
      <c r="K10" s="11">
        <v>1460155212</v>
      </c>
      <c r="L10" t="b">
        <v>0</v>
      </c>
      <c r="M10">
        <v>12</v>
      </c>
      <c r="N10" t="b">
        <v>1</v>
      </c>
      <c r="O10" t="s">
        <v>8263</v>
      </c>
      <c r="P10" s="10">
        <f t="shared" si="0"/>
        <v>100</v>
      </c>
      <c r="Q10">
        <f t="shared" si="2"/>
        <v>291.79000000000002</v>
      </c>
      <c r="R10" s="16" t="s">
        <v>8308</v>
      </c>
      <c r="S10" s="11" t="s">
        <v>8309</v>
      </c>
      <c r="T10" s="21">
        <f t="shared" si="3"/>
        <v>42468.94458333333</v>
      </c>
      <c r="U10" s="21">
        <f t="shared" si="4"/>
        <v>42475.875</v>
      </c>
    </row>
    <row r="11" spans="1:21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f t="shared" si="1"/>
        <v>2016</v>
      </c>
      <c r="K11" s="11">
        <v>1458268144</v>
      </c>
      <c r="L11" t="b">
        <v>0</v>
      </c>
      <c r="M11">
        <v>20</v>
      </c>
      <c r="N11" t="b">
        <v>1</v>
      </c>
      <c r="O11" t="s">
        <v>8263</v>
      </c>
      <c r="P11" s="10">
        <f t="shared" si="0"/>
        <v>126</v>
      </c>
      <c r="Q11">
        <f t="shared" si="2"/>
        <v>31.5</v>
      </c>
      <c r="R11" s="16" t="s">
        <v>8308</v>
      </c>
      <c r="S11" s="11" t="s">
        <v>8309</v>
      </c>
      <c r="T11" s="21">
        <f t="shared" si="3"/>
        <v>42447.103518518517</v>
      </c>
      <c r="U11" s="21">
        <f t="shared" si="4"/>
        <v>42477.103518518517</v>
      </c>
    </row>
    <row r="12" spans="1:21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f t="shared" si="1"/>
        <v>2014</v>
      </c>
      <c r="K12" s="11">
        <v>1400636279</v>
      </c>
      <c r="L12" t="b">
        <v>0</v>
      </c>
      <c r="M12">
        <v>19</v>
      </c>
      <c r="N12" t="b">
        <v>1</v>
      </c>
      <c r="O12" t="s">
        <v>8263</v>
      </c>
      <c r="P12" s="10">
        <f t="shared" si="0"/>
        <v>101</v>
      </c>
      <c r="Q12">
        <f t="shared" si="2"/>
        <v>158.68</v>
      </c>
      <c r="R12" s="16" t="s">
        <v>8308</v>
      </c>
      <c r="S12" s="11" t="s">
        <v>8309</v>
      </c>
      <c r="T12" s="21">
        <f t="shared" si="3"/>
        <v>41780.068043981482</v>
      </c>
      <c r="U12" s="21">
        <f t="shared" si="4"/>
        <v>41815.068043981482</v>
      </c>
    </row>
    <row r="13" spans="1:21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f t="shared" si="1"/>
        <v>2016</v>
      </c>
      <c r="K13" s="11">
        <v>1469126462</v>
      </c>
      <c r="L13" t="b">
        <v>0</v>
      </c>
      <c r="M13">
        <v>75</v>
      </c>
      <c r="N13" t="b">
        <v>1</v>
      </c>
      <c r="O13" t="s">
        <v>8263</v>
      </c>
      <c r="P13" s="10">
        <f t="shared" si="0"/>
        <v>121</v>
      </c>
      <c r="Q13">
        <f t="shared" si="2"/>
        <v>80.33</v>
      </c>
      <c r="R13" s="16" t="s">
        <v>8308</v>
      </c>
      <c r="S13" s="11" t="s">
        <v>8309</v>
      </c>
      <c r="T13" s="21">
        <f t="shared" si="3"/>
        <v>42572.778495370367</v>
      </c>
      <c r="U13" s="21">
        <f t="shared" si="4"/>
        <v>42604.125</v>
      </c>
    </row>
    <row r="14" spans="1:21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f t="shared" si="1"/>
        <v>2014</v>
      </c>
      <c r="K14" s="11">
        <v>1401642425</v>
      </c>
      <c r="L14" t="b">
        <v>0</v>
      </c>
      <c r="M14">
        <v>827</v>
      </c>
      <c r="N14" t="b">
        <v>1</v>
      </c>
      <c r="O14" t="s">
        <v>8263</v>
      </c>
      <c r="P14" s="10">
        <f t="shared" si="0"/>
        <v>165</v>
      </c>
      <c r="Q14">
        <f t="shared" si="2"/>
        <v>59.96</v>
      </c>
      <c r="R14" s="16" t="s">
        <v>8308</v>
      </c>
      <c r="S14" s="11" t="s">
        <v>8309</v>
      </c>
      <c r="T14" s="21">
        <f t="shared" si="3"/>
        <v>41791.713252314818</v>
      </c>
      <c r="U14" s="21">
        <f t="shared" si="4"/>
        <v>41836.125</v>
      </c>
    </row>
    <row r="15" spans="1:21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f t="shared" si="1"/>
        <v>2016</v>
      </c>
      <c r="K15" s="11">
        <v>1463588109</v>
      </c>
      <c r="L15" t="b">
        <v>0</v>
      </c>
      <c r="M15">
        <v>51</v>
      </c>
      <c r="N15" t="b">
        <v>1</v>
      </c>
      <c r="O15" t="s">
        <v>8263</v>
      </c>
      <c r="P15" s="10">
        <f t="shared" si="0"/>
        <v>160</v>
      </c>
      <c r="Q15">
        <f t="shared" si="2"/>
        <v>109.78</v>
      </c>
      <c r="R15" s="16" t="s">
        <v>8308</v>
      </c>
      <c r="S15" s="11" t="s">
        <v>8309</v>
      </c>
      <c r="T15" s="21">
        <f t="shared" si="3"/>
        <v>42508.677187499998</v>
      </c>
      <c r="U15" s="21">
        <f t="shared" si="4"/>
        <v>42544.852083333331</v>
      </c>
    </row>
    <row r="16" spans="1:21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f t="shared" si="1"/>
        <v>2014</v>
      </c>
      <c r="K16" s="11">
        <v>1403051888</v>
      </c>
      <c r="L16" t="b">
        <v>0</v>
      </c>
      <c r="M16">
        <v>41</v>
      </c>
      <c r="N16" t="b">
        <v>1</v>
      </c>
      <c r="O16" t="s">
        <v>8263</v>
      </c>
      <c r="P16" s="10">
        <f t="shared" si="0"/>
        <v>101</v>
      </c>
      <c r="Q16">
        <f t="shared" si="2"/>
        <v>147.71</v>
      </c>
      <c r="R16" s="16" t="s">
        <v>8308</v>
      </c>
      <c r="S16" s="11" t="s">
        <v>8309</v>
      </c>
      <c r="T16" s="21">
        <f t="shared" si="3"/>
        <v>41808.02648148148</v>
      </c>
      <c r="U16" s="21">
        <f t="shared" si="4"/>
        <v>41833.582638888889</v>
      </c>
    </row>
    <row r="17" spans="1:21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f t="shared" si="1"/>
        <v>2015</v>
      </c>
      <c r="K17" s="11">
        <v>1441790658</v>
      </c>
      <c r="L17" t="b">
        <v>0</v>
      </c>
      <c r="M17">
        <v>98</v>
      </c>
      <c r="N17" t="b">
        <v>1</v>
      </c>
      <c r="O17" t="s">
        <v>8263</v>
      </c>
      <c r="P17" s="10">
        <f t="shared" si="0"/>
        <v>107</v>
      </c>
      <c r="Q17">
        <f t="shared" si="2"/>
        <v>21.76</v>
      </c>
      <c r="R17" s="16" t="s">
        <v>8308</v>
      </c>
      <c r="S17" s="11" t="s">
        <v>8309</v>
      </c>
      <c r="T17" s="21">
        <f t="shared" si="3"/>
        <v>42256.391875000001</v>
      </c>
      <c r="U17" s="21">
        <f t="shared" si="4"/>
        <v>42274.843055555553</v>
      </c>
    </row>
    <row r="18" spans="1:21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f t="shared" si="1"/>
        <v>2014</v>
      </c>
      <c r="K18" s="11">
        <v>1398971211</v>
      </c>
      <c r="L18" t="b">
        <v>0</v>
      </c>
      <c r="M18">
        <v>70</v>
      </c>
      <c r="N18" t="b">
        <v>1</v>
      </c>
      <c r="O18" t="s">
        <v>8263</v>
      </c>
      <c r="P18" s="10">
        <f t="shared" si="0"/>
        <v>100</v>
      </c>
      <c r="Q18">
        <f t="shared" si="2"/>
        <v>171.84</v>
      </c>
      <c r="R18" s="16" t="s">
        <v>8308</v>
      </c>
      <c r="S18" s="11" t="s">
        <v>8309</v>
      </c>
      <c r="T18" s="21">
        <f t="shared" si="3"/>
        <v>41760.796423611115</v>
      </c>
      <c r="U18" s="21">
        <f t="shared" si="4"/>
        <v>41806.229166666664</v>
      </c>
    </row>
    <row r="19" spans="1:21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f t="shared" si="1"/>
        <v>2014</v>
      </c>
      <c r="K19" s="11">
        <v>1412530422</v>
      </c>
      <c r="L19" t="b">
        <v>0</v>
      </c>
      <c r="M19">
        <v>36</v>
      </c>
      <c r="N19" t="b">
        <v>1</v>
      </c>
      <c r="O19" t="s">
        <v>8263</v>
      </c>
      <c r="P19" s="10">
        <f t="shared" si="0"/>
        <v>101</v>
      </c>
      <c r="Q19">
        <f t="shared" si="2"/>
        <v>41.94</v>
      </c>
      <c r="R19" s="16" t="s">
        <v>8308</v>
      </c>
      <c r="S19" s="11" t="s">
        <v>8309</v>
      </c>
      <c r="T19" s="21">
        <f t="shared" si="3"/>
        <v>41917.731736111113</v>
      </c>
      <c r="U19" s="21">
        <f t="shared" si="4"/>
        <v>41947.773402777777</v>
      </c>
    </row>
    <row r="20" spans="1:21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f t="shared" si="1"/>
        <v>2014</v>
      </c>
      <c r="K20" s="11">
        <v>1408366856</v>
      </c>
      <c r="L20" t="b">
        <v>0</v>
      </c>
      <c r="M20">
        <v>342</v>
      </c>
      <c r="N20" t="b">
        <v>1</v>
      </c>
      <c r="O20" t="s">
        <v>8263</v>
      </c>
      <c r="P20" s="10">
        <f t="shared" si="0"/>
        <v>106</v>
      </c>
      <c r="Q20">
        <f t="shared" si="2"/>
        <v>93.26</v>
      </c>
      <c r="R20" s="16" t="s">
        <v>8308</v>
      </c>
      <c r="S20" s="11" t="s">
        <v>8309</v>
      </c>
      <c r="T20" s="21">
        <f t="shared" si="3"/>
        <v>41869.542314814818</v>
      </c>
      <c r="U20" s="21">
        <f t="shared" si="4"/>
        <v>41899.542314814818</v>
      </c>
    </row>
    <row r="21" spans="1:21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f t="shared" si="1"/>
        <v>2015</v>
      </c>
      <c r="K21" s="11">
        <v>1434828934</v>
      </c>
      <c r="L21" t="b">
        <v>0</v>
      </c>
      <c r="M21">
        <v>22</v>
      </c>
      <c r="N21" t="b">
        <v>1</v>
      </c>
      <c r="O21" t="s">
        <v>8263</v>
      </c>
      <c r="P21" s="10">
        <f t="shared" si="0"/>
        <v>145</v>
      </c>
      <c r="Q21">
        <f t="shared" si="2"/>
        <v>56.14</v>
      </c>
      <c r="R21" s="16" t="s">
        <v>8308</v>
      </c>
      <c r="S21" s="11" t="s">
        <v>8309</v>
      </c>
      <c r="T21" s="21">
        <f t="shared" si="3"/>
        <v>42175.816365740742</v>
      </c>
      <c r="U21" s="21">
        <f t="shared" si="4"/>
        <v>42205.816365740742</v>
      </c>
    </row>
    <row r="22" spans="1:21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f t="shared" si="1"/>
        <v>2015</v>
      </c>
      <c r="K22" s="11">
        <v>1436983912</v>
      </c>
      <c r="L22" t="b">
        <v>0</v>
      </c>
      <c r="M22">
        <v>25</v>
      </c>
      <c r="N22" t="b">
        <v>1</v>
      </c>
      <c r="O22" t="s">
        <v>8263</v>
      </c>
      <c r="P22" s="10">
        <f t="shared" si="0"/>
        <v>100</v>
      </c>
      <c r="Q22">
        <f t="shared" si="2"/>
        <v>80.16</v>
      </c>
      <c r="R22" s="16" t="s">
        <v>8308</v>
      </c>
      <c r="S22" s="11" t="s">
        <v>8309</v>
      </c>
      <c r="T22" s="21">
        <f t="shared" si="3"/>
        <v>42200.758240740746</v>
      </c>
      <c r="U22" s="21">
        <f t="shared" si="4"/>
        <v>42260.758240740746</v>
      </c>
    </row>
    <row r="23" spans="1:21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f t="shared" si="1"/>
        <v>2014</v>
      </c>
      <c r="K23" s="11">
        <v>1409151789</v>
      </c>
      <c r="L23" t="b">
        <v>0</v>
      </c>
      <c r="M23">
        <v>101</v>
      </c>
      <c r="N23" t="b">
        <v>1</v>
      </c>
      <c r="O23" t="s">
        <v>8263</v>
      </c>
      <c r="P23" s="10">
        <f t="shared" si="0"/>
        <v>109</v>
      </c>
      <c r="Q23">
        <f t="shared" si="2"/>
        <v>199.9</v>
      </c>
      <c r="R23" s="16" t="s">
        <v>8308</v>
      </c>
      <c r="S23" s="11" t="s">
        <v>8309</v>
      </c>
      <c r="T23" s="21">
        <f t="shared" si="3"/>
        <v>41878.627187500002</v>
      </c>
      <c r="U23" s="21">
        <f t="shared" si="4"/>
        <v>41908.627187500002</v>
      </c>
    </row>
    <row r="24" spans="1:21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f t="shared" si="1"/>
        <v>2014</v>
      </c>
      <c r="K24" s="11">
        <v>1418766740</v>
      </c>
      <c r="L24" t="b">
        <v>0</v>
      </c>
      <c r="M24">
        <v>8</v>
      </c>
      <c r="N24" t="b">
        <v>1</v>
      </c>
      <c r="O24" t="s">
        <v>8263</v>
      </c>
      <c r="P24" s="10">
        <f t="shared" si="0"/>
        <v>117</v>
      </c>
      <c r="Q24">
        <f t="shared" si="2"/>
        <v>51.25</v>
      </c>
      <c r="R24" s="16" t="s">
        <v>8308</v>
      </c>
      <c r="S24" s="11" t="s">
        <v>8309</v>
      </c>
      <c r="T24" s="21">
        <f t="shared" si="3"/>
        <v>41989.91134259259</v>
      </c>
      <c r="U24" s="21">
        <f t="shared" si="4"/>
        <v>42005.332638888889</v>
      </c>
    </row>
    <row r="25" spans="1:21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f t="shared" si="1"/>
        <v>2015</v>
      </c>
      <c r="K25" s="11">
        <v>1428086501</v>
      </c>
      <c r="L25" t="b">
        <v>0</v>
      </c>
      <c r="M25">
        <v>23</v>
      </c>
      <c r="N25" t="b">
        <v>1</v>
      </c>
      <c r="O25" t="s">
        <v>8263</v>
      </c>
      <c r="P25" s="10">
        <f t="shared" si="0"/>
        <v>119</v>
      </c>
      <c r="Q25">
        <f t="shared" si="2"/>
        <v>103.04</v>
      </c>
      <c r="R25" s="16" t="s">
        <v>8308</v>
      </c>
      <c r="S25" s="11" t="s">
        <v>8309</v>
      </c>
      <c r="T25" s="21">
        <f t="shared" si="3"/>
        <v>42097.778946759259</v>
      </c>
      <c r="U25" s="21">
        <f t="shared" si="4"/>
        <v>42124.638888888891</v>
      </c>
    </row>
    <row r="26" spans="1:21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f t="shared" si="1"/>
        <v>2015</v>
      </c>
      <c r="K26" s="11">
        <v>1439494863</v>
      </c>
      <c r="L26" t="b">
        <v>0</v>
      </c>
      <c r="M26">
        <v>574</v>
      </c>
      <c r="N26" t="b">
        <v>1</v>
      </c>
      <c r="O26" t="s">
        <v>8263</v>
      </c>
      <c r="P26" s="10">
        <f t="shared" si="0"/>
        <v>109</v>
      </c>
      <c r="Q26">
        <f t="shared" si="2"/>
        <v>66.349999999999994</v>
      </c>
      <c r="R26" s="16" t="s">
        <v>8308</v>
      </c>
      <c r="S26" s="11" t="s">
        <v>8309</v>
      </c>
      <c r="T26" s="21">
        <f t="shared" si="3"/>
        <v>42229.820173611108</v>
      </c>
      <c r="U26" s="21">
        <f t="shared" si="4"/>
        <v>42262.818750000006</v>
      </c>
    </row>
    <row r="27" spans="1:21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f t="shared" si="1"/>
        <v>2015</v>
      </c>
      <c r="K27" s="11">
        <v>1447115761</v>
      </c>
      <c r="L27" t="b">
        <v>0</v>
      </c>
      <c r="M27">
        <v>14</v>
      </c>
      <c r="N27" t="b">
        <v>1</v>
      </c>
      <c r="O27" t="s">
        <v>8263</v>
      </c>
      <c r="P27" s="10">
        <f t="shared" si="0"/>
        <v>133</v>
      </c>
      <c r="Q27">
        <f t="shared" si="2"/>
        <v>57.14</v>
      </c>
      <c r="R27" s="16" t="s">
        <v>8308</v>
      </c>
      <c r="S27" s="11" t="s">
        <v>8309</v>
      </c>
      <c r="T27" s="21">
        <f t="shared" si="3"/>
        <v>42318.025011574078</v>
      </c>
      <c r="U27" s="21">
        <f t="shared" si="4"/>
        <v>42378.025011574078</v>
      </c>
    </row>
    <row r="28" spans="1:21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f t="shared" si="1"/>
        <v>2014</v>
      </c>
      <c r="K28" s="11">
        <v>1404822144</v>
      </c>
      <c r="L28" t="b">
        <v>0</v>
      </c>
      <c r="M28">
        <v>19</v>
      </c>
      <c r="N28" t="b">
        <v>1</v>
      </c>
      <c r="O28" t="s">
        <v>8263</v>
      </c>
      <c r="P28" s="10">
        <f t="shared" si="0"/>
        <v>155</v>
      </c>
      <c r="Q28">
        <f t="shared" si="2"/>
        <v>102.11</v>
      </c>
      <c r="R28" s="16" t="s">
        <v>8308</v>
      </c>
      <c r="S28" s="11" t="s">
        <v>8309</v>
      </c>
      <c r="T28" s="21">
        <f t="shared" si="3"/>
        <v>41828.515555555554</v>
      </c>
      <c r="U28" s="21">
        <f t="shared" si="4"/>
        <v>41868.515555555554</v>
      </c>
    </row>
    <row r="29" spans="1:21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f t="shared" si="1"/>
        <v>2014</v>
      </c>
      <c r="K29" s="11">
        <v>1413518233</v>
      </c>
      <c r="L29" t="b">
        <v>0</v>
      </c>
      <c r="M29">
        <v>150</v>
      </c>
      <c r="N29" t="b">
        <v>1</v>
      </c>
      <c r="O29" t="s">
        <v>8263</v>
      </c>
      <c r="P29" s="10">
        <f t="shared" si="0"/>
        <v>112</v>
      </c>
      <c r="Q29">
        <f t="shared" si="2"/>
        <v>148.97</v>
      </c>
      <c r="R29" s="16" t="s">
        <v>8308</v>
      </c>
      <c r="S29" s="11" t="s">
        <v>8309</v>
      </c>
      <c r="T29" s="21">
        <f t="shared" si="3"/>
        <v>41929.164733796293</v>
      </c>
      <c r="U29" s="21">
        <f t="shared" si="4"/>
        <v>41959.206400462965</v>
      </c>
    </row>
    <row r="30" spans="1:21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f t="shared" si="1"/>
        <v>2015</v>
      </c>
      <c r="K30" s="11">
        <v>1447715284</v>
      </c>
      <c r="L30" t="b">
        <v>0</v>
      </c>
      <c r="M30">
        <v>71</v>
      </c>
      <c r="N30" t="b">
        <v>1</v>
      </c>
      <c r="O30" t="s">
        <v>8263</v>
      </c>
      <c r="P30" s="10">
        <f t="shared" si="0"/>
        <v>100</v>
      </c>
      <c r="Q30">
        <f t="shared" si="2"/>
        <v>169.61</v>
      </c>
      <c r="R30" s="16" t="s">
        <v>8308</v>
      </c>
      <c r="S30" s="11" t="s">
        <v>8309</v>
      </c>
      <c r="T30" s="21">
        <f t="shared" si="3"/>
        <v>42324.96393518518</v>
      </c>
      <c r="U30" s="21">
        <f t="shared" si="4"/>
        <v>42354.96393518518</v>
      </c>
    </row>
    <row r="31" spans="1:21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f t="shared" si="1"/>
        <v>2014</v>
      </c>
      <c r="K31" s="11">
        <v>1403453368</v>
      </c>
      <c r="L31" t="b">
        <v>0</v>
      </c>
      <c r="M31">
        <v>117</v>
      </c>
      <c r="N31" t="b">
        <v>1</v>
      </c>
      <c r="O31" t="s">
        <v>8263</v>
      </c>
      <c r="P31" s="10">
        <f t="shared" si="0"/>
        <v>123</v>
      </c>
      <c r="Q31">
        <f t="shared" si="2"/>
        <v>31.62</v>
      </c>
      <c r="R31" s="16" t="s">
        <v>8308</v>
      </c>
      <c r="S31" s="11" t="s">
        <v>8309</v>
      </c>
      <c r="T31" s="21">
        <f t="shared" si="3"/>
        <v>41812.67324074074</v>
      </c>
      <c r="U31" s="21">
        <f t="shared" si="4"/>
        <v>41842.67324074074</v>
      </c>
    </row>
    <row r="32" spans="1:21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f t="shared" si="1"/>
        <v>2014</v>
      </c>
      <c r="K32" s="11">
        <v>1406012515</v>
      </c>
      <c r="L32" t="b">
        <v>0</v>
      </c>
      <c r="M32">
        <v>53</v>
      </c>
      <c r="N32" t="b">
        <v>1</v>
      </c>
      <c r="O32" t="s">
        <v>8263</v>
      </c>
      <c r="P32" s="10">
        <f t="shared" si="0"/>
        <v>101</v>
      </c>
      <c r="Q32">
        <f t="shared" si="2"/>
        <v>76.45</v>
      </c>
      <c r="R32" s="16" t="s">
        <v>8308</v>
      </c>
      <c r="S32" s="11" t="s">
        <v>8309</v>
      </c>
      <c r="T32" s="21">
        <f t="shared" si="3"/>
        <v>41842.292997685188</v>
      </c>
      <c r="U32" s="21">
        <f t="shared" si="4"/>
        <v>41872.292997685188</v>
      </c>
    </row>
    <row r="33" spans="1:21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f t="shared" si="1"/>
        <v>2016</v>
      </c>
      <c r="K33" s="11">
        <v>1452193234</v>
      </c>
      <c r="L33" t="b">
        <v>0</v>
      </c>
      <c r="M33">
        <v>1</v>
      </c>
      <c r="N33" t="b">
        <v>1</v>
      </c>
      <c r="O33" t="s">
        <v>8263</v>
      </c>
      <c r="P33" s="10">
        <f t="shared" si="0"/>
        <v>100</v>
      </c>
      <c r="Q33">
        <f t="shared" si="2"/>
        <v>13</v>
      </c>
      <c r="R33" s="16" t="s">
        <v>8308</v>
      </c>
      <c r="S33" s="11" t="s">
        <v>8309</v>
      </c>
      <c r="T33" s="21">
        <f t="shared" si="3"/>
        <v>42376.79206018518</v>
      </c>
      <c r="U33" s="21">
        <f t="shared" si="4"/>
        <v>42394.79206018518</v>
      </c>
    </row>
    <row r="34" spans="1:21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f t="shared" si="1"/>
        <v>2016</v>
      </c>
      <c r="K34" s="11">
        <v>1459523017</v>
      </c>
      <c r="L34" t="b">
        <v>0</v>
      </c>
      <c r="M34">
        <v>89</v>
      </c>
      <c r="N34" t="b">
        <v>1</v>
      </c>
      <c r="O34" t="s">
        <v>8263</v>
      </c>
      <c r="P34" s="10">
        <f t="shared" si="0"/>
        <v>100</v>
      </c>
      <c r="Q34">
        <f t="shared" si="2"/>
        <v>320.45</v>
      </c>
      <c r="R34" s="16" t="s">
        <v>8308</v>
      </c>
      <c r="S34" s="11" t="s">
        <v>8309</v>
      </c>
      <c r="T34" s="21">
        <f t="shared" si="3"/>
        <v>42461.627511574072</v>
      </c>
      <c r="U34" s="21">
        <f t="shared" si="4"/>
        <v>42503.165972222225</v>
      </c>
    </row>
    <row r="35" spans="1:21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f t="shared" si="1"/>
        <v>2015</v>
      </c>
      <c r="K35" s="11">
        <v>1444405901</v>
      </c>
      <c r="L35" t="b">
        <v>0</v>
      </c>
      <c r="M35">
        <v>64</v>
      </c>
      <c r="N35" t="b">
        <v>1</v>
      </c>
      <c r="O35" t="s">
        <v>8263</v>
      </c>
      <c r="P35" s="10">
        <f t="shared" si="0"/>
        <v>102</v>
      </c>
      <c r="Q35">
        <f t="shared" si="2"/>
        <v>83.75</v>
      </c>
      <c r="R35" s="16" t="s">
        <v>8308</v>
      </c>
      <c r="S35" s="11" t="s">
        <v>8309</v>
      </c>
      <c r="T35" s="21">
        <f t="shared" si="3"/>
        <v>42286.660891203705</v>
      </c>
      <c r="U35" s="21">
        <f t="shared" si="4"/>
        <v>42316.702557870376</v>
      </c>
    </row>
    <row r="36" spans="1:21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f t="shared" si="1"/>
        <v>2014</v>
      </c>
      <c r="K36" s="11">
        <v>1405928601</v>
      </c>
      <c r="L36" t="b">
        <v>0</v>
      </c>
      <c r="M36">
        <v>68</v>
      </c>
      <c r="N36" t="b">
        <v>1</v>
      </c>
      <c r="O36" t="s">
        <v>8263</v>
      </c>
      <c r="P36" s="10">
        <f t="shared" si="0"/>
        <v>130</v>
      </c>
      <c r="Q36">
        <f t="shared" si="2"/>
        <v>49.88</v>
      </c>
      <c r="R36" s="16" t="s">
        <v>8308</v>
      </c>
      <c r="S36" s="11" t="s">
        <v>8309</v>
      </c>
      <c r="T36" s="21">
        <f t="shared" si="3"/>
        <v>41841.321770833332</v>
      </c>
      <c r="U36" s="21">
        <f t="shared" si="4"/>
        <v>41856.321770833332</v>
      </c>
    </row>
    <row r="37" spans="1:21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f t="shared" si="1"/>
        <v>2015</v>
      </c>
      <c r="K37" s="11">
        <v>1428130814</v>
      </c>
      <c r="L37" t="b">
        <v>0</v>
      </c>
      <c r="M37">
        <v>28</v>
      </c>
      <c r="N37" t="b">
        <v>1</v>
      </c>
      <c r="O37" t="s">
        <v>8263</v>
      </c>
      <c r="P37" s="10">
        <f t="shared" si="0"/>
        <v>167</v>
      </c>
      <c r="Q37">
        <f t="shared" si="2"/>
        <v>59.46</v>
      </c>
      <c r="R37" s="16" t="s">
        <v>8308</v>
      </c>
      <c r="S37" s="11" t="s">
        <v>8309</v>
      </c>
      <c r="T37" s="21">
        <f t="shared" si="3"/>
        <v>42098.291828703703</v>
      </c>
      <c r="U37" s="21">
        <f t="shared" si="4"/>
        <v>42122</v>
      </c>
    </row>
    <row r="38" spans="1:21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f t="shared" si="1"/>
        <v>2015</v>
      </c>
      <c r="K38" s="11">
        <v>1425540125</v>
      </c>
      <c r="L38" t="b">
        <v>0</v>
      </c>
      <c r="M38">
        <v>44</v>
      </c>
      <c r="N38" t="b">
        <v>1</v>
      </c>
      <c r="O38" t="s">
        <v>8263</v>
      </c>
      <c r="P38" s="10">
        <f t="shared" si="0"/>
        <v>142</v>
      </c>
      <c r="Q38">
        <f t="shared" si="2"/>
        <v>193.84</v>
      </c>
      <c r="R38" s="16" t="s">
        <v>8308</v>
      </c>
      <c r="S38" s="11" t="s">
        <v>8309</v>
      </c>
      <c r="T38" s="21">
        <f t="shared" si="3"/>
        <v>42068.307002314818</v>
      </c>
      <c r="U38" s="21">
        <f t="shared" si="4"/>
        <v>42098.265335648146</v>
      </c>
    </row>
    <row r="39" spans="1:21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f t="shared" si="1"/>
        <v>2015</v>
      </c>
      <c r="K39" s="11">
        <v>1422463079</v>
      </c>
      <c r="L39" t="b">
        <v>0</v>
      </c>
      <c r="M39">
        <v>253</v>
      </c>
      <c r="N39" t="b">
        <v>1</v>
      </c>
      <c r="O39" t="s">
        <v>8263</v>
      </c>
      <c r="P39" s="10">
        <f t="shared" si="0"/>
        <v>183</v>
      </c>
      <c r="Q39">
        <f t="shared" si="2"/>
        <v>159.51</v>
      </c>
      <c r="R39" s="16" t="s">
        <v>8308</v>
      </c>
      <c r="S39" s="11" t="s">
        <v>8309</v>
      </c>
      <c r="T39" s="21">
        <f t="shared" si="3"/>
        <v>42032.693043981482</v>
      </c>
      <c r="U39" s="21">
        <f t="shared" si="4"/>
        <v>42062.693043981482</v>
      </c>
    </row>
    <row r="40" spans="1:21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f t="shared" si="1"/>
        <v>2013</v>
      </c>
      <c r="K40" s="11">
        <v>1365643344</v>
      </c>
      <c r="L40" t="b">
        <v>0</v>
      </c>
      <c r="M40">
        <v>66</v>
      </c>
      <c r="N40" t="b">
        <v>1</v>
      </c>
      <c r="O40" t="s">
        <v>8263</v>
      </c>
      <c r="P40" s="10">
        <f t="shared" si="0"/>
        <v>110</v>
      </c>
      <c r="Q40">
        <f t="shared" si="2"/>
        <v>41.68</v>
      </c>
      <c r="R40" s="16" t="s">
        <v>8308</v>
      </c>
      <c r="S40" s="11" t="s">
        <v>8309</v>
      </c>
      <c r="T40" s="21">
        <f t="shared" si="3"/>
        <v>41375.057222222218</v>
      </c>
      <c r="U40" s="21">
        <f t="shared" si="4"/>
        <v>41405.057222222218</v>
      </c>
    </row>
    <row r="41" spans="1:21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f t="shared" si="1"/>
        <v>2014</v>
      </c>
      <c r="K41" s="11">
        <v>1398388068</v>
      </c>
      <c r="L41" t="b">
        <v>0</v>
      </c>
      <c r="M41">
        <v>217</v>
      </c>
      <c r="N41" t="b">
        <v>1</v>
      </c>
      <c r="O41" t="s">
        <v>8263</v>
      </c>
      <c r="P41" s="10">
        <f t="shared" si="0"/>
        <v>131</v>
      </c>
      <c r="Q41">
        <f t="shared" si="2"/>
        <v>150.9</v>
      </c>
      <c r="R41" s="16" t="s">
        <v>8308</v>
      </c>
      <c r="S41" s="11" t="s">
        <v>8309</v>
      </c>
      <c r="T41" s="21">
        <f t="shared" si="3"/>
        <v>41754.047083333331</v>
      </c>
      <c r="U41" s="21">
        <f t="shared" si="4"/>
        <v>41784.957638888889</v>
      </c>
    </row>
    <row r="42" spans="1:21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f t="shared" si="1"/>
        <v>2014</v>
      </c>
      <c r="K42" s="11">
        <v>1401426488</v>
      </c>
      <c r="L42" t="b">
        <v>0</v>
      </c>
      <c r="M42">
        <v>16</v>
      </c>
      <c r="N42" t="b">
        <v>1</v>
      </c>
      <c r="O42" t="s">
        <v>8263</v>
      </c>
      <c r="P42" s="10">
        <f t="shared" si="0"/>
        <v>101</v>
      </c>
      <c r="Q42">
        <f t="shared" si="2"/>
        <v>126.69</v>
      </c>
      <c r="R42" s="16" t="s">
        <v>8308</v>
      </c>
      <c r="S42" s="11" t="s">
        <v>8309</v>
      </c>
      <c r="T42" s="21">
        <f t="shared" si="3"/>
        <v>41789.21398148148</v>
      </c>
      <c r="U42" s="21">
        <f t="shared" si="4"/>
        <v>41809.166666666664</v>
      </c>
    </row>
    <row r="43" spans="1:21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f t="shared" si="1"/>
        <v>2014</v>
      </c>
      <c r="K43" s="11">
        <v>1409924354</v>
      </c>
      <c r="L43" t="b">
        <v>0</v>
      </c>
      <c r="M43">
        <v>19</v>
      </c>
      <c r="N43" t="b">
        <v>1</v>
      </c>
      <c r="O43" t="s">
        <v>8263</v>
      </c>
      <c r="P43" s="10">
        <f t="shared" si="0"/>
        <v>100</v>
      </c>
      <c r="Q43">
        <f t="shared" si="2"/>
        <v>105.26</v>
      </c>
      <c r="R43" s="16" t="s">
        <v>8308</v>
      </c>
      <c r="S43" s="11" t="s">
        <v>8309</v>
      </c>
      <c r="T43" s="21">
        <f t="shared" si="3"/>
        <v>41887.568912037037</v>
      </c>
      <c r="U43" s="21">
        <f t="shared" si="4"/>
        <v>41917.568912037037</v>
      </c>
    </row>
    <row r="44" spans="1:21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f t="shared" si="1"/>
        <v>2014</v>
      </c>
      <c r="K44" s="11">
        <v>1417188026</v>
      </c>
      <c r="L44" t="b">
        <v>0</v>
      </c>
      <c r="M44">
        <v>169</v>
      </c>
      <c r="N44" t="b">
        <v>1</v>
      </c>
      <c r="O44" t="s">
        <v>8263</v>
      </c>
      <c r="P44" s="10">
        <f t="shared" si="0"/>
        <v>142</v>
      </c>
      <c r="Q44">
        <f t="shared" si="2"/>
        <v>117.51</v>
      </c>
      <c r="R44" s="16" t="s">
        <v>8308</v>
      </c>
      <c r="S44" s="11" t="s">
        <v>8309</v>
      </c>
      <c r="T44" s="21">
        <f t="shared" si="3"/>
        <v>41971.639189814814</v>
      </c>
      <c r="U44" s="21">
        <f t="shared" si="4"/>
        <v>42001.639189814814</v>
      </c>
    </row>
    <row r="45" spans="1:21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f t="shared" si="1"/>
        <v>2014</v>
      </c>
      <c r="K45" s="11">
        <v>1402599486</v>
      </c>
      <c r="L45" t="b">
        <v>0</v>
      </c>
      <c r="M45">
        <v>263</v>
      </c>
      <c r="N45" t="b">
        <v>1</v>
      </c>
      <c r="O45" t="s">
        <v>8263</v>
      </c>
      <c r="P45" s="10">
        <f t="shared" si="0"/>
        <v>309</v>
      </c>
      <c r="Q45">
        <f t="shared" si="2"/>
        <v>117.36</v>
      </c>
      <c r="R45" s="16" t="s">
        <v>8308</v>
      </c>
      <c r="S45" s="11" t="s">
        <v>8309</v>
      </c>
      <c r="T45" s="21">
        <f t="shared" si="3"/>
        <v>41802.790347222224</v>
      </c>
      <c r="U45" s="21">
        <f t="shared" si="4"/>
        <v>41833</v>
      </c>
    </row>
    <row r="46" spans="1:21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f t="shared" si="1"/>
        <v>2014</v>
      </c>
      <c r="K46" s="11">
        <v>1408760537</v>
      </c>
      <c r="L46" t="b">
        <v>0</v>
      </c>
      <c r="M46">
        <v>15</v>
      </c>
      <c r="N46" t="b">
        <v>1</v>
      </c>
      <c r="O46" t="s">
        <v>8263</v>
      </c>
      <c r="P46" s="10">
        <f t="shared" si="0"/>
        <v>100</v>
      </c>
      <c r="Q46">
        <f t="shared" si="2"/>
        <v>133.33000000000001</v>
      </c>
      <c r="R46" s="16" t="s">
        <v>8308</v>
      </c>
      <c r="S46" s="11" t="s">
        <v>8309</v>
      </c>
      <c r="T46" s="21">
        <f t="shared" si="3"/>
        <v>41874.098807870374</v>
      </c>
      <c r="U46" s="21">
        <f t="shared" si="4"/>
        <v>41919.098807870374</v>
      </c>
    </row>
    <row r="47" spans="1:21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f t="shared" si="1"/>
        <v>2016</v>
      </c>
      <c r="K47" s="11">
        <v>1459177107</v>
      </c>
      <c r="L47" t="b">
        <v>0</v>
      </c>
      <c r="M47">
        <v>61</v>
      </c>
      <c r="N47" t="b">
        <v>1</v>
      </c>
      <c r="O47" t="s">
        <v>8263</v>
      </c>
      <c r="P47" s="10">
        <f t="shared" si="0"/>
        <v>120</v>
      </c>
      <c r="Q47">
        <f t="shared" si="2"/>
        <v>98.36</v>
      </c>
      <c r="R47" s="16" t="s">
        <v>8308</v>
      </c>
      <c r="S47" s="11" t="s">
        <v>8309</v>
      </c>
      <c r="T47" s="21">
        <f t="shared" si="3"/>
        <v>42457.623923611114</v>
      </c>
      <c r="U47" s="21">
        <f t="shared" si="4"/>
        <v>42487.623923611114</v>
      </c>
    </row>
    <row r="48" spans="1:21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f t="shared" si="1"/>
        <v>2015</v>
      </c>
      <c r="K48" s="11">
        <v>1447628974</v>
      </c>
      <c r="L48" t="b">
        <v>0</v>
      </c>
      <c r="M48">
        <v>45</v>
      </c>
      <c r="N48" t="b">
        <v>1</v>
      </c>
      <c r="O48" t="s">
        <v>8263</v>
      </c>
      <c r="P48" s="10">
        <f t="shared" si="0"/>
        <v>104</v>
      </c>
      <c r="Q48">
        <f t="shared" si="2"/>
        <v>194.44</v>
      </c>
      <c r="R48" s="16" t="s">
        <v>8308</v>
      </c>
      <c r="S48" s="11" t="s">
        <v>8309</v>
      </c>
      <c r="T48" s="21">
        <f t="shared" si="3"/>
        <v>42323.964976851858</v>
      </c>
      <c r="U48" s="21">
        <f t="shared" si="4"/>
        <v>42353.964976851858</v>
      </c>
    </row>
    <row r="49" spans="1:21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f t="shared" si="1"/>
        <v>2014</v>
      </c>
      <c r="K49" s="11">
        <v>1413834007</v>
      </c>
      <c r="L49" t="b">
        <v>0</v>
      </c>
      <c r="M49">
        <v>70</v>
      </c>
      <c r="N49" t="b">
        <v>1</v>
      </c>
      <c r="O49" t="s">
        <v>8263</v>
      </c>
      <c r="P49" s="10">
        <f t="shared" si="0"/>
        <v>108</v>
      </c>
      <c r="Q49">
        <f t="shared" si="2"/>
        <v>76.87</v>
      </c>
      <c r="R49" s="16" t="s">
        <v>8308</v>
      </c>
      <c r="S49" s="11" t="s">
        <v>8309</v>
      </c>
      <c r="T49" s="21">
        <f t="shared" si="3"/>
        <v>41932.819525462961</v>
      </c>
      <c r="U49" s="21">
        <f t="shared" si="4"/>
        <v>41992.861192129625</v>
      </c>
    </row>
    <row r="50" spans="1:21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f t="shared" si="1"/>
        <v>2015</v>
      </c>
      <c r="K50" s="11">
        <v>1422534260</v>
      </c>
      <c r="L50" t="b">
        <v>0</v>
      </c>
      <c r="M50">
        <v>38</v>
      </c>
      <c r="N50" t="b">
        <v>1</v>
      </c>
      <c r="O50" t="s">
        <v>8263</v>
      </c>
      <c r="P50" s="10">
        <f t="shared" si="0"/>
        <v>108</v>
      </c>
      <c r="Q50">
        <f t="shared" si="2"/>
        <v>56.82</v>
      </c>
      <c r="R50" s="16" t="s">
        <v>8308</v>
      </c>
      <c r="S50" s="11" t="s">
        <v>8309</v>
      </c>
      <c r="T50" s="21">
        <f t="shared" si="3"/>
        <v>42033.516898148147</v>
      </c>
      <c r="U50" s="21">
        <f t="shared" si="4"/>
        <v>42064.5</v>
      </c>
    </row>
    <row r="51" spans="1:21" ht="21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f t="shared" si="1"/>
        <v>2015</v>
      </c>
      <c r="K51" s="11">
        <v>1443068045</v>
      </c>
      <c r="L51" t="b">
        <v>0</v>
      </c>
      <c r="M51">
        <v>87</v>
      </c>
      <c r="N51" t="b">
        <v>1</v>
      </c>
      <c r="O51" t="s">
        <v>8263</v>
      </c>
      <c r="P51" s="10">
        <f t="shared" si="0"/>
        <v>100</v>
      </c>
      <c r="Q51">
        <f t="shared" si="2"/>
        <v>137.93</v>
      </c>
      <c r="R51" s="16" t="s">
        <v>8308</v>
      </c>
      <c r="S51" s="11" t="s">
        <v>8309</v>
      </c>
      <c r="T51" s="21">
        <f t="shared" si="3"/>
        <v>42271.176446759258</v>
      </c>
      <c r="U51" s="21">
        <f t="shared" si="4"/>
        <v>42301.176446759258</v>
      </c>
    </row>
    <row r="52" spans="1:21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f t="shared" si="1"/>
        <v>2014</v>
      </c>
      <c r="K52" s="11">
        <v>1419271458</v>
      </c>
      <c r="L52" t="b">
        <v>0</v>
      </c>
      <c r="M52">
        <v>22</v>
      </c>
      <c r="N52" t="b">
        <v>1</v>
      </c>
      <c r="O52" t="s">
        <v>8263</v>
      </c>
      <c r="P52" s="10">
        <f t="shared" si="0"/>
        <v>100</v>
      </c>
      <c r="Q52">
        <f t="shared" si="2"/>
        <v>27.27</v>
      </c>
      <c r="R52" s="16" t="s">
        <v>8308</v>
      </c>
      <c r="S52" s="11" t="s">
        <v>8309</v>
      </c>
      <c r="T52" s="21">
        <f t="shared" si="3"/>
        <v>41995.752986111111</v>
      </c>
      <c r="U52" s="21">
        <f t="shared" si="4"/>
        <v>42034.708333333328</v>
      </c>
    </row>
    <row r="53" spans="1:21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f t="shared" si="1"/>
        <v>2015</v>
      </c>
      <c r="K53" s="11">
        <v>1436653037</v>
      </c>
      <c r="L53" t="b">
        <v>0</v>
      </c>
      <c r="M53">
        <v>119</v>
      </c>
      <c r="N53" t="b">
        <v>1</v>
      </c>
      <c r="O53" t="s">
        <v>8263</v>
      </c>
      <c r="P53" s="10">
        <f t="shared" si="0"/>
        <v>128</v>
      </c>
      <c r="Q53">
        <f t="shared" si="2"/>
        <v>118.34</v>
      </c>
      <c r="R53" s="16" t="s">
        <v>8308</v>
      </c>
      <c r="S53" s="11" t="s">
        <v>8309</v>
      </c>
      <c r="T53" s="21">
        <f t="shared" si="3"/>
        <v>42196.928668981483</v>
      </c>
      <c r="U53" s="21">
        <f t="shared" si="4"/>
        <v>42226.928668981483</v>
      </c>
    </row>
    <row r="54" spans="1:21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f t="shared" si="1"/>
        <v>2014</v>
      </c>
      <c r="K54" s="11">
        <v>1403023846</v>
      </c>
      <c r="L54" t="b">
        <v>0</v>
      </c>
      <c r="M54">
        <v>52</v>
      </c>
      <c r="N54" t="b">
        <v>1</v>
      </c>
      <c r="O54" t="s">
        <v>8263</v>
      </c>
      <c r="P54" s="10">
        <f t="shared" si="0"/>
        <v>116</v>
      </c>
      <c r="Q54">
        <f t="shared" si="2"/>
        <v>223.48</v>
      </c>
      <c r="R54" s="16" t="s">
        <v>8308</v>
      </c>
      <c r="S54" s="11" t="s">
        <v>8309</v>
      </c>
      <c r="T54" s="21">
        <f t="shared" si="3"/>
        <v>41807.701921296299</v>
      </c>
      <c r="U54" s="21">
        <f t="shared" si="4"/>
        <v>41837.701921296299</v>
      </c>
    </row>
    <row r="55" spans="1:21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f t="shared" si="1"/>
        <v>2014</v>
      </c>
      <c r="K55" s="11">
        <v>1395407445</v>
      </c>
      <c r="L55" t="b">
        <v>0</v>
      </c>
      <c r="M55">
        <v>117</v>
      </c>
      <c r="N55" t="b">
        <v>1</v>
      </c>
      <c r="O55" t="s">
        <v>8263</v>
      </c>
      <c r="P55" s="10">
        <f t="shared" si="0"/>
        <v>110</v>
      </c>
      <c r="Q55">
        <f t="shared" si="2"/>
        <v>28.11</v>
      </c>
      <c r="R55" s="16" t="s">
        <v>8308</v>
      </c>
      <c r="S55" s="11" t="s">
        <v>8309</v>
      </c>
      <c r="T55" s="21">
        <f t="shared" si="3"/>
        <v>41719.549131944441</v>
      </c>
      <c r="U55" s="21">
        <f t="shared" si="4"/>
        <v>41733.916666666664</v>
      </c>
    </row>
    <row r="56" spans="1:21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f t="shared" si="1"/>
        <v>2015</v>
      </c>
      <c r="K56" s="11">
        <v>1448471221</v>
      </c>
      <c r="L56" t="b">
        <v>0</v>
      </c>
      <c r="M56">
        <v>52</v>
      </c>
      <c r="N56" t="b">
        <v>1</v>
      </c>
      <c r="O56" t="s">
        <v>8263</v>
      </c>
      <c r="P56" s="10">
        <f t="shared" si="0"/>
        <v>101</v>
      </c>
      <c r="Q56">
        <f t="shared" si="2"/>
        <v>194.23</v>
      </c>
      <c r="R56" s="16" t="s">
        <v>8308</v>
      </c>
      <c r="S56" s="11" t="s">
        <v>8309</v>
      </c>
      <c r="T56" s="21">
        <f t="shared" si="3"/>
        <v>42333.713206018518</v>
      </c>
      <c r="U56" s="21">
        <f t="shared" si="4"/>
        <v>42363.713206018518</v>
      </c>
    </row>
    <row r="57" spans="1:21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f t="shared" si="1"/>
        <v>2016</v>
      </c>
      <c r="K57" s="11">
        <v>1462576516</v>
      </c>
      <c r="L57" t="b">
        <v>0</v>
      </c>
      <c r="M57">
        <v>86</v>
      </c>
      <c r="N57" t="b">
        <v>1</v>
      </c>
      <c r="O57" t="s">
        <v>8263</v>
      </c>
      <c r="P57" s="10">
        <f t="shared" si="0"/>
        <v>129</v>
      </c>
      <c r="Q57">
        <f t="shared" si="2"/>
        <v>128.94999999999999</v>
      </c>
      <c r="R57" s="16" t="s">
        <v>8308</v>
      </c>
      <c r="S57" s="11" t="s">
        <v>8309</v>
      </c>
      <c r="T57" s="21">
        <f t="shared" si="3"/>
        <v>42496.968935185185</v>
      </c>
      <c r="U57" s="21">
        <f t="shared" si="4"/>
        <v>42517.968935185185</v>
      </c>
    </row>
    <row r="58" spans="1:21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f t="shared" si="1"/>
        <v>2015</v>
      </c>
      <c r="K58" s="11">
        <v>1432559424</v>
      </c>
      <c r="L58" t="b">
        <v>0</v>
      </c>
      <c r="M58">
        <v>174</v>
      </c>
      <c r="N58" t="b">
        <v>1</v>
      </c>
      <c r="O58" t="s">
        <v>8263</v>
      </c>
      <c r="P58" s="10">
        <f t="shared" si="0"/>
        <v>107</v>
      </c>
      <c r="Q58">
        <f t="shared" si="2"/>
        <v>49.32</v>
      </c>
      <c r="R58" s="16" t="s">
        <v>8308</v>
      </c>
      <c r="S58" s="11" t="s">
        <v>8309</v>
      </c>
      <c r="T58" s="21">
        <f t="shared" si="3"/>
        <v>42149.548888888887</v>
      </c>
      <c r="U58" s="21">
        <f t="shared" si="4"/>
        <v>42163.666666666672</v>
      </c>
    </row>
    <row r="59" spans="1:21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f t="shared" si="1"/>
        <v>2015</v>
      </c>
      <c r="K59" s="11">
        <v>1427399962</v>
      </c>
      <c r="L59" t="b">
        <v>0</v>
      </c>
      <c r="M59">
        <v>69</v>
      </c>
      <c r="N59" t="b">
        <v>1</v>
      </c>
      <c r="O59" t="s">
        <v>8263</v>
      </c>
      <c r="P59" s="10">
        <f t="shared" si="0"/>
        <v>102</v>
      </c>
      <c r="Q59">
        <f t="shared" si="2"/>
        <v>221.52</v>
      </c>
      <c r="R59" s="16" t="s">
        <v>8308</v>
      </c>
      <c r="S59" s="11" t="s">
        <v>8309</v>
      </c>
      <c r="T59" s="21">
        <f t="shared" si="3"/>
        <v>42089.83289351852</v>
      </c>
      <c r="U59" s="21">
        <f t="shared" si="4"/>
        <v>42119.83289351852</v>
      </c>
    </row>
    <row r="60" spans="1:21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f t="shared" si="1"/>
        <v>2014</v>
      </c>
      <c r="K60" s="11">
        <v>1413827572</v>
      </c>
      <c r="L60" t="b">
        <v>0</v>
      </c>
      <c r="M60">
        <v>75</v>
      </c>
      <c r="N60" t="b">
        <v>1</v>
      </c>
      <c r="O60" t="s">
        <v>8263</v>
      </c>
      <c r="P60" s="10">
        <f t="shared" si="0"/>
        <v>103</v>
      </c>
      <c r="Q60">
        <f t="shared" si="2"/>
        <v>137.21</v>
      </c>
      <c r="R60" s="16" t="s">
        <v>8308</v>
      </c>
      <c r="S60" s="11" t="s">
        <v>8309</v>
      </c>
      <c r="T60" s="21">
        <f t="shared" si="3"/>
        <v>41932.745046296295</v>
      </c>
      <c r="U60" s="21">
        <f t="shared" si="4"/>
        <v>41962.786712962959</v>
      </c>
    </row>
    <row r="61" spans="1:21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f t="shared" si="1"/>
        <v>2015</v>
      </c>
      <c r="K61" s="11">
        <v>1439530776</v>
      </c>
      <c r="L61" t="b">
        <v>0</v>
      </c>
      <c r="M61">
        <v>33</v>
      </c>
      <c r="N61" t="b">
        <v>1</v>
      </c>
      <c r="O61" t="s">
        <v>8263</v>
      </c>
      <c r="P61" s="10">
        <f t="shared" si="0"/>
        <v>100</v>
      </c>
      <c r="Q61">
        <f t="shared" si="2"/>
        <v>606.82000000000005</v>
      </c>
      <c r="R61" s="16" t="s">
        <v>8308</v>
      </c>
      <c r="S61" s="11" t="s">
        <v>8309</v>
      </c>
      <c r="T61" s="21">
        <f t="shared" si="3"/>
        <v>42230.23583333334</v>
      </c>
      <c r="U61" s="21">
        <f t="shared" si="4"/>
        <v>42261.875</v>
      </c>
    </row>
    <row r="62" spans="1:21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f t="shared" si="1"/>
        <v>2014</v>
      </c>
      <c r="K62" s="11">
        <v>1393882717</v>
      </c>
      <c r="L62" t="b">
        <v>0</v>
      </c>
      <c r="M62">
        <v>108</v>
      </c>
      <c r="N62" t="b">
        <v>1</v>
      </c>
      <c r="O62" t="s">
        <v>8264</v>
      </c>
      <c r="P62" s="10">
        <f t="shared" si="0"/>
        <v>103</v>
      </c>
      <c r="Q62">
        <f t="shared" si="2"/>
        <v>43.04</v>
      </c>
      <c r="R62" s="16" t="s">
        <v>8308</v>
      </c>
      <c r="S62" s="11" t="s">
        <v>8310</v>
      </c>
      <c r="T62" s="21">
        <f t="shared" si="3"/>
        <v>41701.901817129627</v>
      </c>
      <c r="U62" s="21">
        <f t="shared" si="4"/>
        <v>41721</v>
      </c>
    </row>
    <row r="63" spans="1:21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f t="shared" si="1"/>
        <v>2013</v>
      </c>
      <c r="K63" s="11">
        <v>1368646357</v>
      </c>
      <c r="L63" t="b">
        <v>0</v>
      </c>
      <c r="M63">
        <v>23</v>
      </c>
      <c r="N63" t="b">
        <v>1</v>
      </c>
      <c r="O63" t="s">
        <v>8264</v>
      </c>
      <c r="P63" s="10">
        <f t="shared" si="0"/>
        <v>148</v>
      </c>
      <c r="Q63">
        <f t="shared" si="2"/>
        <v>322.39</v>
      </c>
      <c r="R63" s="16" t="s">
        <v>8308</v>
      </c>
      <c r="S63" s="11" t="s">
        <v>8310</v>
      </c>
      <c r="T63" s="21">
        <f t="shared" si="3"/>
        <v>41409.814317129632</v>
      </c>
      <c r="U63" s="21">
        <f t="shared" si="4"/>
        <v>41431.814317129632</v>
      </c>
    </row>
    <row r="64" spans="1:21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f t="shared" si="1"/>
        <v>2013</v>
      </c>
      <c r="K64" s="11">
        <v>1360177878</v>
      </c>
      <c r="L64" t="b">
        <v>0</v>
      </c>
      <c r="M64">
        <v>48</v>
      </c>
      <c r="N64" t="b">
        <v>1</v>
      </c>
      <c r="O64" t="s">
        <v>8264</v>
      </c>
      <c r="P64" s="10">
        <f t="shared" si="0"/>
        <v>155</v>
      </c>
      <c r="Q64">
        <f t="shared" si="2"/>
        <v>96.71</v>
      </c>
      <c r="R64" s="16" t="s">
        <v>8308</v>
      </c>
      <c r="S64" s="11" t="s">
        <v>8310</v>
      </c>
      <c r="T64" s="21">
        <f t="shared" si="3"/>
        <v>41311.799513888887</v>
      </c>
      <c r="U64" s="21">
        <f t="shared" si="4"/>
        <v>41336.799513888887</v>
      </c>
    </row>
    <row r="65" spans="1:21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f t="shared" si="1"/>
        <v>2013</v>
      </c>
      <c r="K65" s="11">
        <v>1386194013</v>
      </c>
      <c r="L65" t="b">
        <v>0</v>
      </c>
      <c r="M65">
        <v>64</v>
      </c>
      <c r="N65" t="b">
        <v>1</v>
      </c>
      <c r="O65" t="s">
        <v>8264</v>
      </c>
      <c r="P65" s="10">
        <f t="shared" si="0"/>
        <v>114</v>
      </c>
      <c r="Q65">
        <f t="shared" si="2"/>
        <v>35.47</v>
      </c>
      <c r="R65" s="16" t="s">
        <v>8308</v>
      </c>
      <c r="S65" s="11" t="s">
        <v>8310</v>
      </c>
      <c r="T65" s="21">
        <f t="shared" si="3"/>
        <v>41612.912187499998</v>
      </c>
      <c r="U65" s="21">
        <f t="shared" si="4"/>
        <v>41636.207638888889</v>
      </c>
    </row>
    <row r="66" spans="1:21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f t="shared" si="1"/>
        <v>2013</v>
      </c>
      <c r="K66" s="11">
        <v>1370651181</v>
      </c>
      <c r="L66" t="b">
        <v>0</v>
      </c>
      <c r="M66">
        <v>24</v>
      </c>
      <c r="N66" t="b">
        <v>1</v>
      </c>
      <c r="O66" t="s">
        <v>8264</v>
      </c>
      <c r="P66" s="10">
        <f t="shared" ref="P66:P129" si="5">ROUND(E66/D66*100,0)</f>
        <v>173</v>
      </c>
      <c r="Q66">
        <f t="shared" si="2"/>
        <v>86.67</v>
      </c>
      <c r="R66" s="16" t="s">
        <v>8308</v>
      </c>
      <c r="S66" s="11" t="s">
        <v>8310</v>
      </c>
      <c r="T66" s="21">
        <f t="shared" si="3"/>
        <v>41433.01829861111</v>
      </c>
      <c r="U66" s="21">
        <f t="shared" si="4"/>
        <v>41463.01829861111</v>
      </c>
    </row>
    <row r="67" spans="1:21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f t="shared" ref="J67:J130" si="6">YEAR(T67)</f>
        <v>2014</v>
      </c>
      <c r="K67" s="11">
        <v>1405453354</v>
      </c>
      <c r="L67" t="b">
        <v>0</v>
      </c>
      <c r="M67">
        <v>57</v>
      </c>
      <c r="N67" t="b">
        <v>1</v>
      </c>
      <c r="O67" t="s">
        <v>8264</v>
      </c>
      <c r="P67" s="10">
        <f t="shared" si="5"/>
        <v>108</v>
      </c>
      <c r="Q67">
        <f t="shared" ref="Q67:Q130" si="7">IFERROR(ROUND(E67/M67,2),0)</f>
        <v>132.05000000000001</v>
      </c>
      <c r="R67" s="16" t="s">
        <v>8308</v>
      </c>
      <c r="S67" s="11" t="s">
        <v>8310</v>
      </c>
      <c r="T67" s="21">
        <f t="shared" ref="T67:T130" si="8">(((K67/60)/60)/24)+DATE(1970,1,1)</f>
        <v>41835.821226851855</v>
      </c>
      <c r="U67" s="21">
        <f t="shared" ref="U67:U130" si="9">(((I67/60)/60)/24)+DATE(1970,1,1)</f>
        <v>41862.249305555553</v>
      </c>
    </row>
    <row r="68" spans="1:21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f t="shared" si="6"/>
        <v>2016</v>
      </c>
      <c r="K68" s="11">
        <v>1466281420</v>
      </c>
      <c r="L68" t="b">
        <v>0</v>
      </c>
      <c r="M68">
        <v>26</v>
      </c>
      <c r="N68" t="b">
        <v>1</v>
      </c>
      <c r="O68" t="s">
        <v>8264</v>
      </c>
      <c r="P68" s="10">
        <f t="shared" si="5"/>
        <v>119</v>
      </c>
      <c r="Q68">
        <f t="shared" si="7"/>
        <v>91.23</v>
      </c>
      <c r="R68" s="16" t="s">
        <v>8308</v>
      </c>
      <c r="S68" s="11" t="s">
        <v>8310</v>
      </c>
      <c r="T68" s="21">
        <f t="shared" si="8"/>
        <v>42539.849768518514</v>
      </c>
      <c r="U68" s="21">
        <f t="shared" si="9"/>
        <v>42569.849768518514</v>
      </c>
    </row>
    <row r="69" spans="1:21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f t="shared" si="6"/>
        <v>2012</v>
      </c>
      <c r="K69" s="11">
        <v>1339768804</v>
      </c>
      <c r="L69" t="b">
        <v>0</v>
      </c>
      <c r="M69">
        <v>20</v>
      </c>
      <c r="N69" t="b">
        <v>1</v>
      </c>
      <c r="O69" t="s">
        <v>8264</v>
      </c>
      <c r="P69" s="10">
        <f t="shared" si="5"/>
        <v>116</v>
      </c>
      <c r="Q69">
        <f t="shared" si="7"/>
        <v>116.25</v>
      </c>
      <c r="R69" s="16" t="s">
        <v>8308</v>
      </c>
      <c r="S69" s="11" t="s">
        <v>8310</v>
      </c>
      <c r="T69" s="21">
        <f t="shared" si="8"/>
        <v>41075.583379629628</v>
      </c>
      <c r="U69" s="21">
        <f t="shared" si="9"/>
        <v>41105.583379629628</v>
      </c>
    </row>
    <row r="70" spans="1:21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f t="shared" si="6"/>
        <v>2014</v>
      </c>
      <c r="K70" s="11">
        <v>1390570791</v>
      </c>
      <c r="L70" t="b">
        <v>0</v>
      </c>
      <c r="M70">
        <v>36</v>
      </c>
      <c r="N70" t="b">
        <v>1</v>
      </c>
      <c r="O70" t="s">
        <v>8264</v>
      </c>
      <c r="P70" s="10">
        <f t="shared" si="5"/>
        <v>127</v>
      </c>
      <c r="Q70">
        <f t="shared" si="7"/>
        <v>21.19</v>
      </c>
      <c r="R70" s="16" t="s">
        <v>8308</v>
      </c>
      <c r="S70" s="11" t="s">
        <v>8310</v>
      </c>
      <c r="T70" s="21">
        <f t="shared" si="8"/>
        <v>41663.569340277776</v>
      </c>
      <c r="U70" s="21">
        <f t="shared" si="9"/>
        <v>41693.569340277776</v>
      </c>
    </row>
    <row r="71" spans="1:21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f t="shared" si="6"/>
        <v>2011</v>
      </c>
      <c r="K71" s="11">
        <v>1314765025</v>
      </c>
      <c r="L71" t="b">
        <v>0</v>
      </c>
      <c r="M71">
        <v>178</v>
      </c>
      <c r="N71" t="b">
        <v>1</v>
      </c>
      <c r="O71" t="s">
        <v>8264</v>
      </c>
      <c r="P71" s="10">
        <f t="shared" si="5"/>
        <v>111</v>
      </c>
      <c r="Q71">
        <f t="shared" si="7"/>
        <v>62.33</v>
      </c>
      <c r="R71" s="16" t="s">
        <v>8308</v>
      </c>
      <c r="S71" s="11" t="s">
        <v>8310</v>
      </c>
      <c r="T71" s="21">
        <f t="shared" si="8"/>
        <v>40786.187789351854</v>
      </c>
      <c r="U71" s="21">
        <f t="shared" si="9"/>
        <v>40818.290972222225</v>
      </c>
    </row>
    <row r="72" spans="1:21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f t="shared" si="6"/>
        <v>2011</v>
      </c>
      <c r="K72" s="11">
        <v>1309987845</v>
      </c>
      <c r="L72" t="b">
        <v>0</v>
      </c>
      <c r="M72">
        <v>17</v>
      </c>
      <c r="N72" t="b">
        <v>1</v>
      </c>
      <c r="O72" t="s">
        <v>8264</v>
      </c>
      <c r="P72" s="10">
        <f t="shared" si="5"/>
        <v>127</v>
      </c>
      <c r="Q72">
        <f t="shared" si="7"/>
        <v>37.409999999999997</v>
      </c>
      <c r="R72" s="16" t="s">
        <v>8308</v>
      </c>
      <c r="S72" s="11" t="s">
        <v>8310</v>
      </c>
      <c r="T72" s="21">
        <f t="shared" si="8"/>
        <v>40730.896354166667</v>
      </c>
      <c r="U72" s="21">
        <f t="shared" si="9"/>
        <v>40790.896354166667</v>
      </c>
    </row>
    <row r="73" spans="1:21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f t="shared" si="6"/>
        <v>2012</v>
      </c>
      <c r="K73" s="11">
        <v>1333002657</v>
      </c>
      <c r="L73" t="b">
        <v>0</v>
      </c>
      <c r="M73">
        <v>32</v>
      </c>
      <c r="N73" t="b">
        <v>1</v>
      </c>
      <c r="O73" t="s">
        <v>8264</v>
      </c>
      <c r="P73" s="10">
        <f t="shared" si="5"/>
        <v>124</v>
      </c>
      <c r="Q73">
        <f t="shared" si="7"/>
        <v>69.72</v>
      </c>
      <c r="R73" s="16" t="s">
        <v>8308</v>
      </c>
      <c r="S73" s="11" t="s">
        <v>8310</v>
      </c>
      <c r="T73" s="21">
        <f t="shared" si="8"/>
        <v>40997.271493055552</v>
      </c>
      <c r="U73" s="21">
        <f t="shared" si="9"/>
        <v>41057.271493055552</v>
      </c>
    </row>
    <row r="74" spans="1:21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f t="shared" si="6"/>
        <v>2012</v>
      </c>
      <c r="K74" s="11">
        <v>1351210481</v>
      </c>
      <c r="L74" t="b">
        <v>0</v>
      </c>
      <c r="M74">
        <v>41</v>
      </c>
      <c r="N74" t="b">
        <v>1</v>
      </c>
      <c r="O74" t="s">
        <v>8264</v>
      </c>
      <c r="P74" s="10">
        <f t="shared" si="5"/>
        <v>108</v>
      </c>
      <c r="Q74">
        <f t="shared" si="7"/>
        <v>58.17</v>
      </c>
      <c r="R74" s="16" t="s">
        <v>8308</v>
      </c>
      <c r="S74" s="11" t="s">
        <v>8310</v>
      </c>
      <c r="T74" s="21">
        <f t="shared" si="8"/>
        <v>41208.010196759256</v>
      </c>
      <c r="U74" s="21">
        <f t="shared" si="9"/>
        <v>41228</v>
      </c>
    </row>
    <row r="75" spans="1:21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f t="shared" si="6"/>
        <v>2011</v>
      </c>
      <c r="K75" s="11">
        <v>1297620584</v>
      </c>
      <c r="L75" t="b">
        <v>0</v>
      </c>
      <c r="M75">
        <v>18</v>
      </c>
      <c r="N75" t="b">
        <v>1</v>
      </c>
      <c r="O75" t="s">
        <v>8264</v>
      </c>
      <c r="P75" s="10">
        <f t="shared" si="5"/>
        <v>100</v>
      </c>
      <c r="Q75">
        <f t="shared" si="7"/>
        <v>50</v>
      </c>
      <c r="R75" s="16" t="s">
        <v>8308</v>
      </c>
      <c r="S75" s="11" t="s">
        <v>8310</v>
      </c>
      <c r="T75" s="21">
        <f t="shared" si="8"/>
        <v>40587.75675925926</v>
      </c>
      <c r="U75" s="21">
        <f t="shared" si="9"/>
        <v>40666.165972222225</v>
      </c>
    </row>
    <row r="76" spans="1:21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f t="shared" si="6"/>
        <v>2015</v>
      </c>
      <c r="K76" s="11">
        <v>1450784495</v>
      </c>
      <c r="L76" t="b">
        <v>0</v>
      </c>
      <c r="M76">
        <v>29</v>
      </c>
      <c r="N76" t="b">
        <v>1</v>
      </c>
      <c r="O76" t="s">
        <v>8264</v>
      </c>
      <c r="P76" s="10">
        <f t="shared" si="5"/>
        <v>113</v>
      </c>
      <c r="Q76">
        <f t="shared" si="7"/>
        <v>19.47</v>
      </c>
      <c r="R76" s="16" t="s">
        <v>8308</v>
      </c>
      <c r="S76" s="11" t="s">
        <v>8310</v>
      </c>
      <c r="T76" s="21">
        <f t="shared" si="8"/>
        <v>42360.487210648149</v>
      </c>
      <c r="U76" s="21">
        <f t="shared" si="9"/>
        <v>42390.487210648149</v>
      </c>
    </row>
    <row r="77" spans="1:21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f t="shared" si="6"/>
        <v>2013</v>
      </c>
      <c r="K77" s="11">
        <v>1364101272</v>
      </c>
      <c r="L77" t="b">
        <v>0</v>
      </c>
      <c r="M77">
        <v>47</v>
      </c>
      <c r="N77" t="b">
        <v>1</v>
      </c>
      <c r="O77" t="s">
        <v>8264</v>
      </c>
      <c r="P77" s="10">
        <f t="shared" si="5"/>
        <v>115</v>
      </c>
      <c r="Q77">
        <f t="shared" si="7"/>
        <v>85.96</v>
      </c>
      <c r="R77" s="16" t="s">
        <v>8308</v>
      </c>
      <c r="S77" s="11" t="s">
        <v>8310</v>
      </c>
      <c r="T77" s="21">
        <f t="shared" si="8"/>
        <v>41357.209166666667</v>
      </c>
      <c r="U77" s="21">
        <f t="shared" si="9"/>
        <v>41387.209166666667</v>
      </c>
    </row>
    <row r="78" spans="1:21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f t="shared" si="6"/>
        <v>2011</v>
      </c>
      <c r="K78" s="11">
        <v>1319819758</v>
      </c>
      <c r="L78" t="b">
        <v>0</v>
      </c>
      <c r="M78">
        <v>15</v>
      </c>
      <c r="N78" t="b">
        <v>1</v>
      </c>
      <c r="O78" t="s">
        <v>8264</v>
      </c>
      <c r="P78" s="10">
        <f t="shared" si="5"/>
        <v>153</v>
      </c>
      <c r="Q78">
        <f t="shared" si="7"/>
        <v>30.67</v>
      </c>
      <c r="R78" s="16" t="s">
        <v>8308</v>
      </c>
      <c r="S78" s="11" t="s">
        <v>8310</v>
      </c>
      <c r="T78" s="21">
        <f t="shared" si="8"/>
        <v>40844.691643518519</v>
      </c>
      <c r="U78" s="21">
        <f t="shared" si="9"/>
        <v>40904.733310185184</v>
      </c>
    </row>
    <row r="79" spans="1:21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f t="shared" si="6"/>
        <v>2012</v>
      </c>
      <c r="K79" s="11">
        <v>1332991717</v>
      </c>
      <c r="L79" t="b">
        <v>0</v>
      </c>
      <c r="M79">
        <v>26</v>
      </c>
      <c r="N79" t="b">
        <v>1</v>
      </c>
      <c r="O79" t="s">
        <v>8264</v>
      </c>
      <c r="P79" s="10">
        <f t="shared" si="5"/>
        <v>393</v>
      </c>
      <c r="Q79">
        <f t="shared" si="7"/>
        <v>60.38</v>
      </c>
      <c r="R79" s="16" t="s">
        <v>8308</v>
      </c>
      <c r="S79" s="11" t="s">
        <v>8310</v>
      </c>
      <c r="T79" s="21">
        <f t="shared" si="8"/>
        <v>40997.144872685189</v>
      </c>
      <c r="U79" s="21">
        <f t="shared" si="9"/>
        <v>41050.124305555553</v>
      </c>
    </row>
    <row r="80" spans="1:21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f t="shared" si="6"/>
        <v>2016</v>
      </c>
      <c r="K80" s="11">
        <v>1471887121</v>
      </c>
      <c r="L80" t="b">
        <v>0</v>
      </c>
      <c r="M80">
        <v>35</v>
      </c>
      <c r="N80" t="b">
        <v>1</v>
      </c>
      <c r="O80" t="s">
        <v>8264</v>
      </c>
      <c r="P80" s="10">
        <f t="shared" si="5"/>
        <v>2702</v>
      </c>
      <c r="Q80">
        <f t="shared" si="7"/>
        <v>38.6</v>
      </c>
      <c r="R80" s="16" t="s">
        <v>8308</v>
      </c>
      <c r="S80" s="11" t="s">
        <v>8310</v>
      </c>
      <c r="T80" s="21">
        <f t="shared" si="8"/>
        <v>42604.730567129634</v>
      </c>
      <c r="U80" s="21">
        <f t="shared" si="9"/>
        <v>42614.730567129634</v>
      </c>
    </row>
    <row r="81" spans="1:21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f t="shared" si="6"/>
        <v>2014</v>
      </c>
      <c r="K81" s="11">
        <v>1395859093</v>
      </c>
      <c r="L81" t="b">
        <v>0</v>
      </c>
      <c r="M81">
        <v>41</v>
      </c>
      <c r="N81" t="b">
        <v>1</v>
      </c>
      <c r="O81" t="s">
        <v>8264</v>
      </c>
      <c r="P81" s="10">
        <f t="shared" si="5"/>
        <v>127</v>
      </c>
      <c r="Q81">
        <f t="shared" si="7"/>
        <v>40.270000000000003</v>
      </c>
      <c r="R81" s="16" t="s">
        <v>8308</v>
      </c>
      <c r="S81" s="11" t="s">
        <v>8310</v>
      </c>
      <c r="T81" s="21">
        <f t="shared" si="8"/>
        <v>41724.776539351849</v>
      </c>
      <c r="U81" s="21">
        <f t="shared" si="9"/>
        <v>41754.776539351849</v>
      </c>
    </row>
    <row r="82" spans="1:21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f t="shared" si="6"/>
        <v>2013</v>
      </c>
      <c r="K82" s="11">
        <v>1383616856</v>
      </c>
      <c r="L82" t="b">
        <v>0</v>
      </c>
      <c r="M82">
        <v>47</v>
      </c>
      <c r="N82" t="b">
        <v>1</v>
      </c>
      <c r="O82" t="s">
        <v>8264</v>
      </c>
      <c r="P82" s="10">
        <f t="shared" si="5"/>
        <v>107</v>
      </c>
      <c r="Q82">
        <f t="shared" si="7"/>
        <v>273.83</v>
      </c>
      <c r="R82" s="16" t="s">
        <v>8308</v>
      </c>
      <c r="S82" s="11" t="s">
        <v>8310</v>
      </c>
      <c r="T82" s="21">
        <f t="shared" si="8"/>
        <v>41583.083981481483</v>
      </c>
      <c r="U82" s="21">
        <f t="shared" si="9"/>
        <v>41618.083981481483</v>
      </c>
    </row>
    <row r="83" spans="1:21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f t="shared" si="6"/>
        <v>2012</v>
      </c>
      <c r="K83" s="11">
        <v>1341892127</v>
      </c>
      <c r="L83" t="b">
        <v>0</v>
      </c>
      <c r="M83">
        <v>28</v>
      </c>
      <c r="N83" t="b">
        <v>1</v>
      </c>
      <c r="O83" t="s">
        <v>8264</v>
      </c>
      <c r="P83" s="10">
        <f t="shared" si="5"/>
        <v>198</v>
      </c>
      <c r="Q83">
        <f t="shared" si="7"/>
        <v>53.04</v>
      </c>
      <c r="R83" s="16" t="s">
        <v>8308</v>
      </c>
      <c r="S83" s="11" t="s">
        <v>8310</v>
      </c>
      <c r="T83" s="21">
        <f t="shared" si="8"/>
        <v>41100.158877314818</v>
      </c>
      <c r="U83" s="21">
        <f t="shared" si="9"/>
        <v>41104.126388888886</v>
      </c>
    </row>
    <row r="84" spans="1:21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f t="shared" si="6"/>
        <v>2011</v>
      </c>
      <c r="K84" s="11">
        <v>1315597261</v>
      </c>
      <c r="L84" t="b">
        <v>0</v>
      </c>
      <c r="M84">
        <v>100</v>
      </c>
      <c r="N84" t="b">
        <v>1</v>
      </c>
      <c r="O84" t="s">
        <v>8264</v>
      </c>
      <c r="P84" s="10">
        <f t="shared" si="5"/>
        <v>100</v>
      </c>
      <c r="Q84">
        <f t="shared" si="7"/>
        <v>40.01</v>
      </c>
      <c r="R84" s="16" t="s">
        <v>8308</v>
      </c>
      <c r="S84" s="11" t="s">
        <v>8310</v>
      </c>
      <c r="T84" s="21">
        <f t="shared" si="8"/>
        <v>40795.820150462961</v>
      </c>
      <c r="U84" s="21">
        <f t="shared" si="9"/>
        <v>40825.820150462961</v>
      </c>
    </row>
    <row r="85" spans="1:21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f t="shared" si="6"/>
        <v>2015</v>
      </c>
      <c r="K85" s="11">
        <v>1423320389</v>
      </c>
      <c r="L85" t="b">
        <v>0</v>
      </c>
      <c r="M85">
        <v>13</v>
      </c>
      <c r="N85" t="b">
        <v>1</v>
      </c>
      <c r="O85" t="s">
        <v>8264</v>
      </c>
      <c r="P85" s="10">
        <f t="shared" si="5"/>
        <v>103</v>
      </c>
      <c r="Q85">
        <f t="shared" si="7"/>
        <v>15.77</v>
      </c>
      <c r="R85" s="16" t="s">
        <v>8308</v>
      </c>
      <c r="S85" s="11" t="s">
        <v>8310</v>
      </c>
      <c r="T85" s="21">
        <f t="shared" si="8"/>
        <v>42042.615613425922</v>
      </c>
      <c r="U85" s="21">
        <f t="shared" si="9"/>
        <v>42057.479166666672</v>
      </c>
    </row>
    <row r="86" spans="1:21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f t="shared" si="6"/>
        <v>2011</v>
      </c>
      <c r="K86" s="11">
        <v>1302891086</v>
      </c>
      <c r="L86" t="b">
        <v>0</v>
      </c>
      <c r="M86">
        <v>7</v>
      </c>
      <c r="N86" t="b">
        <v>1</v>
      </c>
      <c r="O86" t="s">
        <v>8264</v>
      </c>
      <c r="P86" s="10">
        <f t="shared" si="5"/>
        <v>100</v>
      </c>
      <c r="Q86">
        <f t="shared" si="7"/>
        <v>71.430000000000007</v>
      </c>
      <c r="R86" s="16" t="s">
        <v>8308</v>
      </c>
      <c r="S86" s="11" t="s">
        <v>8310</v>
      </c>
      <c r="T86" s="21">
        <f t="shared" si="8"/>
        <v>40648.757939814815</v>
      </c>
      <c r="U86" s="21">
        <f t="shared" si="9"/>
        <v>40678.757939814815</v>
      </c>
    </row>
    <row r="87" spans="1:21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f t="shared" si="6"/>
        <v>2011</v>
      </c>
      <c r="K87" s="11">
        <v>1314154837</v>
      </c>
      <c r="L87" t="b">
        <v>0</v>
      </c>
      <c r="M87">
        <v>21</v>
      </c>
      <c r="N87" t="b">
        <v>1</v>
      </c>
      <c r="O87" t="s">
        <v>8264</v>
      </c>
      <c r="P87" s="10">
        <f t="shared" si="5"/>
        <v>126</v>
      </c>
      <c r="Q87">
        <f t="shared" si="7"/>
        <v>71.709999999999994</v>
      </c>
      <c r="R87" s="16" t="s">
        <v>8308</v>
      </c>
      <c r="S87" s="11" t="s">
        <v>8310</v>
      </c>
      <c r="T87" s="21">
        <f t="shared" si="8"/>
        <v>40779.125428240739</v>
      </c>
      <c r="U87" s="21">
        <f t="shared" si="9"/>
        <v>40809.125428240739</v>
      </c>
    </row>
    <row r="88" spans="1:21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f t="shared" si="6"/>
        <v>2015</v>
      </c>
      <c r="K88" s="11">
        <v>1444828845</v>
      </c>
      <c r="L88" t="b">
        <v>0</v>
      </c>
      <c r="M88">
        <v>17</v>
      </c>
      <c r="N88" t="b">
        <v>1</v>
      </c>
      <c r="O88" t="s">
        <v>8264</v>
      </c>
      <c r="P88" s="10">
        <f t="shared" si="5"/>
        <v>106</v>
      </c>
      <c r="Q88">
        <f t="shared" si="7"/>
        <v>375.76</v>
      </c>
      <c r="R88" s="16" t="s">
        <v>8308</v>
      </c>
      <c r="S88" s="11" t="s">
        <v>8310</v>
      </c>
      <c r="T88" s="21">
        <f t="shared" si="8"/>
        <v>42291.556076388893</v>
      </c>
      <c r="U88" s="21">
        <f t="shared" si="9"/>
        <v>42365.59774305555</v>
      </c>
    </row>
    <row r="89" spans="1:21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f t="shared" si="6"/>
        <v>2010</v>
      </c>
      <c r="K89" s="11">
        <v>1274705803</v>
      </c>
      <c r="L89" t="b">
        <v>0</v>
      </c>
      <c r="M89">
        <v>25</v>
      </c>
      <c r="N89" t="b">
        <v>1</v>
      </c>
      <c r="O89" t="s">
        <v>8264</v>
      </c>
      <c r="P89" s="10">
        <f t="shared" si="5"/>
        <v>105</v>
      </c>
      <c r="Q89">
        <f t="shared" si="7"/>
        <v>104.6</v>
      </c>
      <c r="R89" s="16" t="s">
        <v>8308</v>
      </c>
      <c r="S89" s="11" t="s">
        <v>8310</v>
      </c>
      <c r="T89" s="21">
        <f t="shared" si="8"/>
        <v>40322.53938657407</v>
      </c>
      <c r="U89" s="21">
        <f t="shared" si="9"/>
        <v>40332.070138888892</v>
      </c>
    </row>
    <row r="90" spans="1:21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f t="shared" si="6"/>
        <v>2014</v>
      </c>
      <c r="K90" s="11">
        <v>1401205731</v>
      </c>
      <c r="L90" t="b">
        <v>0</v>
      </c>
      <c r="M90">
        <v>60</v>
      </c>
      <c r="N90" t="b">
        <v>1</v>
      </c>
      <c r="O90" t="s">
        <v>8264</v>
      </c>
      <c r="P90" s="10">
        <f t="shared" si="5"/>
        <v>103</v>
      </c>
      <c r="Q90">
        <f t="shared" si="7"/>
        <v>60</v>
      </c>
      <c r="R90" s="16" t="s">
        <v>8308</v>
      </c>
      <c r="S90" s="11" t="s">
        <v>8310</v>
      </c>
      <c r="T90" s="21">
        <f t="shared" si="8"/>
        <v>41786.65892361111</v>
      </c>
      <c r="U90" s="21">
        <f t="shared" si="9"/>
        <v>41812.65892361111</v>
      </c>
    </row>
    <row r="91" spans="1:21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f t="shared" si="6"/>
        <v>2013</v>
      </c>
      <c r="K91" s="11">
        <v>1368036192</v>
      </c>
      <c r="L91" t="b">
        <v>0</v>
      </c>
      <c r="M91">
        <v>56</v>
      </c>
      <c r="N91" t="b">
        <v>1</v>
      </c>
      <c r="O91" t="s">
        <v>8264</v>
      </c>
      <c r="P91" s="10">
        <f t="shared" si="5"/>
        <v>115</v>
      </c>
      <c r="Q91">
        <f t="shared" si="7"/>
        <v>123.29</v>
      </c>
      <c r="R91" s="16" t="s">
        <v>8308</v>
      </c>
      <c r="S91" s="11" t="s">
        <v>8310</v>
      </c>
      <c r="T91" s="21">
        <f t="shared" si="8"/>
        <v>41402.752222222225</v>
      </c>
      <c r="U91" s="21">
        <f t="shared" si="9"/>
        <v>41427.752222222225</v>
      </c>
    </row>
    <row r="92" spans="1:21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f t="shared" si="6"/>
        <v>2011</v>
      </c>
      <c r="K92" s="11">
        <v>1307862499</v>
      </c>
      <c r="L92" t="b">
        <v>0</v>
      </c>
      <c r="M92">
        <v>16</v>
      </c>
      <c r="N92" t="b">
        <v>1</v>
      </c>
      <c r="O92" t="s">
        <v>8264</v>
      </c>
      <c r="P92" s="10">
        <f t="shared" si="5"/>
        <v>100</v>
      </c>
      <c r="Q92">
        <f t="shared" si="7"/>
        <v>31.38</v>
      </c>
      <c r="R92" s="16" t="s">
        <v>8308</v>
      </c>
      <c r="S92" s="11" t="s">
        <v>8310</v>
      </c>
      <c r="T92" s="21">
        <f t="shared" si="8"/>
        <v>40706.297442129631</v>
      </c>
      <c r="U92" s="21">
        <f t="shared" si="9"/>
        <v>40736.297442129631</v>
      </c>
    </row>
    <row r="93" spans="1:21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f t="shared" si="6"/>
        <v>2011</v>
      </c>
      <c r="K93" s="11">
        <v>1300354764</v>
      </c>
      <c r="L93" t="b">
        <v>0</v>
      </c>
      <c r="M93">
        <v>46</v>
      </c>
      <c r="N93" t="b">
        <v>1</v>
      </c>
      <c r="O93" t="s">
        <v>8264</v>
      </c>
      <c r="P93" s="10">
        <f t="shared" si="5"/>
        <v>120</v>
      </c>
      <c r="Q93">
        <f t="shared" si="7"/>
        <v>78.260000000000005</v>
      </c>
      <c r="R93" s="16" t="s">
        <v>8308</v>
      </c>
      <c r="S93" s="11" t="s">
        <v>8310</v>
      </c>
      <c r="T93" s="21">
        <f t="shared" si="8"/>
        <v>40619.402361111112</v>
      </c>
      <c r="U93" s="21">
        <f t="shared" si="9"/>
        <v>40680.402361111112</v>
      </c>
    </row>
    <row r="94" spans="1:21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f t="shared" si="6"/>
        <v>2016</v>
      </c>
      <c r="K94" s="11">
        <v>1481949983</v>
      </c>
      <c r="L94" t="b">
        <v>0</v>
      </c>
      <c r="M94">
        <v>43</v>
      </c>
      <c r="N94" t="b">
        <v>1</v>
      </c>
      <c r="O94" t="s">
        <v>8264</v>
      </c>
      <c r="P94" s="10">
        <f t="shared" si="5"/>
        <v>105</v>
      </c>
      <c r="Q94">
        <f t="shared" si="7"/>
        <v>122.33</v>
      </c>
      <c r="R94" s="16" t="s">
        <v>8308</v>
      </c>
      <c r="S94" s="11" t="s">
        <v>8310</v>
      </c>
      <c r="T94" s="21">
        <f t="shared" si="8"/>
        <v>42721.198877314819</v>
      </c>
      <c r="U94" s="21">
        <f t="shared" si="9"/>
        <v>42767.333333333328</v>
      </c>
    </row>
    <row r="95" spans="1:21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f t="shared" si="6"/>
        <v>2012</v>
      </c>
      <c r="K95" s="11">
        <v>1338928537</v>
      </c>
      <c r="L95" t="b">
        <v>0</v>
      </c>
      <c r="M95">
        <v>15</v>
      </c>
      <c r="N95" t="b">
        <v>1</v>
      </c>
      <c r="O95" t="s">
        <v>8264</v>
      </c>
      <c r="P95" s="10">
        <f t="shared" si="5"/>
        <v>111</v>
      </c>
      <c r="Q95">
        <f t="shared" si="7"/>
        <v>73.73</v>
      </c>
      <c r="R95" s="16" t="s">
        <v>8308</v>
      </c>
      <c r="S95" s="11" t="s">
        <v>8310</v>
      </c>
      <c r="T95" s="21">
        <f t="shared" si="8"/>
        <v>41065.858067129629</v>
      </c>
      <c r="U95" s="21">
        <f t="shared" si="9"/>
        <v>41093.875</v>
      </c>
    </row>
    <row r="96" spans="1:21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f t="shared" si="6"/>
        <v>2014</v>
      </c>
      <c r="K96" s="11">
        <v>1395162822</v>
      </c>
      <c r="L96" t="b">
        <v>0</v>
      </c>
      <c r="M96">
        <v>12</v>
      </c>
      <c r="N96" t="b">
        <v>1</v>
      </c>
      <c r="O96" t="s">
        <v>8264</v>
      </c>
      <c r="P96" s="10">
        <f t="shared" si="5"/>
        <v>104</v>
      </c>
      <c r="Q96">
        <f t="shared" si="7"/>
        <v>21.67</v>
      </c>
      <c r="R96" s="16" t="s">
        <v>8308</v>
      </c>
      <c r="S96" s="11" t="s">
        <v>8310</v>
      </c>
      <c r="T96" s="21">
        <f t="shared" si="8"/>
        <v>41716.717847222222</v>
      </c>
      <c r="U96" s="21">
        <f t="shared" si="9"/>
        <v>41736.717847222222</v>
      </c>
    </row>
    <row r="97" spans="1:21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f t="shared" si="6"/>
        <v>2012</v>
      </c>
      <c r="K97" s="11">
        <v>1327622841</v>
      </c>
      <c r="L97" t="b">
        <v>0</v>
      </c>
      <c r="M97">
        <v>21</v>
      </c>
      <c r="N97" t="b">
        <v>1</v>
      </c>
      <c r="O97" t="s">
        <v>8264</v>
      </c>
      <c r="P97" s="10">
        <f t="shared" si="5"/>
        <v>131</v>
      </c>
      <c r="Q97">
        <f t="shared" si="7"/>
        <v>21.9</v>
      </c>
      <c r="R97" s="16" t="s">
        <v>8308</v>
      </c>
      <c r="S97" s="11" t="s">
        <v>8310</v>
      </c>
      <c r="T97" s="21">
        <f t="shared" si="8"/>
        <v>40935.005104166667</v>
      </c>
      <c r="U97" s="21">
        <f t="shared" si="9"/>
        <v>40965.005104166667</v>
      </c>
    </row>
    <row r="98" spans="1:21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f t="shared" si="6"/>
        <v>2010</v>
      </c>
      <c r="K98" s="11">
        <v>1274889241</v>
      </c>
      <c r="L98" t="b">
        <v>0</v>
      </c>
      <c r="M98">
        <v>34</v>
      </c>
      <c r="N98" t="b">
        <v>1</v>
      </c>
      <c r="O98" t="s">
        <v>8264</v>
      </c>
      <c r="P98" s="10">
        <f t="shared" si="5"/>
        <v>115</v>
      </c>
      <c r="Q98">
        <f t="shared" si="7"/>
        <v>50.59</v>
      </c>
      <c r="R98" s="16" t="s">
        <v>8308</v>
      </c>
      <c r="S98" s="11" t="s">
        <v>8310</v>
      </c>
      <c r="T98" s="21">
        <f t="shared" si="8"/>
        <v>40324.662511574075</v>
      </c>
      <c r="U98" s="21">
        <f t="shared" si="9"/>
        <v>40391.125</v>
      </c>
    </row>
    <row r="99" spans="1:21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f t="shared" si="6"/>
        <v>2011</v>
      </c>
      <c r="K99" s="11">
        <v>1307848482</v>
      </c>
      <c r="L99" t="b">
        <v>0</v>
      </c>
      <c r="M99">
        <v>8</v>
      </c>
      <c r="N99" t="b">
        <v>1</v>
      </c>
      <c r="O99" t="s">
        <v>8264</v>
      </c>
      <c r="P99" s="10">
        <f t="shared" si="5"/>
        <v>106</v>
      </c>
      <c r="Q99">
        <f t="shared" si="7"/>
        <v>53.13</v>
      </c>
      <c r="R99" s="16" t="s">
        <v>8308</v>
      </c>
      <c r="S99" s="11" t="s">
        <v>8310</v>
      </c>
      <c r="T99" s="21">
        <f t="shared" si="8"/>
        <v>40706.135208333333</v>
      </c>
      <c r="U99" s="21">
        <f t="shared" si="9"/>
        <v>40736.135208333333</v>
      </c>
    </row>
    <row r="100" spans="1:21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f t="shared" si="6"/>
        <v>2012</v>
      </c>
      <c r="K100" s="11">
        <v>1351796674</v>
      </c>
      <c r="L100" t="b">
        <v>0</v>
      </c>
      <c r="M100">
        <v>60</v>
      </c>
      <c r="N100" t="b">
        <v>1</v>
      </c>
      <c r="O100" t="s">
        <v>8264</v>
      </c>
      <c r="P100" s="10">
        <f t="shared" si="5"/>
        <v>106</v>
      </c>
      <c r="Q100">
        <f t="shared" si="7"/>
        <v>56.67</v>
      </c>
      <c r="R100" s="16" t="s">
        <v>8308</v>
      </c>
      <c r="S100" s="11" t="s">
        <v>8310</v>
      </c>
      <c r="T100" s="21">
        <f t="shared" si="8"/>
        <v>41214.79483796296</v>
      </c>
      <c r="U100" s="21">
        <f t="shared" si="9"/>
        <v>41250.979166666664</v>
      </c>
    </row>
    <row r="101" spans="1:21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f t="shared" si="6"/>
        <v>2013</v>
      </c>
      <c r="K101" s="11">
        <v>1387834799</v>
      </c>
      <c r="L101" t="b">
        <v>0</v>
      </c>
      <c r="M101">
        <v>39</v>
      </c>
      <c r="N101" t="b">
        <v>1</v>
      </c>
      <c r="O101" t="s">
        <v>8264</v>
      </c>
      <c r="P101" s="10">
        <f t="shared" si="5"/>
        <v>106</v>
      </c>
      <c r="Q101">
        <f t="shared" si="7"/>
        <v>40.78</v>
      </c>
      <c r="R101" s="16" t="s">
        <v>8308</v>
      </c>
      <c r="S101" s="11" t="s">
        <v>8310</v>
      </c>
      <c r="T101" s="21">
        <f t="shared" si="8"/>
        <v>41631.902766203704</v>
      </c>
      <c r="U101" s="21">
        <f t="shared" si="9"/>
        <v>41661.902766203704</v>
      </c>
    </row>
    <row r="102" spans="1:21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f t="shared" si="6"/>
        <v>2012</v>
      </c>
      <c r="K102" s="11">
        <v>1350324286</v>
      </c>
      <c r="L102" t="b">
        <v>0</v>
      </c>
      <c r="M102">
        <v>26</v>
      </c>
      <c r="N102" t="b">
        <v>1</v>
      </c>
      <c r="O102" t="s">
        <v>8264</v>
      </c>
      <c r="P102" s="10">
        <f t="shared" si="5"/>
        <v>100</v>
      </c>
      <c r="Q102">
        <f t="shared" si="7"/>
        <v>192.31</v>
      </c>
      <c r="R102" s="16" t="s">
        <v>8308</v>
      </c>
      <c r="S102" s="11" t="s">
        <v>8310</v>
      </c>
      <c r="T102" s="21">
        <f t="shared" si="8"/>
        <v>41197.753310185188</v>
      </c>
      <c r="U102" s="21">
        <f t="shared" si="9"/>
        <v>41217.794976851852</v>
      </c>
    </row>
    <row r="103" spans="1:21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f t="shared" si="6"/>
        <v>2012</v>
      </c>
      <c r="K103" s="11">
        <v>1356979110</v>
      </c>
      <c r="L103" t="b">
        <v>0</v>
      </c>
      <c r="M103">
        <v>35</v>
      </c>
      <c r="N103" t="b">
        <v>1</v>
      </c>
      <c r="O103" t="s">
        <v>8264</v>
      </c>
      <c r="P103" s="10">
        <f t="shared" si="5"/>
        <v>100</v>
      </c>
      <c r="Q103">
        <f t="shared" si="7"/>
        <v>100</v>
      </c>
      <c r="R103" s="16" t="s">
        <v>8308</v>
      </c>
      <c r="S103" s="11" t="s">
        <v>8310</v>
      </c>
      <c r="T103" s="21">
        <f t="shared" si="8"/>
        <v>41274.776736111111</v>
      </c>
      <c r="U103" s="21">
        <f t="shared" si="9"/>
        <v>41298.776736111111</v>
      </c>
    </row>
    <row r="104" spans="1:21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f t="shared" si="6"/>
        <v>2010</v>
      </c>
      <c r="K104" s="11">
        <v>1290481733</v>
      </c>
      <c r="L104" t="b">
        <v>0</v>
      </c>
      <c r="M104">
        <v>65</v>
      </c>
      <c r="N104" t="b">
        <v>1</v>
      </c>
      <c r="O104" t="s">
        <v>8264</v>
      </c>
      <c r="P104" s="10">
        <f t="shared" si="5"/>
        <v>128</v>
      </c>
      <c r="Q104">
        <f t="shared" si="7"/>
        <v>117.92</v>
      </c>
      <c r="R104" s="16" t="s">
        <v>8308</v>
      </c>
      <c r="S104" s="11" t="s">
        <v>8310</v>
      </c>
      <c r="T104" s="21">
        <f t="shared" si="8"/>
        <v>40505.131168981483</v>
      </c>
      <c r="U104" s="21">
        <f t="shared" si="9"/>
        <v>40535.131168981483</v>
      </c>
    </row>
    <row r="105" spans="1:21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f t="shared" si="6"/>
        <v>2014</v>
      </c>
      <c r="K105" s="11">
        <v>1392232830</v>
      </c>
      <c r="L105" t="b">
        <v>0</v>
      </c>
      <c r="M105">
        <v>49</v>
      </c>
      <c r="N105" t="b">
        <v>1</v>
      </c>
      <c r="O105" t="s">
        <v>8264</v>
      </c>
      <c r="P105" s="10">
        <f t="shared" si="5"/>
        <v>105</v>
      </c>
      <c r="Q105">
        <f t="shared" si="7"/>
        <v>27.9</v>
      </c>
      <c r="R105" s="16" t="s">
        <v>8308</v>
      </c>
      <c r="S105" s="11" t="s">
        <v>8310</v>
      </c>
      <c r="T105" s="21">
        <f t="shared" si="8"/>
        <v>41682.805902777778</v>
      </c>
      <c r="U105" s="21">
        <f t="shared" si="9"/>
        <v>41705.805902777778</v>
      </c>
    </row>
    <row r="106" spans="1:21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f t="shared" si="6"/>
        <v>2011</v>
      </c>
      <c r="K106" s="11">
        <v>1299775266</v>
      </c>
      <c r="L106" t="b">
        <v>0</v>
      </c>
      <c r="M106">
        <v>10</v>
      </c>
      <c r="N106" t="b">
        <v>1</v>
      </c>
      <c r="O106" t="s">
        <v>8264</v>
      </c>
      <c r="P106" s="10">
        <f t="shared" si="5"/>
        <v>120</v>
      </c>
      <c r="Q106">
        <f t="shared" si="7"/>
        <v>60</v>
      </c>
      <c r="R106" s="16" t="s">
        <v>8308</v>
      </c>
      <c r="S106" s="11" t="s">
        <v>8310</v>
      </c>
      <c r="T106" s="21">
        <f t="shared" si="8"/>
        <v>40612.695208333331</v>
      </c>
      <c r="U106" s="21">
        <f t="shared" si="9"/>
        <v>40636.041666666664</v>
      </c>
    </row>
    <row r="107" spans="1:21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f t="shared" si="6"/>
        <v>2016</v>
      </c>
      <c r="K107" s="11">
        <v>1461605020</v>
      </c>
      <c r="L107" t="b">
        <v>0</v>
      </c>
      <c r="M107">
        <v>60</v>
      </c>
      <c r="N107" t="b">
        <v>1</v>
      </c>
      <c r="O107" t="s">
        <v>8264</v>
      </c>
      <c r="P107" s="10">
        <f t="shared" si="5"/>
        <v>107</v>
      </c>
      <c r="Q107">
        <f t="shared" si="7"/>
        <v>39.380000000000003</v>
      </c>
      <c r="R107" s="16" t="s">
        <v>8308</v>
      </c>
      <c r="S107" s="11" t="s">
        <v>8310</v>
      </c>
      <c r="T107" s="21">
        <f t="shared" si="8"/>
        <v>42485.724768518514</v>
      </c>
      <c r="U107" s="21">
        <f t="shared" si="9"/>
        <v>42504</v>
      </c>
    </row>
    <row r="108" spans="1:21" ht="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f t="shared" si="6"/>
        <v>2012</v>
      </c>
      <c r="K108" s="11">
        <v>1332182301</v>
      </c>
      <c r="L108" t="b">
        <v>0</v>
      </c>
      <c r="M108">
        <v>27</v>
      </c>
      <c r="N108" t="b">
        <v>1</v>
      </c>
      <c r="O108" t="s">
        <v>8264</v>
      </c>
      <c r="P108" s="10">
        <f t="shared" si="5"/>
        <v>101</v>
      </c>
      <c r="Q108">
        <f t="shared" si="7"/>
        <v>186.11</v>
      </c>
      <c r="R108" s="16" t="s">
        <v>8308</v>
      </c>
      <c r="S108" s="11" t="s">
        <v>8310</v>
      </c>
      <c r="T108" s="21">
        <f t="shared" si="8"/>
        <v>40987.776631944449</v>
      </c>
      <c r="U108" s="21">
        <f t="shared" si="9"/>
        <v>41001.776631944449</v>
      </c>
    </row>
    <row r="109" spans="1:21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f t="shared" si="6"/>
        <v>2011</v>
      </c>
      <c r="K109" s="11">
        <v>1301787287</v>
      </c>
      <c r="L109" t="b">
        <v>0</v>
      </c>
      <c r="M109">
        <v>69</v>
      </c>
      <c r="N109" t="b">
        <v>1</v>
      </c>
      <c r="O109" t="s">
        <v>8264</v>
      </c>
      <c r="P109" s="10">
        <f t="shared" si="5"/>
        <v>102</v>
      </c>
      <c r="Q109">
        <f t="shared" si="7"/>
        <v>111.38</v>
      </c>
      <c r="R109" s="16" t="s">
        <v>8308</v>
      </c>
      <c r="S109" s="11" t="s">
        <v>8310</v>
      </c>
      <c r="T109" s="21">
        <f t="shared" si="8"/>
        <v>40635.982488425929</v>
      </c>
      <c r="U109" s="21">
        <f t="shared" si="9"/>
        <v>40657.982488425929</v>
      </c>
    </row>
    <row r="110" spans="1:21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f t="shared" si="6"/>
        <v>2013</v>
      </c>
      <c r="K110" s="11">
        <v>1364827370</v>
      </c>
      <c r="L110" t="b">
        <v>0</v>
      </c>
      <c r="M110">
        <v>47</v>
      </c>
      <c r="N110" t="b">
        <v>1</v>
      </c>
      <c r="O110" t="s">
        <v>8264</v>
      </c>
      <c r="P110" s="10">
        <f t="shared" si="5"/>
        <v>247</v>
      </c>
      <c r="Q110">
        <f t="shared" si="7"/>
        <v>78.72</v>
      </c>
      <c r="R110" s="16" t="s">
        <v>8308</v>
      </c>
      <c r="S110" s="11" t="s">
        <v>8310</v>
      </c>
      <c r="T110" s="21">
        <f t="shared" si="8"/>
        <v>41365.613078703704</v>
      </c>
      <c r="U110" s="21">
        <f t="shared" si="9"/>
        <v>41425.613078703704</v>
      </c>
    </row>
    <row r="111" spans="1:21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f t="shared" si="6"/>
        <v>2011</v>
      </c>
      <c r="K111" s="11">
        <v>1296088630</v>
      </c>
      <c r="L111" t="b">
        <v>0</v>
      </c>
      <c r="M111">
        <v>47</v>
      </c>
      <c r="N111" t="b">
        <v>1</v>
      </c>
      <c r="O111" t="s">
        <v>8264</v>
      </c>
      <c r="P111" s="10">
        <f t="shared" si="5"/>
        <v>220</v>
      </c>
      <c r="Q111">
        <f t="shared" si="7"/>
        <v>46.7</v>
      </c>
      <c r="R111" s="16" t="s">
        <v>8308</v>
      </c>
      <c r="S111" s="11" t="s">
        <v>8310</v>
      </c>
      <c r="T111" s="21">
        <f t="shared" si="8"/>
        <v>40570.025810185187</v>
      </c>
      <c r="U111" s="21">
        <f t="shared" si="9"/>
        <v>40600.025810185187</v>
      </c>
    </row>
    <row r="112" spans="1:21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f t="shared" si="6"/>
        <v>2013</v>
      </c>
      <c r="K112" s="11">
        <v>1381445253</v>
      </c>
      <c r="L112" t="b">
        <v>0</v>
      </c>
      <c r="M112">
        <v>26</v>
      </c>
      <c r="N112" t="b">
        <v>1</v>
      </c>
      <c r="O112" t="s">
        <v>8264</v>
      </c>
      <c r="P112" s="10">
        <f t="shared" si="5"/>
        <v>131</v>
      </c>
      <c r="Q112">
        <f t="shared" si="7"/>
        <v>65.38</v>
      </c>
      <c r="R112" s="16" t="s">
        <v>8308</v>
      </c>
      <c r="S112" s="11" t="s">
        <v>8310</v>
      </c>
      <c r="T112" s="21">
        <f t="shared" si="8"/>
        <v>41557.949687500004</v>
      </c>
      <c r="U112" s="21">
        <f t="shared" si="9"/>
        <v>41592.249305555553</v>
      </c>
    </row>
    <row r="113" spans="1:21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f t="shared" si="6"/>
        <v>2015</v>
      </c>
      <c r="K113" s="11">
        <v>1430467187</v>
      </c>
      <c r="L113" t="b">
        <v>0</v>
      </c>
      <c r="M113">
        <v>53</v>
      </c>
      <c r="N113" t="b">
        <v>1</v>
      </c>
      <c r="O113" t="s">
        <v>8264</v>
      </c>
      <c r="P113" s="10">
        <f t="shared" si="5"/>
        <v>155</v>
      </c>
      <c r="Q113">
        <f t="shared" si="7"/>
        <v>102.08</v>
      </c>
      <c r="R113" s="16" t="s">
        <v>8308</v>
      </c>
      <c r="S113" s="11" t="s">
        <v>8310</v>
      </c>
      <c r="T113" s="21">
        <f t="shared" si="8"/>
        <v>42125.333182870367</v>
      </c>
      <c r="U113" s="21">
        <f t="shared" si="9"/>
        <v>42155.333182870367</v>
      </c>
    </row>
    <row r="114" spans="1:21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f t="shared" si="6"/>
        <v>2014</v>
      </c>
      <c r="K114" s="11">
        <v>1395277318</v>
      </c>
      <c r="L114" t="b">
        <v>0</v>
      </c>
      <c r="M114">
        <v>81</v>
      </c>
      <c r="N114" t="b">
        <v>1</v>
      </c>
      <c r="O114" t="s">
        <v>8264</v>
      </c>
      <c r="P114" s="10">
        <f t="shared" si="5"/>
        <v>104</v>
      </c>
      <c r="Q114">
        <f t="shared" si="7"/>
        <v>64.2</v>
      </c>
      <c r="R114" s="16" t="s">
        <v>8308</v>
      </c>
      <c r="S114" s="11" t="s">
        <v>8310</v>
      </c>
      <c r="T114" s="21">
        <f t="shared" si="8"/>
        <v>41718.043032407404</v>
      </c>
      <c r="U114" s="21">
        <f t="shared" si="9"/>
        <v>41742.083333333336</v>
      </c>
    </row>
    <row r="115" spans="1:21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f t="shared" si="6"/>
        <v>2011</v>
      </c>
      <c r="K115" s="11">
        <v>1311963128</v>
      </c>
      <c r="L115" t="b">
        <v>0</v>
      </c>
      <c r="M115">
        <v>78</v>
      </c>
      <c r="N115" t="b">
        <v>1</v>
      </c>
      <c r="O115" t="s">
        <v>8264</v>
      </c>
      <c r="P115" s="10">
        <f t="shared" si="5"/>
        <v>141</v>
      </c>
      <c r="Q115">
        <f t="shared" si="7"/>
        <v>90.38</v>
      </c>
      <c r="R115" s="16" t="s">
        <v>8308</v>
      </c>
      <c r="S115" s="11" t="s">
        <v>8310</v>
      </c>
      <c r="T115" s="21">
        <f t="shared" si="8"/>
        <v>40753.758425925924</v>
      </c>
      <c r="U115" s="21">
        <f t="shared" si="9"/>
        <v>40761.625</v>
      </c>
    </row>
    <row r="116" spans="1:21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f t="shared" si="6"/>
        <v>2011</v>
      </c>
      <c r="K116" s="11">
        <v>1321252488</v>
      </c>
      <c r="L116" t="b">
        <v>0</v>
      </c>
      <c r="M116">
        <v>35</v>
      </c>
      <c r="N116" t="b">
        <v>1</v>
      </c>
      <c r="O116" t="s">
        <v>8264</v>
      </c>
      <c r="P116" s="10">
        <f t="shared" si="5"/>
        <v>103</v>
      </c>
      <c r="Q116">
        <f t="shared" si="7"/>
        <v>88.57</v>
      </c>
      <c r="R116" s="16" t="s">
        <v>8308</v>
      </c>
      <c r="S116" s="11" t="s">
        <v>8310</v>
      </c>
      <c r="T116" s="21">
        <f t="shared" si="8"/>
        <v>40861.27416666667</v>
      </c>
      <c r="U116" s="21">
        <f t="shared" si="9"/>
        <v>40921.27416666667</v>
      </c>
    </row>
    <row r="117" spans="1:21" ht="21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f t="shared" si="6"/>
        <v>2012</v>
      </c>
      <c r="K117" s="11">
        <v>1326217444</v>
      </c>
      <c r="L117" t="b">
        <v>0</v>
      </c>
      <c r="M117">
        <v>22</v>
      </c>
      <c r="N117" t="b">
        <v>1</v>
      </c>
      <c r="O117" t="s">
        <v>8264</v>
      </c>
      <c r="P117" s="10">
        <f t="shared" si="5"/>
        <v>140</v>
      </c>
      <c r="Q117">
        <f t="shared" si="7"/>
        <v>28.73</v>
      </c>
      <c r="R117" s="16" t="s">
        <v>8308</v>
      </c>
      <c r="S117" s="11" t="s">
        <v>8310</v>
      </c>
      <c r="T117" s="21">
        <f t="shared" si="8"/>
        <v>40918.738935185182</v>
      </c>
      <c r="U117" s="21">
        <f t="shared" si="9"/>
        <v>40943.738935185182</v>
      </c>
    </row>
    <row r="118" spans="1:21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f t="shared" si="6"/>
        <v>2011</v>
      </c>
      <c r="K118" s="11">
        <v>1298289355</v>
      </c>
      <c r="L118" t="b">
        <v>0</v>
      </c>
      <c r="M118">
        <v>57</v>
      </c>
      <c r="N118" t="b">
        <v>1</v>
      </c>
      <c r="O118" t="s">
        <v>8264</v>
      </c>
      <c r="P118" s="10">
        <f t="shared" si="5"/>
        <v>114</v>
      </c>
      <c r="Q118">
        <f t="shared" si="7"/>
        <v>69.790000000000006</v>
      </c>
      <c r="R118" s="16" t="s">
        <v>8308</v>
      </c>
      <c r="S118" s="11" t="s">
        <v>8310</v>
      </c>
      <c r="T118" s="21">
        <f t="shared" si="8"/>
        <v>40595.497164351851</v>
      </c>
      <c r="U118" s="21">
        <f t="shared" si="9"/>
        <v>40641.455497685187</v>
      </c>
    </row>
    <row r="119" spans="1:21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f t="shared" si="6"/>
        <v>2010</v>
      </c>
      <c r="K119" s="11">
        <v>1268337744</v>
      </c>
      <c r="L119" t="b">
        <v>0</v>
      </c>
      <c r="M119">
        <v>27</v>
      </c>
      <c r="N119" t="b">
        <v>1</v>
      </c>
      <c r="O119" t="s">
        <v>8264</v>
      </c>
      <c r="P119" s="10">
        <f t="shared" si="5"/>
        <v>100</v>
      </c>
      <c r="Q119">
        <f t="shared" si="7"/>
        <v>167.49</v>
      </c>
      <c r="R119" s="16" t="s">
        <v>8308</v>
      </c>
      <c r="S119" s="11" t="s">
        <v>8310</v>
      </c>
      <c r="T119" s="21">
        <f t="shared" si="8"/>
        <v>40248.834999999999</v>
      </c>
      <c r="U119" s="21">
        <f t="shared" si="9"/>
        <v>40338.791666666664</v>
      </c>
    </row>
    <row r="120" spans="1:21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f t="shared" si="6"/>
        <v>2011</v>
      </c>
      <c r="K120" s="11">
        <v>1309310236</v>
      </c>
      <c r="L120" t="b">
        <v>0</v>
      </c>
      <c r="M120">
        <v>39</v>
      </c>
      <c r="N120" t="b">
        <v>1</v>
      </c>
      <c r="O120" t="s">
        <v>8264</v>
      </c>
      <c r="P120" s="10">
        <f t="shared" si="5"/>
        <v>113</v>
      </c>
      <c r="Q120">
        <f t="shared" si="7"/>
        <v>144.91</v>
      </c>
      <c r="R120" s="16" t="s">
        <v>8308</v>
      </c>
      <c r="S120" s="11" t="s">
        <v>8310</v>
      </c>
      <c r="T120" s="21">
        <f t="shared" si="8"/>
        <v>40723.053657407407</v>
      </c>
      <c r="U120" s="21">
        <f t="shared" si="9"/>
        <v>40753.053657407407</v>
      </c>
    </row>
    <row r="121" spans="1:21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f t="shared" si="6"/>
        <v>2011</v>
      </c>
      <c r="K121" s="11">
        <v>1310693986</v>
      </c>
      <c r="L121" t="b">
        <v>0</v>
      </c>
      <c r="M121">
        <v>37</v>
      </c>
      <c r="N121" t="b">
        <v>1</v>
      </c>
      <c r="O121" t="s">
        <v>8264</v>
      </c>
      <c r="P121" s="10">
        <f t="shared" si="5"/>
        <v>105</v>
      </c>
      <c r="Q121">
        <f t="shared" si="7"/>
        <v>91.84</v>
      </c>
      <c r="R121" s="16" t="s">
        <v>8308</v>
      </c>
      <c r="S121" s="11" t="s">
        <v>8310</v>
      </c>
      <c r="T121" s="21">
        <f t="shared" si="8"/>
        <v>40739.069282407407</v>
      </c>
      <c r="U121" s="21">
        <f t="shared" si="9"/>
        <v>40768.958333333336</v>
      </c>
    </row>
    <row r="122" spans="1:21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f t="shared" si="6"/>
        <v>2016</v>
      </c>
      <c r="K122" s="11">
        <v>1472865107</v>
      </c>
      <c r="L122" t="b">
        <v>0</v>
      </c>
      <c r="M122">
        <v>1</v>
      </c>
      <c r="N122" t="b">
        <v>0</v>
      </c>
      <c r="O122" t="s">
        <v>8265</v>
      </c>
      <c r="P122" s="10">
        <f t="shared" si="5"/>
        <v>0</v>
      </c>
      <c r="Q122">
        <f t="shared" si="7"/>
        <v>10</v>
      </c>
      <c r="R122" s="16" t="s">
        <v>8308</v>
      </c>
      <c r="S122" s="11" t="s">
        <v>8311</v>
      </c>
      <c r="T122" s="21">
        <f t="shared" si="8"/>
        <v>42616.049849537041</v>
      </c>
      <c r="U122" s="21">
        <f t="shared" si="9"/>
        <v>42646.049849537041</v>
      </c>
    </row>
    <row r="123" spans="1:21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f t="shared" si="6"/>
        <v>2015</v>
      </c>
      <c r="K123" s="11">
        <v>1427993710</v>
      </c>
      <c r="L123" t="b">
        <v>0</v>
      </c>
      <c r="M123">
        <v>1</v>
      </c>
      <c r="N123" t="b">
        <v>0</v>
      </c>
      <c r="O123" t="s">
        <v>8265</v>
      </c>
      <c r="P123" s="10">
        <f t="shared" si="5"/>
        <v>0</v>
      </c>
      <c r="Q123">
        <f t="shared" si="7"/>
        <v>1</v>
      </c>
      <c r="R123" s="16" t="s">
        <v>8308</v>
      </c>
      <c r="S123" s="11" t="s">
        <v>8311</v>
      </c>
      <c r="T123" s="21">
        <f t="shared" si="8"/>
        <v>42096.704976851848</v>
      </c>
      <c r="U123" s="21">
        <f t="shared" si="9"/>
        <v>42112.427777777775</v>
      </c>
    </row>
    <row r="124" spans="1:21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f t="shared" si="6"/>
        <v>2016</v>
      </c>
      <c r="K124" s="11">
        <v>1470910907</v>
      </c>
      <c r="L124" t="b">
        <v>0</v>
      </c>
      <c r="M124">
        <v>0</v>
      </c>
      <c r="N124" t="b">
        <v>0</v>
      </c>
      <c r="O124" t="s">
        <v>8265</v>
      </c>
      <c r="P124" s="10">
        <f t="shared" si="5"/>
        <v>0</v>
      </c>
      <c r="Q124">
        <f t="shared" si="7"/>
        <v>0</v>
      </c>
      <c r="R124" s="16" t="s">
        <v>8308</v>
      </c>
      <c r="S124" s="11" t="s">
        <v>8311</v>
      </c>
      <c r="T124" s="21">
        <f t="shared" si="8"/>
        <v>42593.431793981479</v>
      </c>
      <c r="U124" s="21">
        <f t="shared" si="9"/>
        <v>42653.431793981479</v>
      </c>
    </row>
    <row r="125" spans="1:21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f t="shared" si="6"/>
        <v>2014</v>
      </c>
      <c r="K125" s="11">
        <v>1411411564</v>
      </c>
      <c r="L125" t="b">
        <v>0</v>
      </c>
      <c r="M125">
        <v>6</v>
      </c>
      <c r="N125" t="b">
        <v>0</v>
      </c>
      <c r="O125" t="s">
        <v>8265</v>
      </c>
      <c r="P125" s="10">
        <f t="shared" si="5"/>
        <v>0</v>
      </c>
      <c r="Q125">
        <f t="shared" si="7"/>
        <v>25.17</v>
      </c>
      <c r="R125" s="16" t="s">
        <v>8308</v>
      </c>
      <c r="S125" s="11" t="s">
        <v>8311</v>
      </c>
      <c r="T125" s="21">
        <f t="shared" si="8"/>
        <v>41904.781990740739</v>
      </c>
      <c r="U125" s="21">
        <f t="shared" si="9"/>
        <v>41940.916666666664</v>
      </c>
    </row>
    <row r="126" spans="1:21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f t="shared" si="6"/>
        <v>2015</v>
      </c>
      <c r="K126" s="11">
        <v>1429568242</v>
      </c>
      <c r="L126" t="b">
        <v>0</v>
      </c>
      <c r="M126">
        <v>0</v>
      </c>
      <c r="N126" t="b">
        <v>0</v>
      </c>
      <c r="O126" t="s">
        <v>8265</v>
      </c>
      <c r="P126" s="10">
        <f t="shared" si="5"/>
        <v>0</v>
      </c>
      <c r="Q126">
        <f t="shared" si="7"/>
        <v>0</v>
      </c>
      <c r="R126" s="16" t="s">
        <v>8308</v>
      </c>
      <c r="S126" s="11" t="s">
        <v>8311</v>
      </c>
      <c r="T126" s="21">
        <f t="shared" si="8"/>
        <v>42114.928726851853</v>
      </c>
      <c r="U126" s="21">
        <f t="shared" si="9"/>
        <v>42139.928726851853</v>
      </c>
    </row>
    <row r="127" spans="1:21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f t="shared" si="6"/>
        <v>2016</v>
      </c>
      <c r="K127" s="11">
        <v>1480981880</v>
      </c>
      <c r="L127" t="b">
        <v>0</v>
      </c>
      <c r="M127">
        <v>6</v>
      </c>
      <c r="N127" t="b">
        <v>0</v>
      </c>
      <c r="O127" t="s">
        <v>8265</v>
      </c>
      <c r="P127" s="10">
        <f t="shared" si="5"/>
        <v>14</v>
      </c>
      <c r="Q127">
        <f t="shared" si="7"/>
        <v>11.67</v>
      </c>
      <c r="R127" s="16" t="s">
        <v>8308</v>
      </c>
      <c r="S127" s="11" t="s">
        <v>8311</v>
      </c>
      <c r="T127" s="21">
        <f t="shared" si="8"/>
        <v>42709.993981481486</v>
      </c>
      <c r="U127" s="21">
        <f t="shared" si="9"/>
        <v>42769.993981481486</v>
      </c>
    </row>
    <row r="128" spans="1:21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f t="shared" si="6"/>
        <v>2015</v>
      </c>
      <c r="K128" s="11">
        <v>1431353337</v>
      </c>
      <c r="L128" t="b">
        <v>0</v>
      </c>
      <c r="M128">
        <v>13</v>
      </c>
      <c r="N128" t="b">
        <v>0</v>
      </c>
      <c r="O128" t="s">
        <v>8265</v>
      </c>
      <c r="P128" s="10">
        <f t="shared" si="5"/>
        <v>6</v>
      </c>
      <c r="Q128">
        <f t="shared" si="7"/>
        <v>106.69</v>
      </c>
      <c r="R128" s="16" t="s">
        <v>8308</v>
      </c>
      <c r="S128" s="11" t="s">
        <v>8311</v>
      </c>
      <c r="T128" s="21">
        <f t="shared" si="8"/>
        <v>42135.589548611111</v>
      </c>
      <c r="U128" s="21">
        <f t="shared" si="9"/>
        <v>42166.083333333328</v>
      </c>
    </row>
    <row r="129" spans="1:21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f t="shared" si="6"/>
        <v>2015</v>
      </c>
      <c r="K129" s="11">
        <v>1425481141</v>
      </c>
      <c r="L129" t="b">
        <v>0</v>
      </c>
      <c r="M129">
        <v>4</v>
      </c>
      <c r="N129" t="b">
        <v>0</v>
      </c>
      <c r="O129" t="s">
        <v>8265</v>
      </c>
      <c r="P129" s="10">
        <f t="shared" si="5"/>
        <v>2</v>
      </c>
      <c r="Q129">
        <f t="shared" si="7"/>
        <v>47.5</v>
      </c>
      <c r="R129" s="16" t="s">
        <v>8308</v>
      </c>
      <c r="S129" s="11" t="s">
        <v>8311</v>
      </c>
      <c r="T129" s="21">
        <f t="shared" si="8"/>
        <v>42067.62431712963</v>
      </c>
      <c r="U129" s="21">
        <f t="shared" si="9"/>
        <v>42097.582650462966</v>
      </c>
    </row>
    <row r="130" spans="1:21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f t="shared" si="6"/>
        <v>2016</v>
      </c>
      <c r="K130" s="11">
        <v>1473917293</v>
      </c>
      <c r="L130" t="b">
        <v>0</v>
      </c>
      <c r="M130">
        <v>6</v>
      </c>
      <c r="N130" t="b">
        <v>0</v>
      </c>
      <c r="O130" t="s">
        <v>8265</v>
      </c>
      <c r="P130" s="10">
        <f t="shared" ref="P130:P193" si="10">ROUND(E130/D130*100,0)</f>
        <v>2</v>
      </c>
      <c r="Q130">
        <f t="shared" si="7"/>
        <v>311.17</v>
      </c>
      <c r="R130" s="16" t="s">
        <v>8308</v>
      </c>
      <c r="S130" s="11" t="s">
        <v>8311</v>
      </c>
      <c r="T130" s="21">
        <f t="shared" si="8"/>
        <v>42628.22792824074</v>
      </c>
      <c r="U130" s="21">
        <f t="shared" si="9"/>
        <v>42663.22792824074</v>
      </c>
    </row>
    <row r="131" spans="1:21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f t="shared" ref="J131:J194" si="11">YEAR(T131)</f>
        <v>2014</v>
      </c>
      <c r="K131" s="11">
        <v>1409524183</v>
      </c>
      <c r="L131" t="b">
        <v>0</v>
      </c>
      <c r="M131">
        <v>0</v>
      </c>
      <c r="N131" t="b">
        <v>0</v>
      </c>
      <c r="O131" t="s">
        <v>8265</v>
      </c>
      <c r="P131" s="10">
        <f t="shared" si="10"/>
        <v>0</v>
      </c>
      <c r="Q131">
        <f t="shared" ref="Q131:Q194" si="12">IFERROR(ROUND(E131/M131,2),0)</f>
        <v>0</v>
      </c>
      <c r="R131" s="16" t="s">
        <v>8308</v>
      </c>
      <c r="S131" s="11" t="s">
        <v>8311</v>
      </c>
      <c r="T131" s="21">
        <f t="shared" ref="T131:T194" si="13">(((K131/60)/60)/24)+DATE(1970,1,1)</f>
        <v>41882.937303240738</v>
      </c>
      <c r="U131" s="21">
        <f t="shared" ref="U131:U194" si="14">(((I131/60)/60)/24)+DATE(1970,1,1)</f>
        <v>41942.937303240738</v>
      </c>
    </row>
    <row r="132" spans="1:21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f t="shared" si="11"/>
        <v>2014</v>
      </c>
      <c r="K132" s="11">
        <v>1400536692</v>
      </c>
      <c r="L132" t="b">
        <v>0</v>
      </c>
      <c r="M132">
        <v>0</v>
      </c>
      <c r="N132" t="b">
        <v>0</v>
      </c>
      <c r="O132" t="s">
        <v>8265</v>
      </c>
      <c r="P132" s="10">
        <f t="shared" si="10"/>
        <v>0</v>
      </c>
      <c r="Q132">
        <f t="shared" si="12"/>
        <v>0</v>
      </c>
      <c r="R132" s="16" t="s">
        <v>8308</v>
      </c>
      <c r="S132" s="11" t="s">
        <v>8311</v>
      </c>
      <c r="T132" s="21">
        <f t="shared" si="13"/>
        <v>41778.915416666663</v>
      </c>
      <c r="U132" s="21">
        <f t="shared" si="14"/>
        <v>41806.844444444447</v>
      </c>
    </row>
    <row r="133" spans="1:21" ht="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f t="shared" si="11"/>
        <v>2016</v>
      </c>
      <c r="K133" s="11">
        <v>1466453161</v>
      </c>
      <c r="L133" t="b">
        <v>0</v>
      </c>
      <c r="M133">
        <v>0</v>
      </c>
      <c r="N133" t="b">
        <v>0</v>
      </c>
      <c r="O133" t="s">
        <v>8265</v>
      </c>
      <c r="P133" s="10">
        <f t="shared" si="10"/>
        <v>0</v>
      </c>
      <c r="Q133">
        <f t="shared" si="12"/>
        <v>0</v>
      </c>
      <c r="R133" s="16" t="s">
        <v>8308</v>
      </c>
      <c r="S133" s="11" t="s">
        <v>8311</v>
      </c>
      <c r="T133" s="21">
        <f t="shared" si="13"/>
        <v>42541.837511574078</v>
      </c>
      <c r="U133" s="21">
        <f t="shared" si="14"/>
        <v>42557</v>
      </c>
    </row>
    <row r="134" spans="1:21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f t="shared" si="11"/>
        <v>2014</v>
      </c>
      <c r="K134" s="11">
        <v>1411500607</v>
      </c>
      <c r="L134" t="b">
        <v>0</v>
      </c>
      <c r="M134">
        <v>81</v>
      </c>
      <c r="N134" t="b">
        <v>0</v>
      </c>
      <c r="O134" t="s">
        <v>8265</v>
      </c>
      <c r="P134" s="10">
        <f t="shared" si="10"/>
        <v>10</v>
      </c>
      <c r="Q134">
        <f t="shared" si="12"/>
        <v>94.51</v>
      </c>
      <c r="R134" s="16" t="s">
        <v>8308</v>
      </c>
      <c r="S134" s="11" t="s">
        <v>8311</v>
      </c>
      <c r="T134" s="21">
        <f t="shared" si="13"/>
        <v>41905.812581018516</v>
      </c>
      <c r="U134" s="21">
        <f t="shared" si="14"/>
        <v>41950.854247685187</v>
      </c>
    </row>
    <row r="135" spans="1:21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f t="shared" si="11"/>
        <v>2016</v>
      </c>
      <c r="K135" s="11">
        <v>1462130584</v>
      </c>
      <c r="L135" t="b">
        <v>0</v>
      </c>
      <c r="M135">
        <v>0</v>
      </c>
      <c r="N135" t="b">
        <v>0</v>
      </c>
      <c r="O135" t="s">
        <v>8265</v>
      </c>
      <c r="P135" s="10">
        <f t="shared" si="10"/>
        <v>0</v>
      </c>
      <c r="Q135">
        <f t="shared" si="12"/>
        <v>0</v>
      </c>
      <c r="R135" s="16" t="s">
        <v>8308</v>
      </c>
      <c r="S135" s="11" t="s">
        <v>8311</v>
      </c>
      <c r="T135" s="21">
        <f t="shared" si="13"/>
        <v>42491.80768518518</v>
      </c>
      <c r="U135" s="21">
        <f t="shared" si="14"/>
        <v>42521.729861111111</v>
      </c>
    </row>
    <row r="136" spans="1:21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f t="shared" si="11"/>
        <v>2015</v>
      </c>
      <c r="K136" s="11">
        <v>1438811418</v>
      </c>
      <c r="L136" t="b">
        <v>0</v>
      </c>
      <c r="M136">
        <v>0</v>
      </c>
      <c r="N136" t="b">
        <v>0</v>
      </c>
      <c r="O136" t="s">
        <v>8265</v>
      </c>
      <c r="P136" s="10">
        <f t="shared" si="10"/>
        <v>0</v>
      </c>
      <c r="Q136">
        <f t="shared" si="12"/>
        <v>0</v>
      </c>
      <c r="R136" s="16" t="s">
        <v>8308</v>
      </c>
      <c r="S136" s="11" t="s">
        <v>8311</v>
      </c>
      <c r="T136" s="21">
        <f t="shared" si="13"/>
        <v>42221.909930555557</v>
      </c>
      <c r="U136" s="21">
        <f t="shared" si="14"/>
        <v>42251.708333333328</v>
      </c>
    </row>
    <row r="137" spans="1:21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f t="shared" si="11"/>
        <v>2014</v>
      </c>
      <c r="K137" s="11">
        <v>1401354597</v>
      </c>
      <c r="L137" t="b">
        <v>0</v>
      </c>
      <c r="M137">
        <v>5</v>
      </c>
      <c r="N137" t="b">
        <v>0</v>
      </c>
      <c r="O137" t="s">
        <v>8265</v>
      </c>
      <c r="P137" s="10">
        <f t="shared" si="10"/>
        <v>13</v>
      </c>
      <c r="Q137">
        <f t="shared" si="12"/>
        <v>80.599999999999994</v>
      </c>
      <c r="R137" s="16" t="s">
        <v>8308</v>
      </c>
      <c r="S137" s="11" t="s">
        <v>8311</v>
      </c>
      <c r="T137" s="21">
        <f t="shared" si="13"/>
        <v>41788.381909722222</v>
      </c>
      <c r="U137" s="21">
        <f t="shared" si="14"/>
        <v>41821.791666666664</v>
      </c>
    </row>
    <row r="138" spans="1:21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f t="shared" si="11"/>
        <v>2015</v>
      </c>
      <c r="K138" s="11">
        <v>1427968234</v>
      </c>
      <c r="L138" t="b">
        <v>0</v>
      </c>
      <c r="M138">
        <v>0</v>
      </c>
      <c r="N138" t="b">
        <v>0</v>
      </c>
      <c r="O138" t="s">
        <v>8265</v>
      </c>
      <c r="P138" s="10">
        <f t="shared" si="10"/>
        <v>0</v>
      </c>
      <c r="Q138">
        <f t="shared" si="12"/>
        <v>0</v>
      </c>
      <c r="R138" s="16" t="s">
        <v>8308</v>
      </c>
      <c r="S138" s="11" t="s">
        <v>8311</v>
      </c>
      <c r="T138" s="21">
        <f t="shared" si="13"/>
        <v>42096.410115740742</v>
      </c>
      <c r="U138" s="21">
        <f t="shared" si="14"/>
        <v>42140.427777777775</v>
      </c>
    </row>
    <row r="139" spans="1:21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f t="shared" si="11"/>
        <v>2015</v>
      </c>
      <c r="K139" s="11">
        <v>1440337593</v>
      </c>
      <c r="L139" t="b">
        <v>0</v>
      </c>
      <c r="M139">
        <v>0</v>
      </c>
      <c r="N139" t="b">
        <v>0</v>
      </c>
      <c r="O139" t="s">
        <v>8265</v>
      </c>
      <c r="P139" s="10">
        <f t="shared" si="10"/>
        <v>0</v>
      </c>
      <c r="Q139">
        <f t="shared" si="12"/>
        <v>0</v>
      </c>
      <c r="R139" s="16" t="s">
        <v>8308</v>
      </c>
      <c r="S139" s="11" t="s">
        <v>8311</v>
      </c>
      <c r="T139" s="21">
        <f t="shared" si="13"/>
        <v>42239.573993055557</v>
      </c>
      <c r="U139" s="21">
        <f t="shared" si="14"/>
        <v>42289.573993055557</v>
      </c>
    </row>
    <row r="140" spans="1:21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f t="shared" si="11"/>
        <v>2015</v>
      </c>
      <c r="K140" s="11">
        <v>1435731041</v>
      </c>
      <c r="L140" t="b">
        <v>0</v>
      </c>
      <c r="M140">
        <v>58</v>
      </c>
      <c r="N140" t="b">
        <v>0</v>
      </c>
      <c r="O140" t="s">
        <v>8265</v>
      </c>
      <c r="P140" s="10">
        <f t="shared" si="10"/>
        <v>3</v>
      </c>
      <c r="Q140">
        <f t="shared" si="12"/>
        <v>81.239999999999995</v>
      </c>
      <c r="R140" s="16" t="s">
        <v>8308</v>
      </c>
      <c r="S140" s="11" t="s">
        <v>8311</v>
      </c>
      <c r="T140" s="21">
        <f t="shared" si="13"/>
        <v>42186.257418981477</v>
      </c>
      <c r="U140" s="21">
        <f t="shared" si="14"/>
        <v>42217.207638888889</v>
      </c>
    </row>
    <row r="141" spans="1:21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f t="shared" si="11"/>
        <v>2015</v>
      </c>
      <c r="K141" s="11">
        <v>1435874772</v>
      </c>
      <c r="L141" t="b">
        <v>0</v>
      </c>
      <c r="M141">
        <v>1</v>
      </c>
      <c r="N141" t="b">
        <v>0</v>
      </c>
      <c r="O141" t="s">
        <v>8265</v>
      </c>
      <c r="P141" s="10">
        <f t="shared" si="10"/>
        <v>100</v>
      </c>
      <c r="Q141">
        <f t="shared" si="12"/>
        <v>500</v>
      </c>
      <c r="R141" s="16" t="s">
        <v>8308</v>
      </c>
      <c r="S141" s="11" t="s">
        <v>8311</v>
      </c>
      <c r="T141" s="21">
        <f t="shared" si="13"/>
        <v>42187.920972222222</v>
      </c>
      <c r="U141" s="21">
        <f t="shared" si="14"/>
        <v>42197.920972222222</v>
      </c>
    </row>
    <row r="142" spans="1:21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f t="shared" si="11"/>
        <v>2015</v>
      </c>
      <c r="K142" s="11">
        <v>1424234732</v>
      </c>
      <c r="L142" t="b">
        <v>0</v>
      </c>
      <c r="M142">
        <v>0</v>
      </c>
      <c r="N142" t="b">
        <v>0</v>
      </c>
      <c r="O142" t="s">
        <v>8265</v>
      </c>
      <c r="P142" s="10">
        <f t="shared" si="10"/>
        <v>0</v>
      </c>
      <c r="Q142">
        <f t="shared" si="12"/>
        <v>0</v>
      </c>
      <c r="R142" s="16" t="s">
        <v>8308</v>
      </c>
      <c r="S142" s="11" t="s">
        <v>8311</v>
      </c>
      <c r="T142" s="21">
        <f t="shared" si="13"/>
        <v>42053.198287037041</v>
      </c>
      <c r="U142" s="21">
        <f t="shared" si="14"/>
        <v>42083.15662037037</v>
      </c>
    </row>
    <row r="143" spans="1:21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f t="shared" si="11"/>
        <v>2015</v>
      </c>
      <c r="K143" s="11">
        <v>1429155623</v>
      </c>
      <c r="L143" t="b">
        <v>0</v>
      </c>
      <c r="M143">
        <v>28</v>
      </c>
      <c r="N143" t="b">
        <v>0</v>
      </c>
      <c r="O143" t="s">
        <v>8265</v>
      </c>
      <c r="P143" s="10">
        <f t="shared" si="10"/>
        <v>11</v>
      </c>
      <c r="Q143">
        <f t="shared" si="12"/>
        <v>46.18</v>
      </c>
      <c r="R143" s="16" t="s">
        <v>8308</v>
      </c>
      <c r="S143" s="11" t="s">
        <v>8311</v>
      </c>
      <c r="T143" s="21">
        <f t="shared" si="13"/>
        <v>42110.153043981481</v>
      </c>
      <c r="U143" s="21">
        <f t="shared" si="14"/>
        <v>42155.153043981481</v>
      </c>
    </row>
    <row r="144" spans="1:21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f t="shared" si="11"/>
        <v>2014</v>
      </c>
      <c r="K144" s="11">
        <v>1414358778</v>
      </c>
      <c r="L144" t="b">
        <v>0</v>
      </c>
      <c r="M144">
        <v>1</v>
      </c>
      <c r="N144" t="b">
        <v>0</v>
      </c>
      <c r="O144" t="s">
        <v>8265</v>
      </c>
      <c r="P144" s="10">
        <f t="shared" si="10"/>
        <v>0</v>
      </c>
      <c r="Q144">
        <f t="shared" si="12"/>
        <v>10</v>
      </c>
      <c r="R144" s="16" t="s">
        <v>8308</v>
      </c>
      <c r="S144" s="11" t="s">
        <v>8311</v>
      </c>
      <c r="T144" s="21">
        <f t="shared" si="13"/>
        <v>41938.893263888887</v>
      </c>
      <c r="U144" s="21">
        <f t="shared" si="14"/>
        <v>41959.934930555552</v>
      </c>
    </row>
    <row r="145" spans="1:21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f t="shared" si="11"/>
        <v>2016</v>
      </c>
      <c r="K145" s="11">
        <v>1467941542</v>
      </c>
      <c r="L145" t="b">
        <v>0</v>
      </c>
      <c r="M145">
        <v>0</v>
      </c>
      <c r="N145" t="b">
        <v>0</v>
      </c>
      <c r="O145" t="s">
        <v>8265</v>
      </c>
      <c r="P145" s="10">
        <f t="shared" si="10"/>
        <v>0</v>
      </c>
      <c r="Q145">
        <f t="shared" si="12"/>
        <v>0</v>
      </c>
      <c r="R145" s="16" t="s">
        <v>8308</v>
      </c>
      <c r="S145" s="11" t="s">
        <v>8311</v>
      </c>
      <c r="T145" s="21">
        <f t="shared" si="13"/>
        <v>42559.064143518524</v>
      </c>
      <c r="U145" s="21">
        <f t="shared" si="14"/>
        <v>42616.246527777781</v>
      </c>
    </row>
    <row r="146" spans="1:21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f t="shared" si="11"/>
        <v>2015</v>
      </c>
      <c r="K146" s="11">
        <v>1423765072</v>
      </c>
      <c r="L146" t="b">
        <v>0</v>
      </c>
      <c r="M146">
        <v>37</v>
      </c>
      <c r="N146" t="b">
        <v>0</v>
      </c>
      <c r="O146" t="s">
        <v>8265</v>
      </c>
      <c r="P146" s="10">
        <f t="shared" si="10"/>
        <v>28</v>
      </c>
      <c r="Q146">
        <f t="shared" si="12"/>
        <v>55.95</v>
      </c>
      <c r="R146" s="16" t="s">
        <v>8308</v>
      </c>
      <c r="S146" s="11" t="s">
        <v>8311</v>
      </c>
      <c r="T146" s="21">
        <f t="shared" si="13"/>
        <v>42047.762407407412</v>
      </c>
      <c r="U146" s="21">
        <f t="shared" si="14"/>
        <v>42107.72074074074</v>
      </c>
    </row>
    <row r="147" spans="1:21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f t="shared" si="11"/>
        <v>2015</v>
      </c>
      <c r="K147" s="11">
        <v>1436965252</v>
      </c>
      <c r="L147" t="b">
        <v>0</v>
      </c>
      <c r="M147">
        <v>9</v>
      </c>
      <c r="N147" t="b">
        <v>0</v>
      </c>
      <c r="O147" t="s">
        <v>8265</v>
      </c>
      <c r="P147" s="10">
        <f t="shared" si="10"/>
        <v>8</v>
      </c>
      <c r="Q147">
        <f t="shared" si="12"/>
        <v>37.56</v>
      </c>
      <c r="R147" s="16" t="s">
        <v>8308</v>
      </c>
      <c r="S147" s="11" t="s">
        <v>8311</v>
      </c>
      <c r="T147" s="21">
        <f t="shared" si="13"/>
        <v>42200.542268518519</v>
      </c>
      <c r="U147" s="21">
        <f t="shared" si="14"/>
        <v>42227.542268518519</v>
      </c>
    </row>
    <row r="148" spans="1:21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f t="shared" si="11"/>
        <v>2016</v>
      </c>
      <c r="K148" s="11">
        <v>1479514998</v>
      </c>
      <c r="L148" t="b">
        <v>0</v>
      </c>
      <c r="M148">
        <v>3</v>
      </c>
      <c r="N148" t="b">
        <v>0</v>
      </c>
      <c r="O148" t="s">
        <v>8265</v>
      </c>
      <c r="P148" s="10">
        <f t="shared" si="10"/>
        <v>1</v>
      </c>
      <c r="Q148">
        <f t="shared" si="12"/>
        <v>38.33</v>
      </c>
      <c r="R148" s="16" t="s">
        <v>8308</v>
      </c>
      <c r="S148" s="11" t="s">
        <v>8311</v>
      </c>
      <c r="T148" s="21">
        <f t="shared" si="13"/>
        <v>42693.016180555554</v>
      </c>
      <c r="U148" s="21">
        <f t="shared" si="14"/>
        <v>42753.016180555554</v>
      </c>
    </row>
    <row r="149" spans="1:21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f t="shared" si="11"/>
        <v>2014</v>
      </c>
      <c r="K149" s="11">
        <v>1417026340</v>
      </c>
      <c r="L149" t="b">
        <v>0</v>
      </c>
      <c r="M149">
        <v>0</v>
      </c>
      <c r="N149" t="b">
        <v>0</v>
      </c>
      <c r="O149" t="s">
        <v>8265</v>
      </c>
      <c r="P149" s="10">
        <f t="shared" si="10"/>
        <v>0</v>
      </c>
      <c r="Q149">
        <f t="shared" si="12"/>
        <v>0</v>
      </c>
      <c r="R149" s="16" t="s">
        <v>8308</v>
      </c>
      <c r="S149" s="11" t="s">
        <v>8311</v>
      </c>
      <c r="T149" s="21">
        <f t="shared" si="13"/>
        <v>41969.767824074079</v>
      </c>
      <c r="U149" s="21">
        <f t="shared" si="14"/>
        <v>42012.762499999997</v>
      </c>
    </row>
    <row r="150" spans="1:21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f t="shared" si="11"/>
        <v>2016</v>
      </c>
      <c r="K150" s="11">
        <v>1453963536</v>
      </c>
      <c r="L150" t="b">
        <v>0</v>
      </c>
      <c r="M150">
        <v>2</v>
      </c>
      <c r="N150" t="b">
        <v>0</v>
      </c>
      <c r="O150" t="s">
        <v>8265</v>
      </c>
      <c r="P150" s="10">
        <f t="shared" si="10"/>
        <v>0</v>
      </c>
      <c r="Q150">
        <f t="shared" si="12"/>
        <v>20</v>
      </c>
      <c r="R150" s="16" t="s">
        <v>8308</v>
      </c>
      <c r="S150" s="11" t="s">
        <v>8311</v>
      </c>
      <c r="T150" s="21">
        <f t="shared" si="13"/>
        <v>42397.281666666662</v>
      </c>
      <c r="U150" s="21">
        <f t="shared" si="14"/>
        <v>42427.281666666662</v>
      </c>
    </row>
    <row r="151" spans="1:21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f t="shared" si="11"/>
        <v>2014</v>
      </c>
      <c r="K151" s="11">
        <v>1416888470</v>
      </c>
      <c r="L151" t="b">
        <v>0</v>
      </c>
      <c r="M151">
        <v>6</v>
      </c>
      <c r="N151" t="b">
        <v>0</v>
      </c>
      <c r="O151" t="s">
        <v>8265</v>
      </c>
      <c r="P151" s="10">
        <f t="shared" si="10"/>
        <v>1</v>
      </c>
      <c r="Q151">
        <f t="shared" si="12"/>
        <v>15.33</v>
      </c>
      <c r="R151" s="16" t="s">
        <v>8308</v>
      </c>
      <c r="S151" s="11" t="s">
        <v>8311</v>
      </c>
      <c r="T151" s="21">
        <f t="shared" si="13"/>
        <v>41968.172106481477</v>
      </c>
      <c r="U151" s="21">
        <f t="shared" si="14"/>
        <v>41998.333333333328</v>
      </c>
    </row>
    <row r="152" spans="1:21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f t="shared" si="11"/>
        <v>2015</v>
      </c>
      <c r="K152" s="11">
        <v>1427428382</v>
      </c>
      <c r="L152" t="b">
        <v>0</v>
      </c>
      <c r="M152">
        <v>67</v>
      </c>
      <c r="N152" t="b">
        <v>0</v>
      </c>
      <c r="O152" t="s">
        <v>8265</v>
      </c>
      <c r="P152" s="10">
        <f t="shared" si="10"/>
        <v>23</v>
      </c>
      <c r="Q152">
        <f t="shared" si="12"/>
        <v>449.43</v>
      </c>
      <c r="R152" s="16" t="s">
        <v>8308</v>
      </c>
      <c r="S152" s="11" t="s">
        <v>8311</v>
      </c>
      <c r="T152" s="21">
        <f t="shared" si="13"/>
        <v>42090.161828703705</v>
      </c>
      <c r="U152" s="21">
        <f t="shared" si="14"/>
        <v>42150.161828703705</v>
      </c>
    </row>
    <row r="153" spans="1:21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f t="shared" si="11"/>
        <v>2015</v>
      </c>
      <c r="K153" s="11">
        <v>1429449191</v>
      </c>
      <c r="L153" t="b">
        <v>0</v>
      </c>
      <c r="M153">
        <v>5</v>
      </c>
      <c r="N153" t="b">
        <v>0</v>
      </c>
      <c r="O153" t="s">
        <v>8265</v>
      </c>
      <c r="P153" s="10">
        <f t="shared" si="10"/>
        <v>0</v>
      </c>
      <c r="Q153">
        <f t="shared" si="12"/>
        <v>28</v>
      </c>
      <c r="R153" s="16" t="s">
        <v>8308</v>
      </c>
      <c r="S153" s="11" t="s">
        <v>8311</v>
      </c>
      <c r="T153" s="21">
        <f t="shared" si="13"/>
        <v>42113.550821759258</v>
      </c>
      <c r="U153" s="21">
        <f t="shared" si="14"/>
        <v>42173.550821759258</v>
      </c>
    </row>
    <row r="154" spans="1:21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f t="shared" si="11"/>
        <v>2014</v>
      </c>
      <c r="K154" s="11">
        <v>1408845100</v>
      </c>
      <c r="L154" t="b">
        <v>0</v>
      </c>
      <c r="M154">
        <v>2</v>
      </c>
      <c r="N154" t="b">
        <v>0</v>
      </c>
      <c r="O154" t="s">
        <v>8265</v>
      </c>
      <c r="P154" s="10">
        <f t="shared" si="10"/>
        <v>0</v>
      </c>
      <c r="Q154">
        <f t="shared" si="12"/>
        <v>15</v>
      </c>
      <c r="R154" s="16" t="s">
        <v>8308</v>
      </c>
      <c r="S154" s="11" t="s">
        <v>8311</v>
      </c>
      <c r="T154" s="21">
        <f t="shared" si="13"/>
        <v>41875.077546296299</v>
      </c>
      <c r="U154" s="21">
        <f t="shared" si="14"/>
        <v>41905.077546296299</v>
      </c>
    </row>
    <row r="155" spans="1:21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f t="shared" si="11"/>
        <v>2014</v>
      </c>
      <c r="K155" s="11">
        <v>1413900244</v>
      </c>
      <c r="L155" t="b">
        <v>0</v>
      </c>
      <c r="M155">
        <v>10</v>
      </c>
      <c r="N155" t="b">
        <v>0</v>
      </c>
      <c r="O155" t="s">
        <v>8265</v>
      </c>
      <c r="P155" s="10">
        <f t="shared" si="10"/>
        <v>1</v>
      </c>
      <c r="Q155">
        <f t="shared" si="12"/>
        <v>35.9</v>
      </c>
      <c r="R155" s="16" t="s">
        <v>8308</v>
      </c>
      <c r="S155" s="11" t="s">
        <v>8311</v>
      </c>
      <c r="T155" s="21">
        <f t="shared" si="13"/>
        <v>41933.586157407408</v>
      </c>
      <c r="U155" s="21">
        <f t="shared" si="14"/>
        <v>41975.627824074079</v>
      </c>
    </row>
    <row r="156" spans="1:21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f t="shared" si="11"/>
        <v>2015</v>
      </c>
      <c r="K156" s="11">
        <v>1429621695</v>
      </c>
      <c r="L156" t="b">
        <v>0</v>
      </c>
      <c r="M156">
        <v>3</v>
      </c>
      <c r="N156" t="b">
        <v>0</v>
      </c>
      <c r="O156" t="s">
        <v>8265</v>
      </c>
      <c r="P156" s="10">
        <f t="shared" si="10"/>
        <v>3</v>
      </c>
      <c r="Q156">
        <f t="shared" si="12"/>
        <v>13.33</v>
      </c>
      <c r="R156" s="16" t="s">
        <v>8308</v>
      </c>
      <c r="S156" s="11" t="s">
        <v>8311</v>
      </c>
      <c r="T156" s="21">
        <f t="shared" si="13"/>
        <v>42115.547395833331</v>
      </c>
      <c r="U156" s="21">
        <f t="shared" si="14"/>
        <v>42158.547395833331</v>
      </c>
    </row>
    <row r="157" spans="1:21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f t="shared" si="11"/>
        <v>2015</v>
      </c>
      <c r="K157" s="11">
        <v>1434201935</v>
      </c>
      <c r="L157" t="b">
        <v>0</v>
      </c>
      <c r="M157">
        <v>4</v>
      </c>
      <c r="N157" t="b">
        <v>0</v>
      </c>
      <c r="O157" t="s">
        <v>8265</v>
      </c>
      <c r="P157" s="10">
        <f t="shared" si="10"/>
        <v>0</v>
      </c>
      <c r="Q157">
        <f t="shared" si="12"/>
        <v>20.25</v>
      </c>
      <c r="R157" s="16" t="s">
        <v>8308</v>
      </c>
      <c r="S157" s="11" t="s">
        <v>8311</v>
      </c>
      <c r="T157" s="21">
        <f t="shared" si="13"/>
        <v>42168.559432870374</v>
      </c>
      <c r="U157" s="21">
        <f t="shared" si="14"/>
        <v>42208.559432870374</v>
      </c>
    </row>
    <row r="158" spans="1:21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f t="shared" si="11"/>
        <v>2014</v>
      </c>
      <c r="K158" s="11">
        <v>1401850796</v>
      </c>
      <c r="L158" t="b">
        <v>0</v>
      </c>
      <c r="M158">
        <v>15</v>
      </c>
      <c r="N158" t="b">
        <v>0</v>
      </c>
      <c r="O158" t="s">
        <v>8265</v>
      </c>
      <c r="P158" s="10">
        <f t="shared" si="10"/>
        <v>5</v>
      </c>
      <c r="Q158">
        <f t="shared" si="12"/>
        <v>119</v>
      </c>
      <c r="R158" s="16" t="s">
        <v>8308</v>
      </c>
      <c r="S158" s="11" t="s">
        <v>8311</v>
      </c>
      <c r="T158" s="21">
        <f t="shared" si="13"/>
        <v>41794.124953703707</v>
      </c>
      <c r="U158" s="21">
        <f t="shared" si="14"/>
        <v>41854.124953703707</v>
      </c>
    </row>
    <row r="159" spans="1:21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f t="shared" si="11"/>
        <v>2016</v>
      </c>
      <c r="K159" s="11">
        <v>1453931572</v>
      </c>
      <c r="L159" t="b">
        <v>0</v>
      </c>
      <c r="M159">
        <v>2</v>
      </c>
      <c r="N159" t="b">
        <v>0</v>
      </c>
      <c r="O159" t="s">
        <v>8265</v>
      </c>
      <c r="P159" s="10">
        <f t="shared" si="10"/>
        <v>0</v>
      </c>
      <c r="Q159">
        <f t="shared" si="12"/>
        <v>4</v>
      </c>
      <c r="R159" s="16" t="s">
        <v>8308</v>
      </c>
      <c r="S159" s="11" t="s">
        <v>8311</v>
      </c>
      <c r="T159" s="21">
        <f t="shared" si="13"/>
        <v>42396.911712962959</v>
      </c>
      <c r="U159" s="21">
        <f t="shared" si="14"/>
        <v>42426.911712962959</v>
      </c>
    </row>
    <row r="160" spans="1:21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f t="shared" si="11"/>
        <v>2014</v>
      </c>
      <c r="K160" s="11">
        <v>1411350628</v>
      </c>
      <c r="L160" t="b">
        <v>0</v>
      </c>
      <c r="M160">
        <v>0</v>
      </c>
      <c r="N160" t="b">
        <v>0</v>
      </c>
      <c r="O160" t="s">
        <v>8265</v>
      </c>
      <c r="P160" s="10">
        <f t="shared" si="10"/>
        <v>0</v>
      </c>
      <c r="Q160">
        <f t="shared" si="12"/>
        <v>0</v>
      </c>
      <c r="R160" s="16" t="s">
        <v>8308</v>
      </c>
      <c r="S160" s="11" t="s">
        <v>8311</v>
      </c>
      <c r="T160" s="21">
        <f t="shared" si="13"/>
        <v>41904.07671296296</v>
      </c>
      <c r="U160" s="21">
        <f t="shared" si="14"/>
        <v>41934.07671296296</v>
      </c>
    </row>
    <row r="161" spans="1:21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f t="shared" si="11"/>
        <v>2016</v>
      </c>
      <c r="K161" s="11">
        <v>1464085545</v>
      </c>
      <c r="L161" t="b">
        <v>0</v>
      </c>
      <c r="M161">
        <v>1</v>
      </c>
      <c r="N161" t="b">
        <v>0</v>
      </c>
      <c r="O161" t="s">
        <v>8265</v>
      </c>
      <c r="P161" s="10">
        <f t="shared" si="10"/>
        <v>0</v>
      </c>
      <c r="Q161">
        <f t="shared" si="12"/>
        <v>10</v>
      </c>
      <c r="R161" s="16" t="s">
        <v>8308</v>
      </c>
      <c r="S161" s="11" t="s">
        <v>8311</v>
      </c>
      <c r="T161" s="21">
        <f t="shared" si="13"/>
        <v>42514.434548611112</v>
      </c>
      <c r="U161" s="21">
        <f t="shared" si="14"/>
        <v>42554.434548611112</v>
      </c>
    </row>
    <row r="162" spans="1:21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f t="shared" si="11"/>
        <v>2015</v>
      </c>
      <c r="K162" s="11">
        <v>1434491691</v>
      </c>
      <c r="L162" t="b">
        <v>0</v>
      </c>
      <c r="M162">
        <v>0</v>
      </c>
      <c r="N162" t="b">
        <v>0</v>
      </c>
      <c r="O162" t="s">
        <v>8266</v>
      </c>
      <c r="P162" s="10">
        <f t="shared" si="10"/>
        <v>0</v>
      </c>
      <c r="Q162">
        <f t="shared" si="12"/>
        <v>0</v>
      </c>
      <c r="R162" s="16" t="s">
        <v>8308</v>
      </c>
      <c r="S162" s="11" t="s">
        <v>8312</v>
      </c>
      <c r="T162" s="21">
        <f t="shared" si="13"/>
        <v>42171.913090277783</v>
      </c>
      <c r="U162" s="21">
        <f t="shared" si="14"/>
        <v>42231.913090277783</v>
      </c>
    </row>
    <row r="163" spans="1:21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f t="shared" si="11"/>
        <v>2014</v>
      </c>
      <c r="K163" s="11">
        <v>1401726595</v>
      </c>
      <c r="L163" t="b">
        <v>0</v>
      </c>
      <c r="M163">
        <v>1</v>
      </c>
      <c r="N163" t="b">
        <v>0</v>
      </c>
      <c r="O163" t="s">
        <v>8266</v>
      </c>
      <c r="P163" s="10">
        <f t="shared" si="10"/>
        <v>0</v>
      </c>
      <c r="Q163">
        <f t="shared" si="12"/>
        <v>5</v>
      </c>
      <c r="R163" s="16" t="s">
        <v>8308</v>
      </c>
      <c r="S163" s="11" t="s">
        <v>8312</v>
      </c>
      <c r="T163" s="21">
        <f t="shared" si="13"/>
        <v>41792.687442129631</v>
      </c>
      <c r="U163" s="21">
        <f t="shared" si="14"/>
        <v>41822.687442129631</v>
      </c>
    </row>
    <row r="164" spans="1:21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f t="shared" si="11"/>
        <v>2014</v>
      </c>
      <c r="K164" s="11">
        <v>1405393356</v>
      </c>
      <c r="L164" t="b">
        <v>0</v>
      </c>
      <c r="M164">
        <v>10</v>
      </c>
      <c r="N164" t="b">
        <v>0</v>
      </c>
      <c r="O164" t="s">
        <v>8266</v>
      </c>
      <c r="P164" s="10">
        <f t="shared" si="10"/>
        <v>16</v>
      </c>
      <c r="Q164">
        <f t="shared" si="12"/>
        <v>43.5</v>
      </c>
      <c r="R164" s="16" t="s">
        <v>8308</v>
      </c>
      <c r="S164" s="11" t="s">
        <v>8312</v>
      </c>
      <c r="T164" s="21">
        <f t="shared" si="13"/>
        <v>41835.126805555556</v>
      </c>
      <c r="U164" s="21">
        <f t="shared" si="14"/>
        <v>41867.987500000003</v>
      </c>
    </row>
    <row r="165" spans="1:21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f t="shared" si="11"/>
        <v>2015</v>
      </c>
      <c r="K165" s="11">
        <v>1440716654</v>
      </c>
      <c r="L165" t="b">
        <v>0</v>
      </c>
      <c r="M165">
        <v>0</v>
      </c>
      <c r="N165" t="b">
        <v>0</v>
      </c>
      <c r="O165" t="s">
        <v>8266</v>
      </c>
      <c r="P165" s="10">
        <f t="shared" si="10"/>
        <v>0</v>
      </c>
      <c r="Q165">
        <f t="shared" si="12"/>
        <v>0</v>
      </c>
      <c r="R165" s="16" t="s">
        <v>8308</v>
      </c>
      <c r="S165" s="11" t="s">
        <v>8312</v>
      </c>
      <c r="T165" s="21">
        <f t="shared" si="13"/>
        <v>42243.961273148147</v>
      </c>
      <c r="U165" s="21">
        <f t="shared" si="14"/>
        <v>42278</v>
      </c>
    </row>
    <row r="166" spans="1:21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f t="shared" si="11"/>
        <v>2014</v>
      </c>
      <c r="K166" s="11">
        <v>1405966701</v>
      </c>
      <c r="L166" t="b">
        <v>0</v>
      </c>
      <c r="M166">
        <v>7</v>
      </c>
      <c r="N166" t="b">
        <v>0</v>
      </c>
      <c r="O166" t="s">
        <v>8266</v>
      </c>
      <c r="P166" s="10">
        <f t="shared" si="10"/>
        <v>1</v>
      </c>
      <c r="Q166">
        <f t="shared" si="12"/>
        <v>91.43</v>
      </c>
      <c r="R166" s="16" t="s">
        <v>8308</v>
      </c>
      <c r="S166" s="11" t="s">
        <v>8312</v>
      </c>
      <c r="T166" s="21">
        <f t="shared" si="13"/>
        <v>41841.762743055559</v>
      </c>
      <c r="U166" s="21">
        <f t="shared" si="14"/>
        <v>41901.762743055559</v>
      </c>
    </row>
    <row r="167" spans="1:21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f t="shared" si="11"/>
        <v>2015</v>
      </c>
      <c r="K167" s="11">
        <v>1450021724</v>
      </c>
      <c r="L167" t="b">
        <v>0</v>
      </c>
      <c r="M167">
        <v>0</v>
      </c>
      <c r="N167" t="b">
        <v>0</v>
      </c>
      <c r="O167" t="s">
        <v>8266</v>
      </c>
      <c r="P167" s="10">
        <f t="shared" si="10"/>
        <v>0</v>
      </c>
      <c r="Q167">
        <f t="shared" si="12"/>
        <v>0</v>
      </c>
      <c r="R167" s="16" t="s">
        <v>8308</v>
      </c>
      <c r="S167" s="11" t="s">
        <v>8312</v>
      </c>
      <c r="T167" s="21">
        <f t="shared" si="13"/>
        <v>42351.658842592587</v>
      </c>
      <c r="U167" s="21">
        <f t="shared" si="14"/>
        <v>42381.658842592587</v>
      </c>
    </row>
    <row r="168" spans="1:21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f t="shared" si="11"/>
        <v>2016</v>
      </c>
      <c r="K168" s="11">
        <v>1481939362</v>
      </c>
      <c r="L168" t="b">
        <v>0</v>
      </c>
      <c r="M168">
        <v>1</v>
      </c>
      <c r="N168" t="b">
        <v>0</v>
      </c>
      <c r="O168" t="s">
        <v>8266</v>
      </c>
      <c r="P168" s="10">
        <f t="shared" si="10"/>
        <v>60</v>
      </c>
      <c r="Q168">
        <f t="shared" si="12"/>
        <v>3000</v>
      </c>
      <c r="R168" s="16" t="s">
        <v>8308</v>
      </c>
      <c r="S168" s="11" t="s">
        <v>8312</v>
      </c>
      <c r="T168" s="21">
        <f t="shared" si="13"/>
        <v>42721.075949074075</v>
      </c>
      <c r="U168" s="21">
        <f t="shared" si="14"/>
        <v>42751.075949074075</v>
      </c>
    </row>
    <row r="169" spans="1:21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f t="shared" si="11"/>
        <v>2015</v>
      </c>
      <c r="K169" s="11">
        <v>1433542535</v>
      </c>
      <c r="L169" t="b">
        <v>0</v>
      </c>
      <c r="M169">
        <v>2</v>
      </c>
      <c r="N169" t="b">
        <v>0</v>
      </c>
      <c r="O169" t="s">
        <v>8266</v>
      </c>
      <c r="P169" s="10">
        <f t="shared" si="10"/>
        <v>0</v>
      </c>
      <c r="Q169">
        <f t="shared" si="12"/>
        <v>5.5</v>
      </c>
      <c r="R169" s="16" t="s">
        <v>8308</v>
      </c>
      <c r="S169" s="11" t="s">
        <v>8312</v>
      </c>
      <c r="T169" s="21">
        <f t="shared" si="13"/>
        <v>42160.927488425921</v>
      </c>
      <c r="U169" s="21">
        <f t="shared" si="14"/>
        <v>42220.927488425921</v>
      </c>
    </row>
    <row r="170" spans="1:21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f t="shared" si="11"/>
        <v>2015</v>
      </c>
      <c r="K170" s="11">
        <v>1424203370</v>
      </c>
      <c r="L170" t="b">
        <v>0</v>
      </c>
      <c r="M170">
        <v>3</v>
      </c>
      <c r="N170" t="b">
        <v>0</v>
      </c>
      <c r="O170" t="s">
        <v>8266</v>
      </c>
      <c r="P170" s="10">
        <f t="shared" si="10"/>
        <v>4</v>
      </c>
      <c r="Q170">
        <f t="shared" si="12"/>
        <v>108.33</v>
      </c>
      <c r="R170" s="16" t="s">
        <v>8308</v>
      </c>
      <c r="S170" s="11" t="s">
        <v>8312</v>
      </c>
      <c r="T170" s="21">
        <f t="shared" si="13"/>
        <v>42052.83530092593</v>
      </c>
      <c r="U170" s="21">
        <f t="shared" si="14"/>
        <v>42082.793634259258</v>
      </c>
    </row>
    <row r="171" spans="1:21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f t="shared" si="11"/>
        <v>2014</v>
      </c>
      <c r="K171" s="11">
        <v>1411042059</v>
      </c>
      <c r="L171" t="b">
        <v>0</v>
      </c>
      <c r="M171">
        <v>10</v>
      </c>
      <c r="N171" t="b">
        <v>0</v>
      </c>
      <c r="O171" t="s">
        <v>8266</v>
      </c>
      <c r="P171" s="10">
        <f t="shared" si="10"/>
        <v>22</v>
      </c>
      <c r="Q171">
        <f t="shared" si="12"/>
        <v>56</v>
      </c>
      <c r="R171" s="16" t="s">
        <v>8308</v>
      </c>
      <c r="S171" s="11" t="s">
        <v>8312</v>
      </c>
      <c r="T171" s="21">
        <f t="shared" si="13"/>
        <v>41900.505312499998</v>
      </c>
      <c r="U171" s="21">
        <f t="shared" si="14"/>
        <v>41930.505312499998</v>
      </c>
    </row>
    <row r="172" spans="1:21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f t="shared" si="11"/>
        <v>2015</v>
      </c>
      <c r="K172" s="11">
        <v>1438385283</v>
      </c>
      <c r="L172" t="b">
        <v>0</v>
      </c>
      <c r="M172">
        <v>10</v>
      </c>
      <c r="N172" t="b">
        <v>0</v>
      </c>
      <c r="O172" t="s">
        <v>8266</v>
      </c>
      <c r="P172" s="10">
        <f t="shared" si="10"/>
        <v>3</v>
      </c>
      <c r="Q172">
        <f t="shared" si="12"/>
        <v>32.5</v>
      </c>
      <c r="R172" s="16" t="s">
        <v>8308</v>
      </c>
      <c r="S172" s="11" t="s">
        <v>8312</v>
      </c>
      <c r="T172" s="21">
        <f t="shared" si="13"/>
        <v>42216.977812500001</v>
      </c>
      <c r="U172" s="21">
        <f t="shared" si="14"/>
        <v>42246.227777777778</v>
      </c>
    </row>
    <row r="173" spans="1:21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f t="shared" si="11"/>
        <v>2016</v>
      </c>
      <c r="K173" s="11">
        <v>1465791614</v>
      </c>
      <c r="L173" t="b">
        <v>0</v>
      </c>
      <c r="M173">
        <v>1</v>
      </c>
      <c r="N173" t="b">
        <v>0</v>
      </c>
      <c r="O173" t="s">
        <v>8266</v>
      </c>
      <c r="P173" s="10">
        <f t="shared" si="10"/>
        <v>0</v>
      </c>
      <c r="Q173">
        <f t="shared" si="12"/>
        <v>1</v>
      </c>
      <c r="R173" s="16" t="s">
        <v>8308</v>
      </c>
      <c r="S173" s="11" t="s">
        <v>8312</v>
      </c>
      <c r="T173" s="21">
        <f t="shared" si="13"/>
        <v>42534.180717592593</v>
      </c>
      <c r="U173" s="21">
        <f t="shared" si="14"/>
        <v>42594.180717592593</v>
      </c>
    </row>
    <row r="174" spans="1:21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f t="shared" si="11"/>
        <v>2015</v>
      </c>
      <c r="K174" s="11">
        <v>1423733323</v>
      </c>
      <c r="L174" t="b">
        <v>0</v>
      </c>
      <c r="M174">
        <v>0</v>
      </c>
      <c r="N174" t="b">
        <v>0</v>
      </c>
      <c r="O174" t="s">
        <v>8266</v>
      </c>
      <c r="P174" s="10">
        <f t="shared" si="10"/>
        <v>0</v>
      </c>
      <c r="Q174">
        <f t="shared" si="12"/>
        <v>0</v>
      </c>
      <c r="R174" s="16" t="s">
        <v>8308</v>
      </c>
      <c r="S174" s="11" t="s">
        <v>8312</v>
      </c>
      <c r="T174" s="21">
        <f t="shared" si="13"/>
        <v>42047.394942129627</v>
      </c>
      <c r="U174" s="21">
        <f t="shared" si="14"/>
        <v>42082.353275462956</v>
      </c>
    </row>
    <row r="175" spans="1:21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f t="shared" si="11"/>
        <v>2015</v>
      </c>
      <c r="K175" s="11">
        <v>1422539108</v>
      </c>
      <c r="L175" t="b">
        <v>0</v>
      </c>
      <c r="M175">
        <v>0</v>
      </c>
      <c r="N175" t="b">
        <v>0</v>
      </c>
      <c r="O175" t="s">
        <v>8266</v>
      </c>
      <c r="P175" s="10">
        <f t="shared" si="10"/>
        <v>0</v>
      </c>
      <c r="Q175">
        <f t="shared" si="12"/>
        <v>0</v>
      </c>
      <c r="R175" s="16" t="s">
        <v>8308</v>
      </c>
      <c r="S175" s="11" t="s">
        <v>8312</v>
      </c>
      <c r="T175" s="21">
        <f t="shared" si="13"/>
        <v>42033.573009259257</v>
      </c>
      <c r="U175" s="21">
        <f t="shared" si="14"/>
        <v>42063.573009259257</v>
      </c>
    </row>
    <row r="176" spans="1:21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f t="shared" si="11"/>
        <v>2015</v>
      </c>
      <c r="K176" s="11">
        <v>1425924776</v>
      </c>
      <c r="L176" t="b">
        <v>0</v>
      </c>
      <c r="M176">
        <v>0</v>
      </c>
      <c r="N176" t="b">
        <v>0</v>
      </c>
      <c r="O176" t="s">
        <v>8266</v>
      </c>
      <c r="P176" s="10">
        <f t="shared" si="10"/>
        <v>0</v>
      </c>
      <c r="Q176">
        <f t="shared" si="12"/>
        <v>0</v>
      </c>
      <c r="R176" s="16" t="s">
        <v>8308</v>
      </c>
      <c r="S176" s="11" t="s">
        <v>8312</v>
      </c>
      <c r="T176" s="21">
        <f t="shared" si="13"/>
        <v>42072.758981481486</v>
      </c>
      <c r="U176" s="21">
        <f t="shared" si="14"/>
        <v>42132.758981481486</v>
      </c>
    </row>
    <row r="177" spans="1:21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f t="shared" si="11"/>
        <v>2014</v>
      </c>
      <c r="K177" s="11">
        <v>1407177611</v>
      </c>
      <c r="L177" t="b">
        <v>0</v>
      </c>
      <c r="M177">
        <v>26</v>
      </c>
      <c r="N177" t="b">
        <v>0</v>
      </c>
      <c r="O177" t="s">
        <v>8266</v>
      </c>
      <c r="P177" s="10">
        <f t="shared" si="10"/>
        <v>6</v>
      </c>
      <c r="Q177">
        <f t="shared" si="12"/>
        <v>49.88</v>
      </c>
      <c r="R177" s="16" t="s">
        <v>8308</v>
      </c>
      <c r="S177" s="11" t="s">
        <v>8312</v>
      </c>
      <c r="T177" s="21">
        <f t="shared" si="13"/>
        <v>41855.777905092589</v>
      </c>
      <c r="U177" s="21">
        <f t="shared" si="14"/>
        <v>41880.777905092589</v>
      </c>
    </row>
    <row r="178" spans="1:21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f t="shared" si="11"/>
        <v>2015</v>
      </c>
      <c r="K178" s="11">
        <v>1436211999</v>
      </c>
      <c r="L178" t="b">
        <v>0</v>
      </c>
      <c r="M178">
        <v>0</v>
      </c>
      <c r="N178" t="b">
        <v>0</v>
      </c>
      <c r="O178" t="s">
        <v>8266</v>
      </c>
      <c r="P178" s="10">
        <f t="shared" si="10"/>
        <v>0</v>
      </c>
      <c r="Q178">
        <f t="shared" si="12"/>
        <v>0</v>
      </c>
      <c r="R178" s="16" t="s">
        <v>8308</v>
      </c>
      <c r="S178" s="11" t="s">
        <v>8312</v>
      </c>
      <c r="T178" s="21">
        <f t="shared" si="13"/>
        <v>42191.824062500003</v>
      </c>
      <c r="U178" s="21">
        <f t="shared" si="14"/>
        <v>42221.824062500003</v>
      </c>
    </row>
    <row r="179" spans="1:21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f t="shared" si="11"/>
        <v>2015</v>
      </c>
      <c r="K179" s="11">
        <v>1425690526</v>
      </c>
      <c r="L179" t="b">
        <v>0</v>
      </c>
      <c r="M179">
        <v>7</v>
      </c>
      <c r="N179" t="b">
        <v>0</v>
      </c>
      <c r="O179" t="s">
        <v>8266</v>
      </c>
      <c r="P179" s="10">
        <f t="shared" si="10"/>
        <v>40</v>
      </c>
      <c r="Q179">
        <f t="shared" si="12"/>
        <v>25.71</v>
      </c>
      <c r="R179" s="16" t="s">
        <v>8308</v>
      </c>
      <c r="S179" s="11" t="s">
        <v>8312</v>
      </c>
      <c r="T179" s="21">
        <f t="shared" si="13"/>
        <v>42070.047754629632</v>
      </c>
      <c r="U179" s="21">
        <f t="shared" si="14"/>
        <v>42087.00608796296</v>
      </c>
    </row>
    <row r="180" spans="1:21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f t="shared" si="11"/>
        <v>2015</v>
      </c>
      <c r="K180" s="11">
        <v>1445986545</v>
      </c>
      <c r="L180" t="b">
        <v>0</v>
      </c>
      <c r="M180">
        <v>0</v>
      </c>
      <c r="N180" t="b">
        <v>0</v>
      </c>
      <c r="O180" t="s">
        <v>8266</v>
      </c>
      <c r="P180" s="10">
        <f t="shared" si="10"/>
        <v>0</v>
      </c>
      <c r="Q180">
        <f t="shared" si="12"/>
        <v>0</v>
      </c>
      <c r="R180" s="16" t="s">
        <v>8308</v>
      </c>
      <c r="S180" s="11" t="s">
        <v>8312</v>
      </c>
      <c r="T180" s="21">
        <f t="shared" si="13"/>
        <v>42304.955381944441</v>
      </c>
      <c r="U180" s="21">
        <f t="shared" si="14"/>
        <v>42334.997048611112</v>
      </c>
    </row>
    <row r="181" spans="1:21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f t="shared" si="11"/>
        <v>2016</v>
      </c>
      <c r="K181" s="11">
        <v>1454464555</v>
      </c>
      <c r="L181" t="b">
        <v>0</v>
      </c>
      <c r="M181">
        <v>2</v>
      </c>
      <c r="N181" t="b">
        <v>0</v>
      </c>
      <c r="O181" t="s">
        <v>8266</v>
      </c>
      <c r="P181" s="10">
        <f t="shared" si="10"/>
        <v>20</v>
      </c>
      <c r="Q181">
        <f t="shared" si="12"/>
        <v>100</v>
      </c>
      <c r="R181" s="16" t="s">
        <v>8308</v>
      </c>
      <c r="S181" s="11" t="s">
        <v>8312</v>
      </c>
      <c r="T181" s="21">
        <f t="shared" si="13"/>
        <v>42403.080497685187</v>
      </c>
      <c r="U181" s="21">
        <f t="shared" si="14"/>
        <v>42433.080497685187</v>
      </c>
    </row>
    <row r="182" spans="1:21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f t="shared" si="11"/>
        <v>2015</v>
      </c>
      <c r="K182" s="11">
        <v>1425512843</v>
      </c>
      <c r="L182" t="b">
        <v>0</v>
      </c>
      <c r="M182">
        <v>13</v>
      </c>
      <c r="N182" t="b">
        <v>0</v>
      </c>
      <c r="O182" t="s">
        <v>8266</v>
      </c>
      <c r="P182" s="10">
        <f t="shared" si="10"/>
        <v>33</v>
      </c>
      <c r="Q182">
        <f t="shared" si="12"/>
        <v>30.85</v>
      </c>
      <c r="R182" s="16" t="s">
        <v>8308</v>
      </c>
      <c r="S182" s="11" t="s">
        <v>8312</v>
      </c>
      <c r="T182" s="21">
        <f t="shared" si="13"/>
        <v>42067.991238425922</v>
      </c>
      <c r="U182" s="21">
        <f t="shared" si="14"/>
        <v>42107.791666666672</v>
      </c>
    </row>
    <row r="183" spans="1:21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f t="shared" si="11"/>
        <v>2015</v>
      </c>
      <c r="K183" s="11">
        <v>1432403295</v>
      </c>
      <c r="L183" t="b">
        <v>0</v>
      </c>
      <c r="M183">
        <v>4</v>
      </c>
      <c r="N183" t="b">
        <v>0</v>
      </c>
      <c r="O183" t="s">
        <v>8266</v>
      </c>
      <c r="P183" s="10">
        <f t="shared" si="10"/>
        <v>21</v>
      </c>
      <c r="Q183">
        <f t="shared" si="12"/>
        <v>180.5</v>
      </c>
      <c r="R183" s="16" t="s">
        <v>8308</v>
      </c>
      <c r="S183" s="11" t="s">
        <v>8312</v>
      </c>
      <c r="T183" s="21">
        <f t="shared" si="13"/>
        <v>42147.741840277777</v>
      </c>
      <c r="U183" s="21">
        <f t="shared" si="14"/>
        <v>42177.741840277777</v>
      </c>
    </row>
    <row r="184" spans="1:21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f t="shared" si="11"/>
        <v>2016</v>
      </c>
      <c r="K184" s="11">
        <v>1481156232</v>
      </c>
      <c r="L184" t="b">
        <v>0</v>
      </c>
      <c r="M184">
        <v>0</v>
      </c>
      <c r="N184" t="b">
        <v>0</v>
      </c>
      <c r="O184" t="s">
        <v>8266</v>
      </c>
      <c r="P184" s="10">
        <f t="shared" si="10"/>
        <v>0</v>
      </c>
      <c r="Q184">
        <f t="shared" si="12"/>
        <v>0</v>
      </c>
      <c r="R184" s="16" t="s">
        <v>8308</v>
      </c>
      <c r="S184" s="11" t="s">
        <v>8312</v>
      </c>
      <c r="T184" s="21">
        <f t="shared" si="13"/>
        <v>42712.011944444443</v>
      </c>
      <c r="U184" s="21">
        <f t="shared" si="14"/>
        <v>42742.011944444443</v>
      </c>
    </row>
    <row r="185" spans="1:21" ht="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f t="shared" si="11"/>
        <v>2014</v>
      </c>
      <c r="K185" s="11">
        <v>1414438010</v>
      </c>
      <c r="L185" t="b">
        <v>0</v>
      </c>
      <c r="M185">
        <v>12</v>
      </c>
      <c r="N185" t="b">
        <v>0</v>
      </c>
      <c r="O185" t="s">
        <v>8266</v>
      </c>
      <c r="P185" s="10">
        <f t="shared" si="10"/>
        <v>36</v>
      </c>
      <c r="Q185">
        <f t="shared" si="12"/>
        <v>373.5</v>
      </c>
      <c r="R185" s="16" t="s">
        <v>8308</v>
      </c>
      <c r="S185" s="11" t="s">
        <v>8312</v>
      </c>
      <c r="T185" s="21">
        <f t="shared" si="13"/>
        <v>41939.810300925928</v>
      </c>
      <c r="U185" s="21">
        <f t="shared" si="14"/>
        <v>41969.851967592593</v>
      </c>
    </row>
    <row r="186" spans="1:21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f t="shared" si="11"/>
        <v>2014</v>
      </c>
      <c r="K186" s="11">
        <v>1404586762</v>
      </c>
      <c r="L186" t="b">
        <v>0</v>
      </c>
      <c r="M186">
        <v>2</v>
      </c>
      <c r="N186" t="b">
        <v>0</v>
      </c>
      <c r="O186" t="s">
        <v>8266</v>
      </c>
      <c r="P186" s="10">
        <f t="shared" si="10"/>
        <v>3</v>
      </c>
      <c r="Q186">
        <f t="shared" si="12"/>
        <v>25.5</v>
      </c>
      <c r="R186" s="16" t="s">
        <v>8308</v>
      </c>
      <c r="S186" s="11" t="s">
        <v>8312</v>
      </c>
      <c r="T186" s="21">
        <f t="shared" si="13"/>
        <v>41825.791226851856</v>
      </c>
      <c r="U186" s="21">
        <f t="shared" si="14"/>
        <v>41883.165972222225</v>
      </c>
    </row>
    <row r="187" spans="1:21" ht="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f t="shared" si="11"/>
        <v>2016</v>
      </c>
      <c r="K187" s="11">
        <v>1468965139</v>
      </c>
      <c r="L187" t="b">
        <v>0</v>
      </c>
      <c r="M187">
        <v>10</v>
      </c>
      <c r="N187" t="b">
        <v>0</v>
      </c>
      <c r="O187" t="s">
        <v>8266</v>
      </c>
      <c r="P187" s="10">
        <f t="shared" si="10"/>
        <v>6</v>
      </c>
      <c r="Q187">
        <f t="shared" si="12"/>
        <v>220</v>
      </c>
      <c r="R187" s="16" t="s">
        <v>8308</v>
      </c>
      <c r="S187" s="11" t="s">
        <v>8312</v>
      </c>
      <c r="T187" s="21">
        <f t="shared" si="13"/>
        <v>42570.91133101852</v>
      </c>
      <c r="U187" s="21">
        <f t="shared" si="14"/>
        <v>42600.91133101852</v>
      </c>
    </row>
    <row r="188" spans="1:21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f t="shared" si="11"/>
        <v>2017</v>
      </c>
      <c r="K188" s="11">
        <v>1485977434</v>
      </c>
      <c r="L188" t="b">
        <v>0</v>
      </c>
      <c r="M188">
        <v>0</v>
      </c>
      <c r="N188" t="b">
        <v>0</v>
      </c>
      <c r="O188" t="s">
        <v>8266</v>
      </c>
      <c r="P188" s="10">
        <f t="shared" si="10"/>
        <v>0</v>
      </c>
      <c r="Q188">
        <f t="shared" si="12"/>
        <v>0</v>
      </c>
      <c r="R188" s="16" t="s">
        <v>8308</v>
      </c>
      <c r="S188" s="11" t="s">
        <v>8312</v>
      </c>
      <c r="T188" s="21">
        <f t="shared" si="13"/>
        <v>42767.812893518523</v>
      </c>
      <c r="U188" s="21">
        <f t="shared" si="14"/>
        <v>42797.833333333328</v>
      </c>
    </row>
    <row r="189" spans="1:21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f t="shared" si="11"/>
        <v>2015</v>
      </c>
      <c r="K189" s="11">
        <v>1435383457</v>
      </c>
      <c r="L189" t="b">
        <v>0</v>
      </c>
      <c r="M189">
        <v>5</v>
      </c>
      <c r="N189" t="b">
        <v>0</v>
      </c>
      <c r="O189" t="s">
        <v>8266</v>
      </c>
      <c r="P189" s="10">
        <f t="shared" si="10"/>
        <v>16</v>
      </c>
      <c r="Q189">
        <f t="shared" si="12"/>
        <v>160</v>
      </c>
      <c r="R189" s="16" t="s">
        <v>8308</v>
      </c>
      <c r="S189" s="11" t="s">
        <v>8312</v>
      </c>
      <c r="T189" s="21">
        <f t="shared" si="13"/>
        <v>42182.234456018516</v>
      </c>
      <c r="U189" s="21">
        <f t="shared" si="14"/>
        <v>42206.290972222225</v>
      </c>
    </row>
    <row r="190" spans="1:21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f t="shared" si="11"/>
        <v>2014</v>
      </c>
      <c r="K190" s="11">
        <v>1407299015</v>
      </c>
      <c r="L190" t="b">
        <v>0</v>
      </c>
      <c r="M190">
        <v>0</v>
      </c>
      <c r="N190" t="b">
        <v>0</v>
      </c>
      <c r="O190" t="s">
        <v>8266</v>
      </c>
      <c r="P190" s="10">
        <f t="shared" si="10"/>
        <v>0</v>
      </c>
      <c r="Q190">
        <f t="shared" si="12"/>
        <v>0</v>
      </c>
      <c r="R190" s="16" t="s">
        <v>8308</v>
      </c>
      <c r="S190" s="11" t="s">
        <v>8312</v>
      </c>
      <c r="T190" s="21">
        <f t="shared" si="13"/>
        <v>41857.18304398148</v>
      </c>
      <c r="U190" s="21">
        <f t="shared" si="14"/>
        <v>41887.18304398148</v>
      </c>
    </row>
    <row r="191" spans="1:21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f t="shared" si="11"/>
        <v>2016</v>
      </c>
      <c r="K191" s="11">
        <v>1467736477</v>
      </c>
      <c r="L191" t="b">
        <v>0</v>
      </c>
      <c r="M191">
        <v>5</v>
      </c>
      <c r="N191" t="b">
        <v>0</v>
      </c>
      <c r="O191" t="s">
        <v>8266</v>
      </c>
      <c r="P191" s="10">
        <f t="shared" si="10"/>
        <v>0</v>
      </c>
      <c r="Q191">
        <f t="shared" si="12"/>
        <v>69</v>
      </c>
      <c r="R191" s="16" t="s">
        <v>8308</v>
      </c>
      <c r="S191" s="11" t="s">
        <v>8312</v>
      </c>
      <c r="T191" s="21">
        <f t="shared" si="13"/>
        <v>42556.690706018519</v>
      </c>
      <c r="U191" s="21">
        <f t="shared" si="14"/>
        <v>42616.690706018519</v>
      </c>
    </row>
    <row r="192" spans="1:21" ht="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f t="shared" si="11"/>
        <v>2016</v>
      </c>
      <c r="K192" s="11">
        <v>1465227446</v>
      </c>
      <c r="L192" t="b">
        <v>0</v>
      </c>
      <c r="M192">
        <v>1</v>
      </c>
      <c r="N192" t="b">
        <v>0</v>
      </c>
      <c r="O192" t="s">
        <v>8266</v>
      </c>
      <c r="P192" s="10">
        <f t="shared" si="10"/>
        <v>0</v>
      </c>
      <c r="Q192">
        <f t="shared" si="12"/>
        <v>50</v>
      </c>
      <c r="R192" s="16" t="s">
        <v>8308</v>
      </c>
      <c r="S192" s="11" t="s">
        <v>8312</v>
      </c>
      <c r="T192" s="21">
        <f t="shared" si="13"/>
        <v>42527.650995370372</v>
      </c>
      <c r="U192" s="21">
        <f t="shared" si="14"/>
        <v>42537.650995370372</v>
      </c>
    </row>
    <row r="193" spans="1:21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f t="shared" si="11"/>
        <v>2015</v>
      </c>
      <c r="K193" s="11">
        <v>1440326138</v>
      </c>
      <c r="L193" t="b">
        <v>0</v>
      </c>
      <c r="M193">
        <v>3</v>
      </c>
      <c r="N193" t="b">
        <v>0</v>
      </c>
      <c r="O193" t="s">
        <v>8266</v>
      </c>
      <c r="P193" s="10">
        <f t="shared" si="10"/>
        <v>5</v>
      </c>
      <c r="Q193">
        <f t="shared" si="12"/>
        <v>83.33</v>
      </c>
      <c r="R193" s="16" t="s">
        <v>8308</v>
      </c>
      <c r="S193" s="11" t="s">
        <v>8312</v>
      </c>
      <c r="T193" s="21">
        <f t="shared" si="13"/>
        <v>42239.441412037035</v>
      </c>
      <c r="U193" s="21">
        <f t="shared" si="14"/>
        <v>42279.441412037035</v>
      </c>
    </row>
    <row r="194" spans="1:21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f t="shared" si="11"/>
        <v>2014</v>
      </c>
      <c r="K194" s="11">
        <v>1410980432</v>
      </c>
      <c r="L194" t="b">
        <v>0</v>
      </c>
      <c r="M194">
        <v>3</v>
      </c>
      <c r="N194" t="b">
        <v>0</v>
      </c>
      <c r="O194" t="s">
        <v>8266</v>
      </c>
      <c r="P194" s="10">
        <f t="shared" ref="P194:P257" si="15">ROUND(E194/D194*100,0)</f>
        <v>0</v>
      </c>
      <c r="Q194">
        <f t="shared" si="12"/>
        <v>5.67</v>
      </c>
      <c r="R194" s="16" t="s">
        <v>8308</v>
      </c>
      <c r="S194" s="11" t="s">
        <v>8312</v>
      </c>
      <c r="T194" s="21">
        <f t="shared" si="13"/>
        <v>41899.792037037041</v>
      </c>
      <c r="U194" s="21">
        <f t="shared" si="14"/>
        <v>41929.792037037041</v>
      </c>
    </row>
    <row r="195" spans="1:21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f t="shared" ref="J195:J258" si="16">YEAR(T195)</f>
        <v>2014</v>
      </c>
      <c r="K195" s="11">
        <v>1412029566</v>
      </c>
      <c r="L195" t="b">
        <v>0</v>
      </c>
      <c r="M195">
        <v>0</v>
      </c>
      <c r="N195" t="b">
        <v>0</v>
      </c>
      <c r="O195" t="s">
        <v>8266</v>
      </c>
      <c r="P195" s="10">
        <f t="shared" si="15"/>
        <v>0</v>
      </c>
      <c r="Q195">
        <f t="shared" ref="Q195:Q258" si="17">IFERROR(ROUND(E195/M195,2),0)</f>
        <v>0</v>
      </c>
      <c r="R195" s="16" t="s">
        <v>8308</v>
      </c>
      <c r="S195" s="11" t="s">
        <v>8312</v>
      </c>
      <c r="T195" s="21">
        <f t="shared" ref="T195:T258" si="18">(((K195/60)/60)/24)+DATE(1970,1,1)</f>
        <v>41911.934791666667</v>
      </c>
      <c r="U195" s="21">
        <f t="shared" ref="U195:U258" si="19">(((I195/60)/60)/24)+DATE(1970,1,1)</f>
        <v>41971.976458333331</v>
      </c>
    </row>
    <row r="196" spans="1:21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f t="shared" si="16"/>
        <v>2016</v>
      </c>
      <c r="K196" s="11">
        <v>1452124531</v>
      </c>
      <c r="L196" t="b">
        <v>0</v>
      </c>
      <c r="M196">
        <v>3</v>
      </c>
      <c r="N196" t="b">
        <v>0</v>
      </c>
      <c r="O196" t="s">
        <v>8266</v>
      </c>
      <c r="P196" s="10">
        <f t="shared" si="15"/>
        <v>0</v>
      </c>
      <c r="Q196">
        <f t="shared" si="17"/>
        <v>1</v>
      </c>
      <c r="R196" s="16" t="s">
        <v>8308</v>
      </c>
      <c r="S196" s="11" t="s">
        <v>8312</v>
      </c>
      <c r="T196" s="21">
        <f t="shared" si="18"/>
        <v>42375.996886574074</v>
      </c>
      <c r="U196" s="21">
        <f t="shared" si="19"/>
        <v>42435.996886574074</v>
      </c>
    </row>
    <row r="197" spans="1:21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f t="shared" si="16"/>
        <v>2015</v>
      </c>
      <c r="K197" s="11">
        <v>1431360332</v>
      </c>
      <c r="L197" t="b">
        <v>0</v>
      </c>
      <c r="M197">
        <v>0</v>
      </c>
      <c r="N197" t="b">
        <v>0</v>
      </c>
      <c r="O197" t="s">
        <v>8266</v>
      </c>
      <c r="P197" s="10">
        <f t="shared" si="15"/>
        <v>0</v>
      </c>
      <c r="Q197">
        <f t="shared" si="17"/>
        <v>0</v>
      </c>
      <c r="R197" s="16" t="s">
        <v>8308</v>
      </c>
      <c r="S197" s="11" t="s">
        <v>8312</v>
      </c>
      <c r="T197" s="21">
        <f t="shared" si="18"/>
        <v>42135.67050925926</v>
      </c>
      <c r="U197" s="21">
        <f t="shared" si="19"/>
        <v>42195.67050925926</v>
      </c>
    </row>
    <row r="198" spans="1:21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f t="shared" si="16"/>
        <v>2015</v>
      </c>
      <c r="K198" s="11">
        <v>1442062898</v>
      </c>
      <c r="L198" t="b">
        <v>0</v>
      </c>
      <c r="M198">
        <v>19</v>
      </c>
      <c r="N198" t="b">
        <v>0</v>
      </c>
      <c r="O198" t="s">
        <v>8266</v>
      </c>
      <c r="P198" s="10">
        <f t="shared" si="15"/>
        <v>42</v>
      </c>
      <c r="Q198">
        <f t="shared" si="17"/>
        <v>77.11</v>
      </c>
      <c r="R198" s="16" t="s">
        <v>8308</v>
      </c>
      <c r="S198" s="11" t="s">
        <v>8312</v>
      </c>
      <c r="T198" s="21">
        <f t="shared" si="18"/>
        <v>42259.542800925927</v>
      </c>
      <c r="U198" s="21">
        <f t="shared" si="19"/>
        <v>42287.875</v>
      </c>
    </row>
    <row r="199" spans="1:21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f t="shared" si="16"/>
        <v>2017</v>
      </c>
      <c r="K199" s="11">
        <v>1483734100</v>
      </c>
      <c r="L199" t="b">
        <v>0</v>
      </c>
      <c r="M199">
        <v>8</v>
      </c>
      <c r="N199" t="b">
        <v>0</v>
      </c>
      <c r="O199" t="s">
        <v>8266</v>
      </c>
      <c r="P199" s="10">
        <f t="shared" si="15"/>
        <v>10</v>
      </c>
      <c r="Q199">
        <f t="shared" si="17"/>
        <v>32.75</v>
      </c>
      <c r="R199" s="16" t="s">
        <v>8308</v>
      </c>
      <c r="S199" s="11" t="s">
        <v>8312</v>
      </c>
      <c r="T199" s="21">
        <f t="shared" si="18"/>
        <v>42741.848379629635</v>
      </c>
      <c r="U199" s="21">
        <f t="shared" si="19"/>
        <v>42783.875</v>
      </c>
    </row>
    <row r="200" spans="1:21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f t="shared" si="16"/>
        <v>2014</v>
      </c>
      <c r="K200" s="11">
        <v>1409908322</v>
      </c>
      <c r="L200" t="b">
        <v>0</v>
      </c>
      <c r="M200">
        <v>6</v>
      </c>
      <c r="N200" t="b">
        <v>0</v>
      </c>
      <c r="O200" t="s">
        <v>8266</v>
      </c>
      <c r="P200" s="10">
        <f t="shared" si="15"/>
        <v>1</v>
      </c>
      <c r="Q200">
        <f t="shared" si="17"/>
        <v>46.5</v>
      </c>
      <c r="R200" s="16" t="s">
        <v>8308</v>
      </c>
      <c r="S200" s="11" t="s">
        <v>8312</v>
      </c>
      <c r="T200" s="21">
        <f t="shared" si="18"/>
        <v>41887.383356481485</v>
      </c>
      <c r="U200" s="21">
        <f t="shared" si="19"/>
        <v>41917.383356481485</v>
      </c>
    </row>
    <row r="201" spans="1:21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f t="shared" si="16"/>
        <v>2016</v>
      </c>
      <c r="K201" s="11">
        <v>1470106702</v>
      </c>
      <c r="L201" t="b">
        <v>0</v>
      </c>
      <c r="M201">
        <v>0</v>
      </c>
      <c r="N201" t="b">
        <v>0</v>
      </c>
      <c r="O201" t="s">
        <v>8266</v>
      </c>
      <c r="P201" s="10">
        <f t="shared" si="15"/>
        <v>0</v>
      </c>
      <c r="Q201">
        <f t="shared" si="17"/>
        <v>0</v>
      </c>
      <c r="R201" s="16" t="s">
        <v>8308</v>
      </c>
      <c r="S201" s="11" t="s">
        <v>8312</v>
      </c>
      <c r="T201" s="21">
        <f t="shared" si="18"/>
        <v>42584.123865740738</v>
      </c>
      <c r="U201" s="21">
        <f t="shared" si="19"/>
        <v>42614.123865740738</v>
      </c>
    </row>
    <row r="202" spans="1:21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f t="shared" si="16"/>
        <v>2014</v>
      </c>
      <c r="K202" s="11">
        <v>1408154403</v>
      </c>
      <c r="L202" t="b">
        <v>0</v>
      </c>
      <c r="M202">
        <v>18</v>
      </c>
      <c r="N202" t="b">
        <v>0</v>
      </c>
      <c r="O202" t="s">
        <v>8266</v>
      </c>
      <c r="P202" s="10">
        <f t="shared" si="15"/>
        <v>26</v>
      </c>
      <c r="Q202">
        <f t="shared" si="17"/>
        <v>87.31</v>
      </c>
      <c r="R202" s="16" t="s">
        <v>8308</v>
      </c>
      <c r="S202" s="11" t="s">
        <v>8312</v>
      </c>
      <c r="T202" s="21">
        <f t="shared" si="18"/>
        <v>41867.083368055559</v>
      </c>
      <c r="U202" s="21">
        <f t="shared" si="19"/>
        <v>41897.083368055559</v>
      </c>
    </row>
    <row r="203" spans="1:21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f t="shared" si="16"/>
        <v>2015</v>
      </c>
      <c r="K203" s="11">
        <v>1421696329</v>
      </c>
      <c r="L203" t="b">
        <v>0</v>
      </c>
      <c r="M203">
        <v>7</v>
      </c>
      <c r="N203" t="b">
        <v>0</v>
      </c>
      <c r="O203" t="s">
        <v>8266</v>
      </c>
      <c r="P203" s="10">
        <f t="shared" si="15"/>
        <v>58</v>
      </c>
      <c r="Q203">
        <f t="shared" si="17"/>
        <v>54.29</v>
      </c>
      <c r="R203" s="16" t="s">
        <v>8308</v>
      </c>
      <c r="S203" s="11" t="s">
        <v>8312</v>
      </c>
      <c r="T203" s="21">
        <f t="shared" si="18"/>
        <v>42023.818622685183</v>
      </c>
      <c r="U203" s="21">
        <f t="shared" si="19"/>
        <v>42043.818622685183</v>
      </c>
    </row>
    <row r="204" spans="1:21" ht="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f t="shared" si="16"/>
        <v>2015</v>
      </c>
      <c r="K204" s="11">
        <v>1441750564</v>
      </c>
      <c r="L204" t="b">
        <v>0</v>
      </c>
      <c r="M204">
        <v>0</v>
      </c>
      <c r="N204" t="b">
        <v>0</v>
      </c>
      <c r="O204" t="s">
        <v>8266</v>
      </c>
      <c r="P204" s="10">
        <f t="shared" si="15"/>
        <v>0</v>
      </c>
      <c r="Q204">
        <f t="shared" si="17"/>
        <v>0</v>
      </c>
      <c r="R204" s="16" t="s">
        <v>8308</v>
      </c>
      <c r="S204" s="11" t="s">
        <v>8312</v>
      </c>
      <c r="T204" s="21">
        <f t="shared" si="18"/>
        <v>42255.927824074075</v>
      </c>
      <c r="U204" s="21">
        <f t="shared" si="19"/>
        <v>42285.874305555553</v>
      </c>
    </row>
    <row r="205" spans="1:21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f t="shared" si="16"/>
        <v>2014</v>
      </c>
      <c r="K205" s="11">
        <v>1417378864</v>
      </c>
      <c r="L205" t="b">
        <v>0</v>
      </c>
      <c r="M205">
        <v>8</v>
      </c>
      <c r="N205" t="b">
        <v>0</v>
      </c>
      <c r="O205" t="s">
        <v>8266</v>
      </c>
      <c r="P205" s="10">
        <f t="shared" si="15"/>
        <v>30</v>
      </c>
      <c r="Q205">
        <f t="shared" si="17"/>
        <v>93.25</v>
      </c>
      <c r="R205" s="16" t="s">
        <v>8308</v>
      </c>
      <c r="S205" s="11" t="s">
        <v>8312</v>
      </c>
      <c r="T205" s="21">
        <f t="shared" si="18"/>
        <v>41973.847962962958</v>
      </c>
      <c r="U205" s="21">
        <f t="shared" si="19"/>
        <v>42033.847962962958</v>
      </c>
    </row>
    <row r="206" spans="1:21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f t="shared" si="16"/>
        <v>2016</v>
      </c>
      <c r="K206" s="11">
        <v>1467727203</v>
      </c>
      <c r="L206" t="b">
        <v>0</v>
      </c>
      <c r="M206">
        <v>1293</v>
      </c>
      <c r="N206" t="b">
        <v>0</v>
      </c>
      <c r="O206" t="s">
        <v>8266</v>
      </c>
      <c r="P206" s="10">
        <f t="shared" si="15"/>
        <v>51</v>
      </c>
      <c r="Q206">
        <f t="shared" si="17"/>
        <v>117.68</v>
      </c>
      <c r="R206" s="16" t="s">
        <v>8308</v>
      </c>
      <c r="S206" s="11" t="s">
        <v>8312</v>
      </c>
      <c r="T206" s="21">
        <f t="shared" si="18"/>
        <v>42556.583368055552</v>
      </c>
      <c r="U206" s="21">
        <f t="shared" si="19"/>
        <v>42586.583368055552</v>
      </c>
    </row>
    <row r="207" spans="1:21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f t="shared" si="16"/>
        <v>2015</v>
      </c>
      <c r="K207" s="11">
        <v>1441120222</v>
      </c>
      <c r="L207" t="b">
        <v>0</v>
      </c>
      <c r="M207">
        <v>17</v>
      </c>
      <c r="N207" t="b">
        <v>0</v>
      </c>
      <c r="O207" t="s">
        <v>8266</v>
      </c>
      <c r="P207" s="10">
        <f t="shared" si="15"/>
        <v>16</v>
      </c>
      <c r="Q207">
        <f t="shared" si="17"/>
        <v>76.47</v>
      </c>
      <c r="R207" s="16" t="s">
        <v>8308</v>
      </c>
      <c r="S207" s="11" t="s">
        <v>8312</v>
      </c>
      <c r="T207" s="21">
        <f t="shared" si="18"/>
        <v>42248.632199074069</v>
      </c>
      <c r="U207" s="21">
        <f t="shared" si="19"/>
        <v>42283.632199074069</v>
      </c>
    </row>
    <row r="208" spans="1:21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f t="shared" si="16"/>
        <v>2016</v>
      </c>
      <c r="K208" s="11">
        <v>1468627583</v>
      </c>
      <c r="L208" t="b">
        <v>0</v>
      </c>
      <c r="M208">
        <v>0</v>
      </c>
      <c r="N208" t="b">
        <v>0</v>
      </c>
      <c r="O208" t="s">
        <v>8266</v>
      </c>
      <c r="P208" s="10">
        <f t="shared" si="15"/>
        <v>0</v>
      </c>
      <c r="Q208">
        <f t="shared" si="17"/>
        <v>0</v>
      </c>
      <c r="R208" s="16" t="s">
        <v>8308</v>
      </c>
      <c r="S208" s="11" t="s">
        <v>8312</v>
      </c>
      <c r="T208" s="21">
        <f t="shared" si="18"/>
        <v>42567.004432870366</v>
      </c>
      <c r="U208" s="21">
        <f t="shared" si="19"/>
        <v>42588.004432870366</v>
      </c>
    </row>
    <row r="209" spans="1:21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f t="shared" si="16"/>
        <v>2014</v>
      </c>
      <c r="K209" s="11">
        <v>1417754638</v>
      </c>
      <c r="L209" t="b">
        <v>0</v>
      </c>
      <c r="M209">
        <v>13</v>
      </c>
      <c r="N209" t="b">
        <v>0</v>
      </c>
      <c r="O209" t="s">
        <v>8266</v>
      </c>
      <c r="P209" s="10">
        <f t="shared" si="15"/>
        <v>15</v>
      </c>
      <c r="Q209">
        <f t="shared" si="17"/>
        <v>163.85</v>
      </c>
      <c r="R209" s="16" t="s">
        <v>8308</v>
      </c>
      <c r="S209" s="11" t="s">
        <v>8312</v>
      </c>
      <c r="T209" s="21">
        <f t="shared" si="18"/>
        <v>41978.197199074071</v>
      </c>
      <c r="U209" s="21">
        <f t="shared" si="19"/>
        <v>42008.197199074071</v>
      </c>
    </row>
    <row r="210" spans="1:21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f t="shared" si="16"/>
        <v>2014</v>
      </c>
      <c r="K210" s="11">
        <v>1416127967</v>
      </c>
      <c r="L210" t="b">
        <v>0</v>
      </c>
      <c r="M210">
        <v>0</v>
      </c>
      <c r="N210" t="b">
        <v>0</v>
      </c>
      <c r="O210" t="s">
        <v>8266</v>
      </c>
      <c r="P210" s="10">
        <f t="shared" si="15"/>
        <v>0</v>
      </c>
      <c r="Q210">
        <f t="shared" si="17"/>
        <v>0</v>
      </c>
      <c r="R210" s="16" t="s">
        <v>8308</v>
      </c>
      <c r="S210" s="11" t="s">
        <v>8312</v>
      </c>
      <c r="T210" s="21">
        <f t="shared" si="18"/>
        <v>41959.369988425926</v>
      </c>
      <c r="U210" s="21">
        <f t="shared" si="19"/>
        <v>41989.369988425926</v>
      </c>
    </row>
    <row r="211" spans="1:21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f t="shared" si="16"/>
        <v>2015</v>
      </c>
      <c r="K211" s="11">
        <v>1433974135</v>
      </c>
      <c r="L211" t="b">
        <v>0</v>
      </c>
      <c r="M211">
        <v>0</v>
      </c>
      <c r="N211" t="b">
        <v>0</v>
      </c>
      <c r="O211" t="s">
        <v>8266</v>
      </c>
      <c r="P211" s="10">
        <f t="shared" si="15"/>
        <v>0</v>
      </c>
      <c r="Q211">
        <f t="shared" si="17"/>
        <v>0</v>
      </c>
      <c r="R211" s="16" t="s">
        <v>8308</v>
      </c>
      <c r="S211" s="11" t="s">
        <v>8312</v>
      </c>
      <c r="T211" s="21">
        <f t="shared" si="18"/>
        <v>42165.922858796301</v>
      </c>
      <c r="U211" s="21">
        <f t="shared" si="19"/>
        <v>42195.922858796301</v>
      </c>
    </row>
    <row r="212" spans="1:21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f t="shared" si="16"/>
        <v>2015</v>
      </c>
      <c r="K212" s="11">
        <v>1441157592</v>
      </c>
      <c r="L212" t="b">
        <v>0</v>
      </c>
      <c r="M212">
        <v>33</v>
      </c>
      <c r="N212" t="b">
        <v>0</v>
      </c>
      <c r="O212" t="s">
        <v>8266</v>
      </c>
      <c r="P212" s="10">
        <f t="shared" si="15"/>
        <v>25</v>
      </c>
      <c r="Q212">
        <f t="shared" si="17"/>
        <v>91.82</v>
      </c>
      <c r="R212" s="16" t="s">
        <v>8308</v>
      </c>
      <c r="S212" s="11" t="s">
        <v>8312</v>
      </c>
      <c r="T212" s="21">
        <f t="shared" si="18"/>
        <v>42249.064722222218</v>
      </c>
      <c r="U212" s="21">
        <f t="shared" si="19"/>
        <v>42278.208333333328</v>
      </c>
    </row>
    <row r="213" spans="1:21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f t="shared" si="16"/>
        <v>2015</v>
      </c>
      <c r="K213" s="11">
        <v>1440042617</v>
      </c>
      <c r="L213" t="b">
        <v>0</v>
      </c>
      <c r="M213">
        <v>12</v>
      </c>
      <c r="N213" t="b">
        <v>0</v>
      </c>
      <c r="O213" t="s">
        <v>8266</v>
      </c>
      <c r="P213" s="10">
        <f t="shared" si="15"/>
        <v>45</v>
      </c>
      <c r="Q213">
        <f t="shared" si="17"/>
        <v>185.83</v>
      </c>
      <c r="R213" s="16" t="s">
        <v>8308</v>
      </c>
      <c r="S213" s="11" t="s">
        <v>8312</v>
      </c>
      <c r="T213" s="21">
        <f t="shared" si="18"/>
        <v>42236.159918981488</v>
      </c>
      <c r="U213" s="21">
        <f t="shared" si="19"/>
        <v>42266.159918981488</v>
      </c>
    </row>
    <row r="214" spans="1:21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f t="shared" si="16"/>
        <v>2016</v>
      </c>
      <c r="K214" s="11">
        <v>1455656920</v>
      </c>
      <c r="L214" t="b">
        <v>0</v>
      </c>
      <c r="M214">
        <v>1</v>
      </c>
      <c r="N214" t="b">
        <v>0</v>
      </c>
      <c r="O214" t="s">
        <v>8266</v>
      </c>
      <c r="P214" s="10">
        <f t="shared" si="15"/>
        <v>0</v>
      </c>
      <c r="Q214">
        <f t="shared" si="17"/>
        <v>1</v>
      </c>
      <c r="R214" s="16" t="s">
        <v>8308</v>
      </c>
      <c r="S214" s="11" t="s">
        <v>8312</v>
      </c>
      <c r="T214" s="21">
        <f t="shared" si="18"/>
        <v>42416.881018518514</v>
      </c>
      <c r="U214" s="21">
        <f t="shared" si="19"/>
        <v>42476.839351851857</v>
      </c>
    </row>
    <row r="215" spans="1:21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f t="shared" si="16"/>
        <v>2015</v>
      </c>
      <c r="K215" s="11">
        <v>1437142547</v>
      </c>
      <c r="L215" t="b">
        <v>0</v>
      </c>
      <c r="M215">
        <v>1</v>
      </c>
      <c r="N215" t="b">
        <v>0</v>
      </c>
      <c r="O215" t="s">
        <v>8266</v>
      </c>
      <c r="P215" s="10">
        <f t="shared" si="15"/>
        <v>0</v>
      </c>
      <c r="Q215">
        <f t="shared" si="17"/>
        <v>20</v>
      </c>
      <c r="R215" s="16" t="s">
        <v>8308</v>
      </c>
      <c r="S215" s="11" t="s">
        <v>8312</v>
      </c>
      <c r="T215" s="21">
        <f t="shared" si="18"/>
        <v>42202.594293981485</v>
      </c>
      <c r="U215" s="21">
        <f t="shared" si="19"/>
        <v>42232.587974537033</v>
      </c>
    </row>
    <row r="216" spans="1:21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f t="shared" si="16"/>
        <v>2015</v>
      </c>
      <c r="K216" s="11">
        <v>1420471349</v>
      </c>
      <c r="L216" t="b">
        <v>0</v>
      </c>
      <c r="M216">
        <v>1</v>
      </c>
      <c r="N216" t="b">
        <v>0</v>
      </c>
      <c r="O216" t="s">
        <v>8266</v>
      </c>
      <c r="P216" s="10">
        <f t="shared" si="15"/>
        <v>0</v>
      </c>
      <c r="Q216">
        <f t="shared" si="17"/>
        <v>1</v>
      </c>
      <c r="R216" s="16" t="s">
        <v>8308</v>
      </c>
      <c r="S216" s="11" t="s">
        <v>8312</v>
      </c>
      <c r="T216" s="21">
        <f t="shared" si="18"/>
        <v>42009.64061342593</v>
      </c>
      <c r="U216" s="21">
        <f t="shared" si="19"/>
        <v>42069.64061342593</v>
      </c>
    </row>
    <row r="217" spans="1:21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f t="shared" si="16"/>
        <v>2016</v>
      </c>
      <c r="K217" s="11">
        <v>1452058282</v>
      </c>
      <c r="L217" t="b">
        <v>0</v>
      </c>
      <c r="M217">
        <v>1</v>
      </c>
      <c r="N217" t="b">
        <v>0</v>
      </c>
      <c r="O217" t="s">
        <v>8266</v>
      </c>
      <c r="P217" s="10">
        <f t="shared" si="15"/>
        <v>0</v>
      </c>
      <c r="Q217">
        <f t="shared" si="17"/>
        <v>10</v>
      </c>
      <c r="R217" s="16" t="s">
        <v>8308</v>
      </c>
      <c r="S217" s="11" t="s">
        <v>8312</v>
      </c>
      <c r="T217" s="21">
        <f t="shared" si="18"/>
        <v>42375.230115740742</v>
      </c>
      <c r="U217" s="21">
        <f t="shared" si="19"/>
        <v>42417.999305555553</v>
      </c>
    </row>
    <row r="218" spans="1:21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f t="shared" si="16"/>
        <v>2015</v>
      </c>
      <c r="K218" s="11">
        <v>1425423637</v>
      </c>
      <c r="L218" t="b">
        <v>0</v>
      </c>
      <c r="M218">
        <v>84</v>
      </c>
      <c r="N218" t="b">
        <v>0</v>
      </c>
      <c r="O218" t="s">
        <v>8266</v>
      </c>
      <c r="P218" s="10">
        <f t="shared" si="15"/>
        <v>56</v>
      </c>
      <c r="Q218">
        <f t="shared" si="17"/>
        <v>331.54</v>
      </c>
      <c r="R218" s="16" t="s">
        <v>8308</v>
      </c>
      <c r="S218" s="11" t="s">
        <v>8312</v>
      </c>
      <c r="T218" s="21">
        <f t="shared" si="18"/>
        <v>42066.958761574075</v>
      </c>
      <c r="U218" s="21">
        <f t="shared" si="19"/>
        <v>42116.917094907403</v>
      </c>
    </row>
    <row r="219" spans="1:21" ht="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f t="shared" si="16"/>
        <v>2014</v>
      </c>
      <c r="K219" s="11">
        <v>1417101749</v>
      </c>
      <c r="L219" t="b">
        <v>0</v>
      </c>
      <c r="M219">
        <v>38</v>
      </c>
      <c r="N219" t="b">
        <v>0</v>
      </c>
      <c r="O219" t="s">
        <v>8266</v>
      </c>
      <c r="P219" s="10">
        <f t="shared" si="15"/>
        <v>12</v>
      </c>
      <c r="Q219">
        <f t="shared" si="17"/>
        <v>314.29000000000002</v>
      </c>
      <c r="R219" s="16" t="s">
        <v>8308</v>
      </c>
      <c r="S219" s="11" t="s">
        <v>8312</v>
      </c>
      <c r="T219" s="21">
        <f t="shared" si="18"/>
        <v>41970.64061342593</v>
      </c>
      <c r="U219" s="21">
        <f t="shared" si="19"/>
        <v>42001.64061342593</v>
      </c>
    </row>
    <row r="220" spans="1:21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f t="shared" si="16"/>
        <v>2015</v>
      </c>
      <c r="K220" s="11">
        <v>1426518289</v>
      </c>
      <c r="L220" t="b">
        <v>0</v>
      </c>
      <c r="M220">
        <v>1</v>
      </c>
      <c r="N220" t="b">
        <v>0</v>
      </c>
      <c r="O220" t="s">
        <v>8266</v>
      </c>
      <c r="P220" s="10">
        <f t="shared" si="15"/>
        <v>2</v>
      </c>
      <c r="Q220">
        <f t="shared" si="17"/>
        <v>100</v>
      </c>
      <c r="R220" s="16" t="s">
        <v>8308</v>
      </c>
      <c r="S220" s="11" t="s">
        <v>8312</v>
      </c>
      <c r="T220" s="21">
        <f t="shared" si="18"/>
        <v>42079.628344907411</v>
      </c>
      <c r="U220" s="21">
        <f t="shared" si="19"/>
        <v>42139.628344907411</v>
      </c>
    </row>
    <row r="221" spans="1:21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f t="shared" si="16"/>
        <v>2016</v>
      </c>
      <c r="K221" s="11">
        <v>1456732225</v>
      </c>
      <c r="L221" t="b">
        <v>0</v>
      </c>
      <c r="M221">
        <v>76</v>
      </c>
      <c r="N221" t="b">
        <v>0</v>
      </c>
      <c r="O221" t="s">
        <v>8266</v>
      </c>
      <c r="P221" s="10">
        <f t="shared" si="15"/>
        <v>18</v>
      </c>
      <c r="Q221">
        <f t="shared" si="17"/>
        <v>115.99</v>
      </c>
      <c r="R221" s="16" t="s">
        <v>8308</v>
      </c>
      <c r="S221" s="11" t="s">
        <v>8312</v>
      </c>
      <c r="T221" s="21">
        <f t="shared" si="18"/>
        <v>42429.326678240745</v>
      </c>
      <c r="U221" s="21">
        <f t="shared" si="19"/>
        <v>42461.290972222225</v>
      </c>
    </row>
    <row r="222" spans="1:21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f t="shared" si="16"/>
        <v>2015</v>
      </c>
      <c r="K222" s="11">
        <v>1436542030</v>
      </c>
      <c r="L222" t="b">
        <v>0</v>
      </c>
      <c r="M222">
        <v>3</v>
      </c>
      <c r="N222" t="b">
        <v>0</v>
      </c>
      <c r="O222" t="s">
        <v>8266</v>
      </c>
      <c r="P222" s="10">
        <f t="shared" si="15"/>
        <v>1</v>
      </c>
      <c r="Q222">
        <f t="shared" si="17"/>
        <v>120</v>
      </c>
      <c r="R222" s="16" t="s">
        <v>8308</v>
      </c>
      <c r="S222" s="11" t="s">
        <v>8312</v>
      </c>
      <c r="T222" s="21">
        <f t="shared" si="18"/>
        <v>42195.643865740742</v>
      </c>
      <c r="U222" s="21">
        <f t="shared" si="19"/>
        <v>42236.837499999994</v>
      </c>
    </row>
    <row r="223" spans="1:21" ht="21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f t="shared" si="16"/>
        <v>2015</v>
      </c>
      <c r="K223" s="11">
        <v>1422389164</v>
      </c>
      <c r="L223" t="b">
        <v>0</v>
      </c>
      <c r="M223">
        <v>0</v>
      </c>
      <c r="N223" t="b">
        <v>0</v>
      </c>
      <c r="O223" t="s">
        <v>8266</v>
      </c>
      <c r="P223" s="10">
        <f t="shared" si="15"/>
        <v>0</v>
      </c>
      <c r="Q223">
        <f t="shared" si="17"/>
        <v>0</v>
      </c>
      <c r="R223" s="16" t="s">
        <v>8308</v>
      </c>
      <c r="S223" s="11" t="s">
        <v>8312</v>
      </c>
      <c r="T223" s="21">
        <f t="shared" si="18"/>
        <v>42031.837546296301</v>
      </c>
      <c r="U223" s="21">
        <f t="shared" si="19"/>
        <v>42091.79587962963</v>
      </c>
    </row>
    <row r="224" spans="1:21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f t="shared" si="16"/>
        <v>2015</v>
      </c>
      <c r="K224" s="11">
        <v>1422383318</v>
      </c>
      <c r="L224" t="b">
        <v>0</v>
      </c>
      <c r="M224">
        <v>2</v>
      </c>
      <c r="N224" t="b">
        <v>0</v>
      </c>
      <c r="O224" t="s">
        <v>8266</v>
      </c>
      <c r="P224" s="10">
        <f t="shared" si="15"/>
        <v>13</v>
      </c>
      <c r="Q224">
        <f t="shared" si="17"/>
        <v>65</v>
      </c>
      <c r="R224" s="16" t="s">
        <v>8308</v>
      </c>
      <c r="S224" s="11" t="s">
        <v>8312</v>
      </c>
      <c r="T224" s="21">
        <f t="shared" si="18"/>
        <v>42031.769884259258</v>
      </c>
      <c r="U224" s="21">
        <f t="shared" si="19"/>
        <v>42090.110416666663</v>
      </c>
    </row>
    <row r="225" spans="1:21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f t="shared" si="16"/>
        <v>2016</v>
      </c>
      <c r="K225" s="11">
        <v>1461287350</v>
      </c>
      <c r="L225" t="b">
        <v>0</v>
      </c>
      <c r="M225">
        <v>0</v>
      </c>
      <c r="N225" t="b">
        <v>0</v>
      </c>
      <c r="O225" t="s">
        <v>8266</v>
      </c>
      <c r="P225" s="10">
        <f t="shared" si="15"/>
        <v>0</v>
      </c>
      <c r="Q225">
        <f t="shared" si="17"/>
        <v>0</v>
      </c>
      <c r="R225" s="16" t="s">
        <v>8308</v>
      </c>
      <c r="S225" s="11" t="s">
        <v>8312</v>
      </c>
      <c r="T225" s="21">
        <f t="shared" si="18"/>
        <v>42482.048032407409</v>
      </c>
      <c r="U225" s="21">
        <f t="shared" si="19"/>
        <v>42512.045138888891</v>
      </c>
    </row>
    <row r="226" spans="1:21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f t="shared" si="16"/>
        <v>2015</v>
      </c>
      <c r="K226" s="11">
        <v>1431322726</v>
      </c>
      <c r="L226" t="b">
        <v>0</v>
      </c>
      <c r="M226">
        <v>0</v>
      </c>
      <c r="N226" t="b">
        <v>0</v>
      </c>
      <c r="O226" t="s">
        <v>8266</v>
      </c>
      <c r="P226" s="10">
        <f t="shared" si="15"/>
        <v>0</v>
      </c>
      <c r="Q226">
        <f t="shared" si="17"/>
        <v>0</v>
      </c>
      <c r="R226" s="16" t="s">
        <v>8308</v>
      </c>
      <c r="S226" s="11" t="s">
        <v>8312</v>
      </c>
      <c r="T226" s="21">
        <f t="shared" si="18"/>
        <v>42135.235254629632</v>
      </c>
      <c r="U226" s="21">
        <f t="shared" si="19"/>
        <v>42195.235254629632</v>
      </c>
    </row>
    <row r="227" spans="1:21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f t="shared" si="16"/>
        <v>2016</v>
      </c>
      <c r="K227" s="11">
        <v>1457564654</v>
      </c>
      <c r="L227" t="b">
        <v>0</v>
      </c>
      <c r="M227">
        <v>0</v>
      </c>
      <c r="N227" t="b">
        <v>0</v>
      </c>
      <c r="O227" t="s">
        <v>8266</v>
      </c>
      <c r="P227" s="10">
        <f t="shared" si="15"/>
        <v>0</v>
      </c>
      <c r="Q227">
        <f t="shared" si="17"/>
        <v>0</v>
      </c>
      <c r="R227" s="16" t="s">
        <v>8308</v>
      </c>
      <c r="S227" s="11" t="s">
        <v>8312</v>
      </c>
      <c r="T227" s="21">
        <f t="shared" si="18"/>
        <v>42438.961273148147</v>
      </c>
      <c r="U227" s="21">
        <f t="shared" si="19"/>
        <v>42468.919606481482</v>
      </c>
    </row>
    <row r="228" spans="1:21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f t="shared" si="16"/>
        <v>2015</v>
      </c>
      <c r="K228" s="11">
        <v>1428854344</v>
      </c>
      <c r="L228" t="b">
        <v>0</v>
      </c>
      <c r="M228">
        <v>2</v>
      </c>
      <c r="N228" t="b">
        <v>0</v>
      </c>
      <c r="O228" t="s">
        <v>8266</v>
      </c>
      <c r="P228" s="10">
        <f t="shared" si="15"/>
        <v>1</v>
      </c>
      <c r="Q228">
        <f t="shared" si="17"/>
        <v>125</v>
      </c>
      <c r="R228" s="16" t="s">
        <v>8308</v>
      </c>
      <c r="S228" s="11" t="s">
        <v>8312</v>
      </c>
      <c r="T228" s="21">
        <f t="shared" si="18"/>
        <v>42106.666018518517</v>
      </c>
      <c r="U228" s="21">
        <f t="shared" si="19"/>
        <v>42155.395138888889</v>
      </c>
    </row>
    <row r="229" spans="1:21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f t="shared" si="16"/>
        <v>2015</v>
      </c>
      <c r="K229" s="11">
        <v>1433885241</v>
      </c>
      <c r="L229" t="b">
        <v>0</v>
      </c>
      <c r="M229">
        <v>0</v>
      </c>
      <c r="N229" t="b">
        <v>0</v>
      </c>
      <c r="O229" t="s">
        <v>8266</v>
      </c>
      <c r="P229" s="10">
        <f t="shared" si="15"/>
        <v>0</v>
      </c>
      <c r="Q229">
        <f t="shared" si="17"/>
        <v>0</v>
      </c>
      <c r="R229" s="16" t="s">
        <v>8308</v>
      </c>
      <c r="S229" s="11" t="s">
        <v>8312</v>
      </c>
      <c r="T229" s="21">
        <f t="shared" si="18"/>
        <v>42164.893993055557</v>
      </c>
      <c r="U229" s="21">
        <f t="shared" si="19"/>
        <v>42194.893993055557</v>
      </c>
    </row>
    <row r="230" spans="1:21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f t="shared" si="16"/>
        <v>2015</v>
      </c>
      <c r="K230" s="11">
        <v>1427992105</v>
      </c>
      <c r="L230" t="b">
        <v>0</v>
      </c>
      <c r="M230">
        <v>0</v>
      </c>
      <c r="N230" t="b">
        <v>0</v>
      </c>
      <c r="O230" t="s">
        <v>8266</v>
      </c>
      <c r="P230" s="10">
        <f t="shared" si="15"/>
        <v>0</v>
      </c>
      <c r="Q230">
        <f t="shared" si="17"/>
        <v>0</v>
      </c>
      <c r="R230" s="16" t="s">
        <v>8308</v>
      </c>
      <c r="S230" s="11" t="s">
        <v>8312</v>
      </c>
      <c r="T230" s="21">
        <f t="shared" si="18"/>
        <v>42096.686400462961</v>
      </c>
      <c r="U230" s="21">
        <f t="shared" si="19"/>
        <v>42156.686400462961</v>
      </c>
    </row>
    <row r="231" spans="1:21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f t="shared" si="16"/>
        <v>2016</v>
      </c>
      <c r="K231" s="11">
        <v>1452810297</v>
      </c>
      <c r="L231" t="b">
        <v>0</v>
      </c>
      <c r="M231">
        <v>0</v>
      </c>
      <c r="N231" t="b">
        <v>0</v>
      </c>
      <c r="O231" t="s">
        <v>8266</v>
      </c>
      <c r="P231" s="10">
        <f t="shared" si="15"/>
        <v>0</v>
      </c>
      <c r="Q231">
        <f t="shared" si="17"/>
        <v>0</v>
      </c>
      <c r="R231" s="16" t="s">
        <v>8308</v>
      </c>
      <c r="S231" s="11" t="s">
        <v>8312</v>
      </c>
      <c r="T231" s="21">
        <f t="shared" si="18"/>
        <v>42383.933993055558</v>
      </c>
      <c r="U231" s="21">
        <f t="shared" si="19"/>
        <v>42413.933993055558</v>
      </c>
    </row>
    <row r="232" spans="1:21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f t="shared" si="16"/>
        <v>2015</v>
      </c>
      <c r="K232" s="11">
        <v>1430851151</v>
      </c>
      <c r="L232" t="b">
        <v>0</v>
      </c>
      <c r="M232">
        <v>2</v>
      </c>
      <c r="N232" t="b">
        <v>0</v>
      </c>
      <c r="O232" t="s">
        <v>8266</v>
      </c>
      <c r="P232" s="10">
        <f t="shared" si="15"/>
        <v>0</v>
      </c>
      <c r="Q232">
        <f t="shared" si="17"/>
        <v>30</v>
      </c>
      <c r="R232" s="16" t="s">
        <v>8308</v>
      </c>
      <c r="S232" s="11" t="s">
        <v>8312</v>
      </c>
      <c r="T232" s="21">
        <f t="shared" si="18"/>
        <v>42129.777210648142</v>
      </c>
      <c r="U232" s="21">
        <f t="shared" si="19"/>
        <v>42159.777210648142</v>
      </c>
    </row>
    <row r="233" spans="1:21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f t="shared" si="16"/>
        <v>2015</v>
      </c>
      <c r="K233" s="11">
        <v>1449183651</v>
      </c>
      <c r="L233" t="b">
        <v>0</v>
      </c>
      <c r="M233">
        <v>0</v>
      </c>
      <c r="N233" t="b">
        <v>0</v>
      </c>
      <c r="O233" t="s">
        <v>8266</v>
      </c>
      <c r="P233" s="10">
        <f t="shared" si="15"/>
        <v>0</v>
      </c>
      <c r="Q233">
        <f t="shared" si="17"/>
        <v>0</v>
      </c>
      <c r="R233" s="16" t="s">
        <v>8308</v>
      </c>
      <c r="S233" s="11" t="s">
        <v>8312</v>
      </c>
      <c r="T233" s="21">
        <f t="shared" si="18"/>
        <v>42341.958923611113</v>
      </c>
      <c r="U233" s="21">
        <f t="shared" si="19"/>
        <v>42371.958923611113</v>
      </c>
    </row>
    <row r="234" spans="1:21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f t="shared" si="16"/>
        <v>2015</v>
      </c>
      <c r="K234" s="11">
        <v>1422474546</v>
      </c>
      <c r="L234" t="b">
        <v>0</v>
      </c>
      <c r="M234">
        <v>7</v>
      </c>
      <c r="N234" t="b">
        <v>0</v>
      </c>
      <c r="O234" t="s">
        <v>8266</v>
      </c>
      <c r="P234" s="10">
        <f t="shared" si="15"/>
        <v>3</v>
      </c>
      <c r="Q234">
        <f t="shared" si="17"/>
        <v>15.71</v>
      </c>
      <c r="R234" s="16" t="s">
        <v>8308</v>
      </c>
      <c r="S234" s="11" t="s">
        <v>8312</v>
      </c>
      <c r="T234" s="21">
        <f t="shared" si="18"/>
        <v>42032.82576388889</v>
      </c>
      <c r="U234" s="21">
        <f t="shared" si="19"/>
        <v>42062.82576388889</v>
      </c>
    </row>
    <row r="235" spans="1:21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f t="shared" si="16"/>
        <v>2016</v>
      </c>
      <c r="K235" s="11">
        <v>1472593972</v>
      </c>
      <c r="L235" t="b">
        <v>0</v>
      </c>
      <c r="M235">
        <v>0</v>
      </c>
      <c r="N235" t="b">
        <v>0</v>
      </c>
      <c r="O235" t="s">
        <v>8266</v>
      </c>
      <c r="P235" s="10">
        <f t="shared" si="15"/>
        <v>0</v>
      </c>
      <c r="Q235">
        <f t="shared" si="17"/>
        <v>0</v>
      </c>
      <c r="R235" s="16" t="s">
        <v>8308</v>
      </c>
      <c r="S235" s="11" t="s">
        <v>8312</v>
      </c>
      <c r="T235" s="21">
        <f t="shared" si="18"/>
        <v>42612.911712962959</v>
      </c>
      <c r="U235" s="21">
        <f t="shared" si="19"/>
        <v>42642.911712962959</v>
      </c>
    </row>
    <row r="236" spans="1:21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f t="shared" si="16"/>
        <v>2015</v>
      </c>
      <c r="K236" s="11">
        <v>1431391859</v>
      </c>
      <c r="L236" t="b">
        <v>0</v>
      </c>
      <c r="M236">
        <v>5</v>
      </c>
      <c r="N236" t="b">
        <v>0</v>
      </c>
      <c r="O236" t="s">
        <v>8266</v>
      </c>
      <c r="P236" s="10">
        <f t="shared" si="15"/>
        <v>40</v>
      </c>
      <c r="Q236">
        <f t="shared" si="17"/>
        <v>80.2</v>
      </c>
      <c r="R236" s="16" t="s">
        <v>8308</v>
      </c>
      <c r="S236" s="11" t="s">
        <v>8312</v>
      </c>
      <c r="T236" s="21">
        <f t="shared" si="18"/>
        <v>42136.035405092596</v>
      </c>
      <c r="U236" s="21">
        <f t="shared" si="19"/>
        <v>42176.035405092596</v>
      </c>
    </row>
    <row r="237" spans="1:21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f t="shared" si="16"/>
        <v>2015</v>
      </c>
      <c r="K237" s="11">
        <v>1433886497</v>
      </c>
      <c r="L237" t="b">
        <v>0</v>
      </c>
      <c r="M237">
        <v>0</v>
      </c>
      <c r="N237" t="b">
        <v>0</v>
      </c>
      <c r="O237" t="s">
        <v>8266</v>
      </c>
      <c r="P237" s="10">
        <f t="shared" si="15"/>
        <v>0</v>
      </c>
      <c r="Q237">
        <f t="shared" si="17"/>
        <v>0</v>
      </c>
      <c r="R237" s="16" t="s">
        <v>8308</v>
      </c>
      <c r="S237" s="11" t="s">
        <v>8312</v>
      </c>
      <c r="T237" s="21">
        <f t="shared" si="18"/>
        <v>42164.908530092594</v>
      </c>
      <c r="U237" s="21">
        <f t="shared" si="19"/>
        <v>42194.908530092594</v>
      </c>
    </row>
    <row r="238" spans="1:21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f t="shared" si="16"/>
        <v>2015</v>
      </c>
      <c r="K238" s="11">
        <v>1447380099</v>
      </c>
      <c r="L238" t="b">
        <v>0</v>
      </c>
      <c r="M238">
        <v>0</v>
      </c>
      <c r="N238" t="b">
        <v>0</v>
      </c>
      <c r="O238" t="s">
        <v>8266</v>
      </c>
      <c r="P238" s="10">
        <f t="shared" si="15"/>
        <v>0</v>
      </c>
      <c r="Q238">
        <f t="shared" si="17"/>
        <v>0</v>
      </c>
      <c r="R238" s="16" t="s">
        <v>8308</v>
      </c>
      <c r="S238" s="11" t="s">
        <v>8312</v>
      </c>
      <c r="T238" s="21">
        <f t="shared" si="18"/>
        <v>42321.08447916666</v>
      </c>
      <c r="U238" s="21">
        <f t="shared" si="19"/>
        <v>42374</v>
      </c>
    </row>
    <row r="239" spans="1:21" ht="21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f t="shared" si="16"/>
        <v>2016</v>
      </c>
      <c r="K239" s="11">
        <v>1452261069</v>
      </c>
      <c r="L239" t="b">
        <v>0</v>
      </c>
      <c r="M239">
        <v>1</v>
      </c>
      <c r="N239" t="b">
        <v>0</v>
      </c>
      <c r="O239" t="s">
        <v>8266</v>
      </c>
      <c r="P239" s="10">
        <f t="shared" si="15"/>
        <v>0</v>
      </c>
      <c r="Q239">
        <f t="shared" si="17"/>
        <v>50</v>
      </c>
      <c r="R239" s="16" t="s">
        <v>8308</v>
      </c>
      <c r="S239" s="11" t="s">
        <v>8312</v>
      </c>
      <c r="T239" s="21">
        <f t="shared" si="18"/>
        <v>42377.577187499999</v>
      </c>
      <c r="U239" s="21">
        <f t="shared" si="19"/>
        <v>42437.577187499999</v>
      </c>
    </row>
    <row r="240" spans="1:21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f t="shared" si="16"/>
        <v>2016</v>
      </c>
      <c r="K240" s="11">
        <v>1481324760</v>
      </c>
      <c r="L240" t="b">
        <v>0</v>
      </c>
      <c r="M240">
        <v>0</v>
      </c>
      <c r="N240" t="b">
        <v>0</v>
      </c>
      <c r="O240" t="s">
        <v>8266</v>
      </c>
      <c r="P240" s="10">
        <f t="shared" si="15"/>
        <v>0</v>
      </c>
      <c r="Q240">
        <f t="shared" si="17"/>
        <v>0</v>
      </c>
      <c r="R240" s="16" t="s">
        <v>8308</v>
      </c>
      <c r="S240" s="11" t="s">
        <v>8312</v>
      </c>
      <c r="T240" s="21">
        <f t="shared" si="18"/>
        <v>42713.962499999994</v>
      </c>
      <c r="U240" s="21">
        <f t="shared" si="19"/>
        <v>42734.375</v>
      </c>
    </row>
    <row r="241" spans="1:21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f t="shared" si="16"/>
        <v>2015</v>
      </c>
      <c r="K241" s="11">
        <v>1445308730</v>
      </c>
      <c r="L241" t="b">
        <v>0</v>
      </c>
      <c r="M241">
        <v>5</v>
      </c>
      <c r="N241" t="b">
        <v>0</v>
      </c>
      <c r="O241" t="s">
        <v>8266</v>
      </c>
      <c r="P241" s="10">
        <f t="shared" si="15"/>
        <v>25</v>
      </c>
      <c r="Q241">
        <f t="shared" si="17"/>
        <v>50</v>
      </c>
      <c r="R241" s="16" t="s">
        <v>8308</v>
      </c>
      <c r="S241" s="11" t="s">
        <v>8312</v>
      </c>
      <c r="T241" s="21">
        <f t="shared" si="18"/>
        <v>42297.110300925924</v>
      </c>
      <c r="U241" s="21">
        <f t="shared" si="19"/>
        <v>42316.5</v>
      </c>
    </row>
    <row r="242" spans="1:21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f t="shared" si="16"/>
        <v>2013</v>
      </c>
      <c r="K242" s="11">
        <v>1363885211</v>
      </c>
      <c r="L242" t="b">
        <v>1</v>
      </c>
      <c r="M242">
        <v>137</v>
      </c>
      <c r="N242" t="b">
        <v>1</v>
      </c>
      <c r="O242" t="s">
        <v>8267</v>
      </c>
      <c r="P242" s="10">
        <f t="shared" si="15"/>
        <v>108</v>
      </c>
      <c r="Q242">
        <f t="shared" si="17"/>
        <v>117.85</v>
      </c>
      <c r="R242" s="16" t="s">
        <v>8308</v>
      </c>
      <c r="S242" s="11" t="s">
        <v>8313</v>
      </c>
      <c r="T242" s="21">
        <f t="shared" si="18"/>
        <v>41354.708460648151</v>
      </c>
      <c r="U242" s="21">
        <f t="shared" si="19"/>
        <v>41399.708460648151</v>
      </c>
    </row>
    <row r="243" spans="1:21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f t="shared" si="16"/>
        <v>2014</v>
      </c>
      <c r="K243" s="11">
        <v>1415292304</v>
      </c>
      <c r="L243" t="b">
        <v>1</v>
      </c>
      <c r="M243">
        <v>376</v>
      </c>
      <c r="N243" t="b">
        <v>1</v>
      </c>
      <c r="O243" t="s">
        <v>8267</v>
      </c>
      <c r="P243" s="10">
        <f t="shared" si="15"/>
        <v>113</v>
      </c>
      <c r="Q243">
        <f t="shared" si="17"/>
        <v>109.04</v>
      </c>
      <c r="R243" s="16" t="s">
        <v>8308</v>
      </c>
      <c r="S243" s="11" t="s">
        <v>8313</v>
      </c>
      <c r="T243" s="21">
        <f t="shared" si="18"/>
        <v>41949.697962962964</v>
      </c>
      <c r="U243" s="21">
        <f t="shared" si="19"/>
        <v>41994.697962962964</v>
      </c>
    </row>
    <row r="244" spans="1:21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f t="shared" si="16"/>
        <v>2011</v>
      </c>
      <c r="K244" s="11">
        <v>1321357790</v>
      </c>
      <c r="L244" t="b">
        <v>1</v>
      </c>
      <c r="M244">
        <v>202</v>
      </c>
      <c r="N244" t="b">
        <v>1</v>
      </c>
      <c r="O244" t="s">
        <v>8267</v>
      </c>
      <c r="P244" s="10">
        <f t="shared" si="15"/>
        <v>113</v>
      </c>
      <c r="Q244">
        <f t="shared" si="17"/>
        <v>73.02</v>
      </c>
      <c r="R244" s="16" t="s">
        <v>8308</v>
      </c>
      <c r="S244" s="11" t="s">
        <v>8313</v>
      </c>
      <c r="T244" s="21">
        <f t="shared" si="18"/>
        <v>40862.492939814816</v>
      </c>
      <c r="U244" s="21">
        <f t="shared" si="19"/>
        <v>40897.492939814816</v>
      </c>
    </row>
    <row r="245" spans="1:21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f t="shared" si="16"/>
        <v>2014</v>
      </c>
      <c r="K245" s="11">
        <v>1390439304</v>
      </c>
      <c r="L245" t="b">
        <v>1</v>
      </c>
      <c r="M245">
        <v>328</v>
      </c>
      <c r="N245" t="b">
        <v>1</v>
      </c>
      <c r="O245" t="s">
        <v>8267</v>
      </c>
      <c r="P245" s="10">
        <f t="shared" si="15"/>
        <v>103</v>
      </c>
      <c r="Q245">
        <f t="shared" si="17"/>
        <v>78.2</v>
      </c>
      <c r="R245" s="16" t="s">
        <v>8308</v>
      </c>
      <c r="S245" s="11" t="s">
        <v>8313</v>
      </c>
      <c r="T245" s="21">
        <f t="shared" si="18"/>
        <v>41662.047500000001</v>
      </c>
      <c r="U245" s="21">
        <f t="shared" si="19"/>
        <v>41692.047500000001</v>
      </c>
    </row>
    <row r="246" spans="1:21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f t="shared" si="16"/>
        <v>2010</v>
      </c>
      <c r="K246" s="11">
        <v>1265269559</v>
      </c>
      <c r="L246" t="b">
        <v>1</v>
      </c>
      <c r="M246">
        <v>84</v>
      </c>
      <c r="N246" t="b">
        <v>1</v>
      </c>
      <c r="O246" t="s">
        <v>8267</v>
      </c>
      <c r="P246" s="10">
        <f t="shared" si="15"/>
        <v>114</v>
      </c>
      <c r="Q246">
        <f t="shared" si="17"/>
        <v>47.4</v>
      </c>
      <c r="R246" s="16" t="s">
        <v>8308</v>
      </c>
      <c r="S246" s="11" t="s">
        <v>8313</v>
      </c>
      <c r="T246" s="21">
        <f t="shared" si="18"/>
        <v>40213.323599537034</v>
      </c>
      <c r="U246" s="21">
        <f t="shared" si="19"/>
        <v>40253.29583333333</v>
      </c>
    </row>
    <row r="247" spans="1:21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f t="shared" si="16"/>
        <v>2012</v>
      </c>
      <c r="K247" s="11">
        <v>1342487785</v>
      </c>
      <c r="L247" t="b">
        <v>1</v>
      </c>
      <c r="M247">
        <v>96</v>
      </c>
      <c r="N247" t="b">
        <v>1</v>
      </c>
      <c r="O247" t="s">
        <v>8267</v>
      </c>
      <c r="P247" s="10">
        <f t="shared" si="15"/>
        <v>104</v>
      </c>
      <c r="Q247">
        <f t="shared" si="17"/>
        <v>54.02</v>
      </c>
      <c r="R247" s="16" t="s">
        <v>8308</v>
      </c>
      <c r="S247" s="11" t="s">
        <v>8313</v>
      </c>
      <c r="T247" s="21">
        <f t="shared" si="18"/>
        <v>41107.053067129629</v>
      </c>
      <c r="U247" s="21">
        <f t="shared" si="19"/>
        <v>41137.053067129629</v>
      </c>
    </row>
    <row r="248" spans="1:21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f t="shared" si="16"/>
        <v>2010</v>
      </c>
      <c r="K248" s="11">
        <v>1288341805</v>
      </c>
      <c r="L248" t="b">
        <v>1</v>
      </c>
      <c r="M248">
        <v>223</v>
      </c>
      <c r="N248" t="b">
        <v>1</v>
      </c>
      <c r="O248" t="s">
        <v>8267</v>
      </c>
      <c r="P248" s="10">
        <f t="shared" si="15"/>
        <v>305</v>
      </c>
      <c r="Q248">
        <f t="shared" si="17"/>
        <v>68.489999999999995</v>
      </c>
      <c r="R248" s="16" t="s">
        <v>8308</v>
      </c>
      <c r="S248" s="11" t="s">
        <v>8313</v>
      </c>
      <c r="T248" s="21">
        <f t="shared" si="18"/>
        <v>40480.363483796296</v>
      </c>
      <c r="U248" s="21">
        <f t="shared" si="19"/>
        <v>40530.405150462961</v>
      </c>
    </row>
    <row r="249" spans="1:21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f t="shared" si="16"/>
        <v>2010</v>
      </c>
      <c r="K249" s="11">
        <v>1284042614</v>
      </c>
      <c r="L249" t="b">
        <v>1</v>
      </c>
      <c r="M249">
        <v>62</v>
      </c>
      <c r="N249" t="b">
        <v>1</v>
      </c>
      <c r="O249" t="s">
        <v>8267</v>
      </c>
      <c r="P249" s="10">
        <f t="shared" si="15"/>
        <v>134</v>
      </c>
      <c r="Q249">
        <f t="shared" si="17"/>
        <v>108.15</v>
      </c>
      <c r="R249" s="16" t="s">
        <v>8308</v>
      </c>
      <c r="S249" s="11" t="s">
        <v>8313</v>
      </c>
      <c r="T249" s="21">
        <f t="shared" si="18"/>
        <v>40430.604328703703</v>
      </c>
      <c r="U249" s="21">
        <f t="shared" si="19"/>
        <v>40467.152083333334</v>
      </c>
    </row>
    <row r="250" spans="1:21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f t="shared" si="16"/>
        <v>2011</v>
      </c>
      <c r="K250" s="11">
        <v>1322073309</v>
      </c>
      <c r="L250" t="b">
        <v>1</v>
      </c>
      <c r="M250">
        <v>146</v>
      </c>
      <c r="N250" t="b">
        <v>1</v>
      </c>
      <c r="O250" t="s">
        <v>8267</v>
      </c>
      <c r="P250" s="10">
        <f t="shared" si="15"/>
        <v>101</v>
      </c>
      <c r="Q250">
        <f t="shared" si="17"/>
        <v>589.95000000000005</v>
      </c>
      <c r="R250" s="16" t="s">
        <v>8308</v>
      </c>
      <c r="S250" s="11" t="s">
        <v>8313</v>
      </c>
      <c r="T250" s="21">
        <f t="shared" si="18"/>
        <v>40870.774409722224</v>
      </c>
      <c r="U250" s="21">
        <f t="shared" si="19"/>
        <v>40915.774409722224</v>
      </c>
    </row>
    <row r="251" spans="1:21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f t="shared" si="16"/>
        <v>2010</v>
      </c>
      <c r="K251" s="11">
        <v>1275603020</v>
      </c>
      <c r="L251" t="b">
        <v>1</v>
      </c>
      <c r="M251">
        <v>235</v>
      </c>
      <c r="N251" t="b">
        <v>1</v>
      </c>
      <c r="O251" t="s">
        <v>8267</v>
      </c>
      <c r="P251" s="10">
        <f t="shared" si="15"/>
        <v>113</v>
      </c>
      <c r="Q251">
        <f t="shared" si="17"/>
        <v>48.05</v>
      </c>
      <c r="R251" s="16" t="s">
        <v>8308</v>
      </c>
      <c r="S251" s="11" t="s">
        <v>8313</v>
      </c>
      <c r="T251" s="21">
        <f t="shared" si="18"/>
        <v>40332.923842592594</v>
      </c>
      <c r="U251" s="21">
        <f t="shared" si="19"/>
        <v>40412.736111111109</v>
      </c>
    </row>
    <row r="252" spans="1:21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f t="shared" si="16"/>
        <v>2013</v>
      </c>
      <c r="K252" s="11">
        <v>1367933691</v>
      </c>
      <c r="L252" t="b">
        <v>1</v>
      </c>
      <c r="M252">
        <v>437</v>
      </c>
      <c r="N252" t="b">
        <v>1</v>
      </c>
      <c r="O252" t="s">
        <v>8267</v>
      </c>
      <c r="P252" s="10">
        <f t="shared" si="15"/>
        <v>106</v>
      </c>
      <c r="Q252">
        <f t="shared" si="17"/>
        <v>72.48</v>
      </c>
      <c r="R252" s="16" t="s">
        <v>8308</v>
      </c>
      <c r="S252" s="11" t="s">
        <v>8313</v>
      </c>
      <c r="T252" s="21">
        <f t="shared" si="18"/>
        <v>41401.565868055557</v>
      </c>
      <c r="U252" s="21">
        <f t="shared" si="19"/>
        <v>41431.565868055557</v>
      </c>
    </row>
    <row r="253" spans="1:21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f t="shared" si="16"/>
        <v>2012</v>
      </c>
      <c r="K253" s="11">
        <v>1334429646</v>
      </c>
      <c r="L253" t="b">
        <v>1</v>
      </c>
      <c r="M253">
        <v>77</v>
      </c>
      <c r="N253" t="b">
        <v>1</v>
      </c>
      <c r="O253" t="s">
        <v>8267</v>
      </c>
      <c r="P253" s="10">
        <f t="shared" si="15"/>
        <v>126</v>
      </c>
      <c r="Q253">
        <f t="shared" si="17"/>
        <v>57.08</v>
      </c>
      <c r="R253" s="16" t="s">
        <v>8308</v>
      </c>
      <c r="S253" s="11" t="s">
        <v>8313</v>
      </c>
      <c r="T253" s="21">
        <f t="shared" si="18"/>
        <v>41013.787569444445</v>
      </c>
      <c r="U253" s="21">
        <f t="shared" si="19"/>
        <v>41045.791666666664</v>
      </c>
    </row>
    <row r="254" spans="1:21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f t="shared" si="16"/>
        <v>2010</v>
      </c>
      <c r="K254" s="11">
        <v>1269878058</v>
      </c>
      <c r="L254" t="b">
        <v>1</v>
      </c>
      <c r="M254">
        <v>108</v>
      </c>
      <c r="N254" t="b">
        <v>1</v>
      </c>
      <c r="O254" t="s">
        <v>8267</v>
      </c>
      <c r="P254" s="10">
        <f t="shared" si="15"/>
        <v>185</v>
      </c>
      <c r="Q254">
        <f t="shared" si="17"/>
        <v>85.44</v>
      </c>
      <c r="R254" s="16" t="s">
        <v>8308</v>
      </c>
      <c r="S254" s="11" t="s">
        <v>8313</v>
      </c>
      <c r="T254" s="21">
        <f t="shared" si="18"/>
        <v>40266.662708333337</v>
      </c>
      <c r="U254" s="21">
        <f t="shared" si="19"/>
        <v>40330.165972222225</v>
      </c>
    </row>
    <row r="255" spans="1:21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f t="shared" si="16"/>
        <v>2012</v>
      </c>
      <c r="K255" s="11">
        <v>1326728235</v>
      </c>
      <c r="L255" t="b">
        <v>1</v>
      </c>
      <c r="M255">
        <v>7</v>
      </c>
      <c r="N255" t="b">
        <v>1</v>
      </c>
      <c r="O255" t="s">
        <v>8267</v>
      </c>
      <c r="P255" s="10">
        <f t="shared" si="15"/>
        <v>101</v>
      </c>
      <c r="Q255">
        <f t="shared" si="17"/>
        <v>215.86</v>
      </c>
      <c r="R255" s="16" t="s">
        <v>8308</v>
      </c>
      <c r="S255" s="11" t="s">
        <v>8313</v>
      </c>
      <c r="T255" s="21">
        <f t="shared" si="18"/>
        <v>40924.650868055556</v>
      </c>
      <c r="U255" s="21">
        <f t="shared" si="19"/>
        <v>40954.650868055556</v>
      </c>
    </row>
    <row r="256" spans="1:21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f t="shared" si="16"/>
        <v>2015</v>
      </c>
      <c r="K256" s="11">
        <v>1442443910</v>
      </c>
      <c r="L256" t="b">
        <v>1</v>
      </c>
      <c r="M256">
        <v>314</v>
      </c>
      <c r="N256" t="b">
        <v>1</v>
      </c>
      <c r="O256" t="s">
        <v>8267</v>
      </c>
      <c r="P256" s="10">
        <f t="shared" si="15"/>
        <v>117</v>
      </c>
      <c r="Q256">
        <f t="shared" si="17"/>
        <v>89.39</v>
      </c>
      <c r="R256" s="16" t="s">
        <v>8308</v>
      </c>
      <c r="S256" s="11" t="s">
        <v>8313</v>
      </c>
      <c r="T256" s="21">
        <f t="shared" si="18"/>
        <v>42263.952662037031</v>
      </c>
      <c r="U256" s="21">
        <f t="shared" si="19"/>
        <v>42294.083333333328</v>
      </c>
    </row>
    <row r="257" spans="1:21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f t="shared" si="16"/>
        <v>2011</v>
      </c>
      <c r="K257" s="11">
        <v>1297687082</v>
      </c>
      <c r="L257" t="b">
        <v>1</v>
      </c>
      <c r="M257">
        <v>188</v>
      </c>
      <c r="N257" t="b">
        <v>1</v>
      </c>
      <c r="O257" t="s">
        <v>8267</v>
      </c>
      <c r="P257" s="10">
        <f t="shared" si="15"/>
        <v>107</v>
      </c>
      <c r="Q257">
        <f t="shared" si="17"/>
        <v>45.42</v>
      </c>
      <c r="R257" s="16" t="s">
        <v>8308</v>
      </c>
      <c r="S257" s="11" t="s">
        <v>8313</v>
      </c>
      <c r="T257" s="21">
        <f t="shared" si="18"/>
        <v>40588.526412037041</v>
      </c>
      <c r="U257" s="21">
        <f t="shared" si="19"/>
        <v>40618.48474537037</v>
      </c>
    </row>
    <row r="258" spans="1:21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f t="shared" si="16"/>
        <v>2013</v>
      </c>
      <c r="K258" s="11">
        <v>1360866467</v>
      </c>
      <c r="L258" t="b">
        <v>1</v>
      </c>
      <c r="M258">
        <v>275</v>
      </c>
      <c r="N258" t="b">
        <v>1</v>
      </c>
      <c r="O258" t="s">
        <v>8267</v>
      </c>
      <c r="P258" s="10">
        <f t="shared" ref="P258:P321" si="20">ROUND(E258/D258*100,0)</f>
        <v>139</v>
      </c>
      <c r="Q258">
        <f t="shared" si="17"/>
        <v>65.760000000000005</v>
      </c>
      <c r="R258" s="16" t="s">
        <v>8308</v>
      </c>
      <c r="S258" s="11" t="s">
        <v>8313</v>
      </c>
      <c r="T258" s="21">
        <f t="shared" si="18"/>
        <v>41319.769293981481</v>
      </c>
      <c r="U258" s="21">
        <f t="shared" si="19"/>
        <v>41349.769293981481</v>
      </c>
    </row>
    <row r="259" spans="1:21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f t="shared" ref="J259:J322" si="21">YEAR(T259)</f>
        <v>2016</v>
      </c>
      <c r="K259" s="11">
        <v>1461078162</v>
      </c>
      <c r="L259" t="b">
        <v>1</v>
      </c>
      <c r="M259">
        <v>560</v>
      </c>
      <c r="N259" t="b">
        <v>1</v>
      </c>
      <c r="O259" t="s">
        <v>8267</v>
      </c>
      <c r="P259" s="10">
        <f t="shared" si="20"/>
        <v>107</v>
      </c>
      <c r="Q259">
        <f t="shared" ref="Q259:Q322" si="22">IFERROR(ROUND(E259/M259,2),0)</f>
        <v>66.7</v>
      </c>
      <c r="R259" s="16" t="s">
        <v>8308</v>
      </c>
      <c r="S259" s="11" t="s">
        <v>8313</v>
      </c>
      <c r="T259" s="21">
        <f t="shared" ref="T259:T322" si="23">(((K259/60)/60)/24)+DATE(1970,1,1)</f>
        <v>42479.626875000002</v>
      </c>
      <c r="U259" s="21">
        <f t="shared" ref="U259:U322" si="24">(((I259/60)/60)/24)+DATE(1970,1,1)</f>
        <v>42509.626875000002</v>
      </c>
    </row>
    <row r="260" spans="1:21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f t="shared" si="21"/>
        <v>2011</v>
      </c>
      <c r="K260" s="11">
        <v>1305767666</v>
      </c>
      <c r="L260" t="b">
        <v>1</v>
      </c>
      <c r="M260">
        <v>688</v>
      </c>
      <c r="N260" t="b">
        <v>1</v>
      </c>
      <c r="O260" t="s">
        <v>8267</v>
      </c>
      <c r="P260" s="10">
        <f t="shared" si="20"/>
        <v>191</v>
      </c>
      <c r="Q260">
        <f t="shared" si="22"/>
        <v>83.35</v>
      </c>
      <c r="R260" s="16" t="s">
        <v>8308</v>
      </c>
      <c r="S260" s="11" t="s">
        <v>8313</v>
      </c>
      <c r="T260" s="21">
        <f t="shared" si="23"/>
        <v>40682.051689814813</v>
      </c>
      <c r="U260" s="21">
        <f t="shared" si="24"/>
        <v>40712.051689814813</v>
      </c>
    </row>
    <row r="261" spans="1:21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f t="shared" si="21"/>
        <v>2015</v>
      </c>
      <c r="K261" s="11">
        <v>1425922969</v>
      </c>
      <c r="L261" t="b">
        <v>1</v>
      </c>
      <c r="M261">
        <v>942</v>
      </c>
      <c r="N261" t="b">
        <v>1</v>
      </c>
      <c r="O261" t="s">
        <v>8267</v>
      </c>
      <c r="P261" s="10">
        <f t="shared" si="20"/>
        <v>132</v>
      </c>
      <c r="Q261">
        <f t="shared" si="22"/>
        <v>105.05</v>
      </c>
      <c r="R261" s="16" t="s">
        <v>8308</v>
      </c>
      <c r="S261" s="11" t="s">
        <v>8313</v>
      </c>
      <c r="T261" s="21">
        <f t="shared" si="23"/>
        <v>42072.738067129627</v>
      </c>
      <c r="U261" s="21">
        <f t="shared" si="24"/>
        <v>42102.738067129627</v>
      </c>
    </row>
    <row r="262" spans="1:21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f t="shared" si="21"/>
        <v>2010</v>
      </c>
      <c r="K262" s="11">
        <v>1275415679</v>
      </c>
      <c r="L262" t="b">
        <v>1</v>
      </c>
      <c r="M262">
        <v>88</v>
      </c>
      <c r="N262" t="b">
        <v>1</v>
      </c>
      <c r="O262" t="s">
        <v>8267</v>
      </c>
      <c r="P262" s="10">
        <f t="shared" si="20"/>
        <v>106</v>
      </c>
      <c r="Q262">
        <f t="shared" si="22"/>
        <v>120.91</v>
      </c>
      <c r="R262" s="16" t="s">
        <v>8308</v>
      </c>
      <c r="S262" s="11" t="s">
        <v>8313</v>
      </c>
      <c r="T262" s="21">
        <f t="shared" si="23"/>
        <v>40330.755543981482</v>
      </c>
      <c r="U262" s="21">
        <f t="shared" si="24"/>
        <v>40376.415972222225</v>
      </c>
    </row>
    <row r="263" spans="1:21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f t="shared" si="21"/>
        <v>2012</v>
      </c>
      <c r="K263" s="11">
        <v>1334783704</v>
      </c>
      <c r="L263" t="b">
        <v>1</v>
      </c>
      <c r="M263">
        <v>220</v>
      </c>
      <c r="N263" t="b">
        <v>1</v>
      </c>
      <c r="O263" t="s">
        <v>8267</v>
      </c>
      <c r="P263" s="10">
        <f t="shared" si="20"/>
        <v>107</v>
      </c>
      <c r="Q263">
        <f t="shared" si="22"/>
        <v>97.64</v>
      </c>
      <c r="R263" s="16" t="s">
        <v>8308</v>
      </c>
      <c r="S263" s="11" t="s">
        <v>8313</v>
      </c>
      <c r="T263" s="21">
        <f t="shared" si="23"/>
        <v>41017.885462962964</v>
      </c>
      <c r="U263" s="21">
        <f t="shared" si="24"/>
        <v>41067.621527777781</v>
      </c>
    </row>
    <row r="264" spans="1:21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f t="shared" si="21"/>
        <v>2011</v>
      </c>
      <c r="K264" s="11">
        <v>1294811828</v>
      </c>
      <c r="L264" t="b">
        <v>1</v>
      </c>
      <c r="M264">
        <v>145</v>
      </c>
      <c r="N264" t="b">
        <v>1</v>
      </c>
      <c r="O264" t="s">
        <v>8267</v>
      </c>
      <c r="P264" s="10">
        <f t="shared" si="20"/>
        <v>240</v>
      </c>
      <c r="Q264">
        <f t="shared" si="22"/>
        <v>41.38</v>
      </c>
      <c r="R264" s="16" t="s">
        <v>8308</v>
      </c>
      <c r="S264" s="11" t="s">
        <v>8313</v>
      </c>
      <c r="T264" s="21">
        <f t="shared" si="23"/>
        <v>40555.24800925926</v>
      </c>
      <c r="U264" s="21">
        <f t="shared" si="24"/>
        <v>40600.24800925926</v>
      </c>
    </row>
    <row r="265" spans="1:21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f t="shared" si="21"/>
        <v>2012</v>
      </c>
      <c r="K265" s="11">
        <v>1346194494</v>
      </c>
      <c r="L265" t="b">
        <v>1</v>
      </c>
      <c r="M265">
        <v>963</v>
      </c>
      <c r="N265" t="b">
        <v>1</v>
      </c>
      <c r="O265" t="s">
        <v>8267</v>
      </c>
      <c r="P265" s="10">
        <f t="shared" si="20"/>
        <v>118</v>
      </c>
      <c r="Q265">
        <f t="shared" si="22"/>
        <v>30.65</v>
      </c>
      <c r="R265" s="16" t="s">
        <v>8308</v>
      </c>
      <c r="S265" s="11" t="s">
        <v>8313</v>
      </c>
      <c r="T265" s="21">
        <f t="shared" si="23"/>
        <v>41149.954791666663</v>
      </c>
      <c r="U265" s="21">
        <f t="shared" si="24"/>
        <v>41179.954791666663</v>
      </c>
    </row>
    <row r="266" spans="1:21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f t="shared" si="21"/>
        <v>2012</v>
      </c>
      <c r="K266" s="11">
        <v>1334155995</v>
      </c>
      <c r="L266" t="b">
        <v>1</v>
      </c>
      <c r="M266">
        <v>91</v>
      </c>
      <c r="N266" t="b">
        <v>1</v>
      </c>
      <c r="O266" t="s">
        <v>8267</v>
      </c>
      <c r="P266" s="10">
        <f t="shared" si="20"/>
        <v>118</v>
      </c>
      <c r="Q266">
        <f t="shared" si="22"/>
        <v>64.95</v>
      </c>
      <c r="R266" s="16" t="s">
        <v>8308</v>
      </c>
      <c r="S266" s="11" t="s">
        <v>8313</v>
      </c>
      <c r="T266" s="21">
        <f t="shared" si="23"/>
        <v>41010.620312500003</v>
      </c>
      <c r="U266" s="21">
        <f t="shared" si="24"/>
        <v>41040.620312500003</v>
      </c>
    </row>
    <row r="267" spans="1:21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f t="shared" si="21"/>
        <v>2010</v>
      </c>
      <c r="K267" s="11">
        <v>1269928430</v>
      </c>
      <c r="L267" t="b">
        <v>1</v>
      </c>
      <c r="M267">
        <v>58</v>
      </c>
      <c r="N267" t="b">
        <v>1</v>
      </c>
      <c r="O267" t="s">
        <v>8267</v>
      </c>
      <c r="P267" s="10">
        <f t="shared" si="20"/>
        <v>111</v>
      </c>
      <c r="Q267">
        <f t="shared" si="22"/>
        <v>95.78</v>
      </c>
      <c r="R267" s="16" t="s">
        <v>8308</v>
      </c>
      <c r="S267" s="11" t="s">
        <v>8313</v>
      </c>
      <c r="T267" s="21">
        <f t="shared" si="23"/>
        <v>40267.245717592588</v>
      </c>
      <c r="U267" s="21">
        <f t="shared" si="24"/>
        <v>40308.844444444447</v>
      </c>
    </row>
    <row r="268" spans="1:21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f t="shared" si="21"/>
        <v>2010</v>
      </c>
      <c r="K268" s="11">
        <v>1264565507</v>
      </c>
      <c r="L268" t="b">
        <v>1</v>
      </c>
      <c r="M268">
        <v>36</v>
      </c>
      <c r="N268" t="b">
        <v>1</v>
      </c>
      <c r="O268" t="s">
        <v>8267</v>
      </c>
      <c r="P268" s="10">
        <f t="shared" si="20"/>
        <v>146</v>
      </c>
      <c r="Q268">
        <f t="shared" si="22"/>
        <v>40.42</v>
      </c>
      <c r="R268" s="16" t="s">
        <v>8308</v>
      </c>
      <c r="S268" s="11" t="s">
        <v>8313</v>
      </c>
      <c r="T268" s="21">
        <f t="shared" si="23"/>
        <v>40205.174849537041</v>
      </c>
      <c r="U268" s="21">
        <f t="shared" si="24"/>
        <v>40291.160416666666</v>
      </c>
    </row>
    <row r="269" spans="1:21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f t="shared" si="21"/>
        <v>2014</v>
      </c>
      <c r="K269" s="11">
        <v>1401101499</v>
      </c>
      <c r="L269" t="b">
        <v>1</v>
      </c>
      <c r="M269">
        <v>165</v>
      </c>
      <c r="N269" t="b">
        <v>1</v>
      </c>
      <c r="O269" t="s">
        <v>8267</v>
      </c>
      <c r="P269" s="10">
        <f t="shared" si="20"/>
        <v>132</v>
      </c>
      <c r="Q269">
        <f t="shared" si="22"/>
        <v>78.58</v>
      </c>
      <c r="R269" s="16" t="s">
        <v>8308</v>
      </c>
      <c r="S269" s="11" t="s">
        <v>8313</v>
      </c>
      <c r="T269" s="21">
        <f t="shared" si="23"/>
        <v>41785.452534722222</v>
      </c>
      <c r="U269" s="21">
        <f t="shared" si="24"/>
        <v>41815.452534722222</v>
      </c>
    </row>
    <row r="270" spans="1:21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f t="shared" si="21"/>
        <v>2011</v>
      </c>
      <c r="K270" s="11">
        <v>1316749178</v>
      </c>
      <c r="L270" t="b">
        <v>1</v>
      </c>
      <c r="M270">
        <v>111</v>
      </c>
      <c r="N270" t="b">
        <v>1</v>
      </c>
      <c r="O270" t="s">
        <v>8267</v>
      </c>
      <c r="P270" s="10">
        <f t="shared" si="20"/>
        <v>111</v>
      </c>
      <c r="Q270">
        <f t="shared" si="22"/>
        <v>50.18</v>
      </c>
      <c r="R270" s="16" t="s">
        <v>8308</v>
      </c>
      <c r="S270" s="11" t="s">
        <v>8313</v>
      </c>
      <c r="T270" s="21">
        <f t="shared" si="23"/>
        <v>40809.15252314815</v>
      </c>
      <c r="U270" s="21">
        <f t="shared" si="24"/>
        <v>40854.194189814814</v>
      </c>
    </row>
    <row r="271" spans="1:21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f t="shared" si="21"/>
        <v>2017</v>
      </c>
      <c r="K271" s="11">
        <v>1485146622</v>
      </c>
      <c r="L271" t="b">
        <v>1</v>
      </c>
      <c r="M271">
        <v>1596</v>
      </c>
      <c r="N271" t="b">
        <v>1</v>
      </c>
      <c r="O271" t="s">
        <v>8267</v>
      </c>
      <c r="P271" s="10">
        <f t="shared" si="20"/>
        <v>147</v>
      </c>
      <c r="Q271">
        <f t="shared" si="22"/>
        <v>92.25</v>
      </c>
      <c r="R271" s="16" t="s">
        <v>8308</v>
      </c>
      <c r="S271" s="11" t="s">
        <v>8313</v>
      </c>
      <c r="T271" s="21">
        <f t="shared" si="23"/>
        <v>42758.197013888886</v>
      </c>
      <c r="U271" s="21">
        <f t="shared" si="24"/>
        <v>42788.197013888886</v>
      </c>
    </row>
    <row r="272" spans="1:21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f t="shared" si="21"/>
        <v>2011</v>
      </c>
      <c r="K272" s="11">
        <v>1301950070</v>
      </c>
      <c r="L272" t="b">
        <v>1</v>
      </c>
      <c r="M272">
        <v>61</v>
      </c>
      <c r="N272" t="b">
        <v>1</v>
      </c>
      <c r="O272" t="s">
        <v>8267</v>
      </c>
      <c r="P272" s="10">
        <f t="shared" si="20"/>
        <v>153</v>
      </c>
      <c r="Q272">
        <f t="shared" si="22"/>
        <v>57.54</v>
      </c>
      <c r="R272" s="16" t="s">
        <v>8308</v>
      </c>
      <c r="S272" s="11" t="s">
        <v>8313</v>
      </c>
      <c r="T272" s="21">
        <f t="shared" si="23"/>
        <v>40637.866550925923</v>
      </c>
      <c r="U272" s="21">
        <f t="shared" si="24"/>
        <v>40688.166666666664</v>
      </c>
    </row>
    <row r="273" spans="1:21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f t="shared" si="21"/>
        <v>2013</v>
      </c>
      <c r="K273" s="11">
        <v>1386123861</v>
      </c>
      <c r="L273" t="b">
        <v>1</v>
      </c>
      <c r="M273">
        <v>287</v>
      </c>
      <c r="N273" t="b">
        <v>1</v>
      </c>
      <c r="O273" t="s">
        <v>8267</v>
      </c>
      <c r="P273" s="10">
        <f t="shared" si="20"/>
        <v>105</v>
      </c>
      <c r="Q273">
        <f t="shared" si="22"/>
        <v>109.42</v>
      </c>
      <c r="R273" s="16" t="s">
        <v>8308</v>
      </c>
      <c r="S273" s="11" t="s">
        <v>8313</v>
      </c>
      <c r="T273" s="21">
        <f t="shared" si="23"/>
        <v>41612.10024305556</v>
      </c>
      <c r="U273" s="21">
        <f t="shared" si="24"/>
        <v>41641.333333333336</v>
      </c>
    </row>
    <row r="274" spans="1:21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f t="shared" si="21"/>
        <v>2010</v>
      </c>
      <c r="K274" s="11">
        <v>1267220191</v>
      </c>
      <c r="L274" t="b">
        <v>1</v>
      </c>
      <c r="M274">
        <v>65</v>
      </c>
      <c r="N274" t="b">
        <v>1</v>
      </c>
      <c r="O274" t="s">
        <v>8267</v>
      </c>
      <c r="P274" s="10">
        <f t="shared" si="20"/>
        <v>177</v>
      </c>
      <c r="Q274">
        <f t="shared" si="22"/>
        <v>81.89</v>
      </c>
      <c r="R274" s="16" t="s">
        <v>8308</v>
      </c>
      <c r="S274" s="11" t="s">
        <v>8313</v>
      </c>
      <c r="T274" s="21">
        <f t="shared" si="23"/>
        <v>40235.900358796294</v>
      </c>
      <c r="U274" s="21">
        <f t="shared" si="24"/>
        <v>40296.78402777778</v>
      </c>
    </row>
    <row r="275" spans="1:21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f t="shared" si="21"/>
        <v>2011</v>
      </c>
      <c r="K275" s="11">
        <v>1307102266</v>
      </c>
      <c r="L275" t="b">
        <v>1</v>
      </c>
      <c r="M275">
        <v>118</v>
      </c>
      <c r="N275" t="b">
        <v>1</v>
      </c>
      <c r="O275" t="s">
        <v>8267</v>
      </c>
      <c r="P275" s="10">
        <f t="shared" si="20"/>
        <v>108</v>
      </c>
      <c r="Q275">
        <f t="shared" si="22"/>
        <v>45.67</v>
      </c>
      <c r="R275" s="16" t="s">
        <v>8308</v>
      </c>
      <c r="S275" s="11" t="s">
        <v>8313</v>
      </c>
      <c r="T275" s="21">
        <f t="shared" si="23"/>
        <v>40697.498449074075</v>
      </c>
      <c r="U275" s="21">
        <f t="shared" si="24"/>
        <v>40727.498449074075</v>
      </c>
    </row>
    <row r="276" spans="1:21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f t="shared" si="21"/>
        <v>2012</v>
      </c>
      <c r="K276" s="11">
        <v>1330638829</v>
      </c>
      <c r="L276" t="b">
        <v>1</v>
      </c>
      <c r="M276">
        <v>113</v>
      </c>
      <c r="N276" t="b">
        <v>1</v>
      </c>
      <c r="O276" t="s">
        <v>8267</v>
      </c>
      <c r="P276" s="10">
        <f t="shared" si="20"/>
        <v>156</v>
      </c>
      <c r="Q276">
        <f t="shared" si="22"/>
        <v>55.22</v>
      </c>
      <c r="R276" s="16" t="s">
        <v>8308</v>
      </c>
      <c r="S276" s="11" t="s">
        <v>8313</v>
      </c>
      <c r="T276" s="21">
        <f t="shared" si="23"/>
        <v>40969.912372685183</v>
      </c>
      <c r="U276" s="21">
        <f t="shared" si="24"/>
        <v>41004.290972222225</v>
      </c>
    </row>
    <row r="277" spans="1:21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f t="shared" si="21"/>
        <v>2012</v>
      </c>
      <c r="K277" s="11">
        <v>1349916366</v>
      </c>
      <c r="L277" t="b">
        <v>1</v>
      </c>
      <c r="M277">
        <v>332</v>
      </c>
      <c r="N277" t="b">
        <v>1</v>
      </c>
      <c r="O277" t="s">
        <v>8267</v>
      </c>
      <c r="P277" s="10">
        <f t="shared" si="20"/>
        <v>108</v>
      </c>
      <c r="Q277">
        <f t="shared" si="22"/>
        <v>65.3</v>
      </c>
      <c r="R277" s="16" t="s">
        <v>8308</v>
      </c>
      <c r="S277" s="11" t="s">
        <v>8313</v>
      </c>
      <c r="T277" s="21">
        <f t="shared" si="23"/>
        <v>41193.032013888893</v>
      </c>
      <c r="U277" s="21">
        <f t="shared" si="24"/>
        <v>41223.073680555557</v>
      </c>
    </row>
    <row r="278" spans="1:21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f t="shared" si="21"/>
        <v>2012</v>
      </c>
      <c r="K278" s="11">
        <v>1330394274</v>
      </c>
      <c r="L278" t="b">
        <v>1</v>
      </c>
      <c r="M278">
        <v>62</v>
      </c>
      <c r="N278" t="b">
        <v>1</v>
      </c>
      <c r="O278" t="s">
        <v>8267</v>
      </c>
      <c r="P278" s="10">
        <f t="shared" si="20"/>
        <v>148</v>
      </c>
      <c r="Q278">
        <f t="shared" si="22"/>
        <v>95.23</v>
      </c>
      <c r="R278" s="16" t="s">
        <v>8308</v>
      </c>
      <c r="S278" s="11" t="s">
        <v>8313</v>
      </c>
      <c r="T278" s="21">
        <f t="shared" si="23"/>
        <v>40967.081874999996</v>
      </c>
      <c r="U278" s="21">
        <f t="shared" si="24"/>
        <v>41027.040208333332</v>
      </c>
    </row>
    <row r="279" spans="1:21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f t="shared" si="21"/>
        <v>2015</v>
      </c>
      <c r="K279" s="11">
        <v>1429824219</v>
      </c>
      <c r="L279" t="b">
        <v>1</v>
      </c>
      <c r="M279">
        <v>951</v>
      </c>
      <c r="N279" t="b">
        <v>1</v>
      </c>
      <c r="O279" t="s">
        <v>8267</v>
      </c>
      <c r="P279" s="10">
        <f t="shared" si="20"/>
        <v>110</v>
      </c>
      <c r="Q279">
        <f t="shared" si="22"/>
        <v>75.44</v>
      </c>
      <c r="R279" s="16" t="s">
        <v>8308</v>
      </c>
      <c r="S279" s="11" t="s">
        <v>8313</v>
      </c>
      <c r="T279" s="21">
        <f t="shared" si="23"/>
        <v>42117.891423611116</v>
      </c>
      <c r="U279" s="21">
        <f t="shared" si="24"/>
        <v>42147.891423611116</v>
      </c>
    </row>
    <row r="280" spans="1:21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f t="shared" si="21"/>
        <v>2012</v>
      </c>
      <c r="K280" s="11">
        <v>1347411539</v>
      </c>
      <c r="L280" t="b">
        <v>1</v>
      </c>
      <c r="M280">
        <v>415</v>
      </c>
      <c r="N280" t="b">
        <v>1</v>
      </c>
      <c r="O280" t="s">
        <v>8267</v>
      </c>
      <c r="P280" s="10">
        <f t="shared" si="20"/>
        <v>150</v>
      </c>
      <c r="Q280">
        <f t="shared" si="22"/>
        <v>97.82</v>
      </c>
      <c r="R280" s="16" t="s">
        <v>8308</v>
      </c>
      <c r="S280" s="11" t="s">
        <v>8313</v>
      </c>
      <c r="T280" s="21">
        <f t="shared" si="23"/>
        <v>41164.040960648148</v>
      </c>
      <c r="U280" s="21">
        <f t="shared" si="24"/>
        <v>41194.040960648148</v>
      </c>
    </row>
    <row r="281" spans="1:21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f t="shared" si="21"/>
        <v>2017</v>
      </c>
      <c r="K281" s="11">
        <v>1485237096</v>
      </c>
      <c r="L281" t="b">
        <v>1</v>
      </c>
      <c r="M281">
        <v>305</v>
      </c>
      <c r="N281" t="b">
        <v>1</v>
      </c>
      <c r="O281" t="s">
        <v>8267</v>
      </c>
      <c r="P281" s="10">
        <f t="shared" si="20"/>
        <v>157</v>
      </c>
      <c r="Q281">
        <f t="shared" si="22"/>
        <v>87.69</v>
      </c>
      <c r="R281" s="16" t="s">
        <v>8308</v>
      </c>
      <c r="S281" s="11" t="s">
        <v>8313</v>
      </c>
      <c r="T281" s="21">
        <f t="shared" si="23"/>
        <v>42759.244166666671</v>
      </c>
      <c r="U281" s="21">
        <f t="shared" si="24"/>
        <v>42793.084027777775</v>
      </c>
    </row>
    <row r="282" spans="1:21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f t="shared" si="21"/>
        <v>2014</v>
      </c>
      <c r="K282" s="11">
        <v>1397571035</v>
      </c>
      <c r="L282" t="b">
        <v>1</v>
      </c>
      <c r="M282">
        <v>2139</v>
      </c>
      <c r="N282" t="b">
        <v>1</v>
      </c>
      <c r="O282" t="s">
        <v>8267</v>
      </c>
      <c r="P282" s="10">
        <f t="shared" si="20"/>
        <v>156</v>
      </c>
      <c r="Q282">
        <f t="shared" si="22"/>
        <v>54.75</v>
      </c>
      <c r="R282" s="16" t="s">
        <v>8308</v>
      </c>
      <c r="S282" s="11" t="s">
        <v>8313</v>
      </c>
      <c r="T282" s="21">
        <f t="shared" si="23"/>
        <v>41744.590682870366</v>
      </c>
      <c r="U282" s="21">
        <f t="shared" si="24"/>
        <v>41789.590682870366</v>
      </c>
    </row>
    <row r="283" spans="1:21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f t="shared" si="21"/>
        <v>2009</v>
      </c>
      <c r="K283" s="11">
        <v>1242532513</v>
      </c>
      <c r="L283" t="b">
        <v>1</v>
      </c>
      <c r="M283">
        <v>79</v>
      </c>
      <c r="N283" t="b">
        <v>1</v>
      </c>
      <c r="O283" t="s">
        <v>8267</v>
      </c>
      <c r="P283" s="10">
        <f t="shared" si="20"/>
        <v>121</v>
      </c>
      <c r="Q283">
        <f t="shared" si="22"/>
        <v>83.95</v>
      </c>
      <c r="R283" s="16" t="s">
        <v>8308</v>
      </c>
      <c r="S283" s="11" t="s">
        <v>8313</v>
      </c>
      <c r="T283" s="21">
        <f t="shared" si="23"/>
        <v>39950.163344907407</v>
      </c>
      <c r="U283" s="21">
        <f t="shared" si="24"/>
        <v>40035.80972222222</v>
      </c>
    </row>
    <row r="284" spans="1:21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f t="shared" si="21"/>
        <v>2010</v>
      </c>
      <c r="K284" s="11">
        <v>1263679492</v>
      </c>
      <c r="L284" t="b">
        <v>1</v>
      </c>
      <c r="M284">
        <v>179</v>
      </c>
      <c r="N284" t="b">
        <v>1</v>
      </c>
      <c r="O284" t="s">
        <v>8267</v>
      </c>
      <c r="P284" s="10">
        <f t="shared" si="20"/>
        <v>101</v>
      </c>
      <c r="Q284">
        <f t="shared" si="22"/>
        <v>254.39</v>
      </c>
      <c r="R284" s="16" t="s">
        <v>8308</v>
      </c>
      <c r="S284" s="11" t="s">
        <v>8313</v>
      </c>
      <c r="T284" s="21">
        <f t="shared" si="23"/>
        <v>40194.920046296298</v>
      </c>
      <c r="U284" s="21">
        <f t="shared" si="24"/>
        <v>40231.916666666664</v>
      </c>
    </row>
    <row r="285" spans="1:21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f t="shared" si="21"/>
        <v>2011</v>
      </c>
      <c r="K285" s="11">
        <v>1305219744</v>
      </c>
      <c r="L285" t="b">
        <v>1</v>
      </c>
      <c r="M285">
        <v>202</v>
      </c>
      <c r="N285" t="b">
        <v>1</v>
      </c>
      <c r="O285" t="s">
        <v>8267</v>
      </c>
      <c r="P285" s="10">
        <f t="shared" si="20"/>
        <v>114</v>
      </c>
      <c r="Q285">
        <f t="shared" si="22"/>
        <v>101.83</v>
      </c>
      <c r="R285" s="16" t="s">
        <v>8308</v>
      </c>
      <c r="S285" s="11" t="s">
        <v>8313</v>
      </c>
      <c r="T285" s="21">
        <f t="shared" si="23"/>
        <v>40675.71</v>
      </c>
      <c r="U285" s="21">
        <f t="shared" si="24"/>
        <v>40695.207638888889</v>
      </c>
    </row>
    <row r="286" spans="1:21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f t="shared" si="21"/>
        <v>2011</v>
      </c>
      <c r="K286" s="11">
        <v>1325007780</v>
      </c>
      <c r="L286" t="b">
        <v>1</v>
      </c>
      <c r="M286">
        <v>760</v>
      </c>
      <c r="N286" t="b">
        <v>1</v>
      </c>
      <c r="O286" t="s">
        <v>8267</v>
      </c>
      <c r="P286" s="10">
        <f t="shared" si="20"/>
        <v>105</v>
      </c>
      <c r="Q286">
        <f t="shared" si="22"/>
        <v>55.07</v>
      </c>
      <c r="R286" s="16" t="s">
        <v>8308</v>
      </c>
      <c r="S286" s="11" t="s">
        <v>8313</v>
      </c>
      <c r="T286" s="21">
        <f t="shared" si="23"/>
        <v>40904.738194444442</v>
      </c>
      <c r="U286" s="21">
        <f t="shared" si="24"/>
        <v>40929.738194444442</v>
      </c>
    </row>
    <row r="287" spans="1:21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f t="shared" si="21"/>
        <v>2013</v>
      </c>
      <c r="K287" s="11">
        <v>1377022128</v>
      </c>
      <c r="L287" t="b">
        <v>1</v>
      </c>
      <c r="M287">
        <v>563</v>
      </c>
      <c r="N287" t="b">
        <v>1</v>
      </c>
      <c r="O287" t="s">
        <v>8267</v>
      </c>
      <c r="P287" s="10">
        <f t="shared" si="20"/>
        <v>229</v>
      </c>
      <c r="Q287">
        <f t="shared" si="22"/>
        <v>56.9</v>
      </c>
      <c r="R287" s="16" t="s">
        <v>8308</v>
      </c>
      <c r="S287" s="11" t="s">
        <v>8313</v>
      </c>
      <c r="T287" s="21">
        <f t="shared" si="23"/>
        <v>41506.756111111114</v>
      </c>
      <c r="U287" s="21">
        <f t="shared" si="24"/>
        <v>41536.756111111114</v>
      </c>
    </row>
    <row r="288" spans="1:21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f t="shared" si="21"/>
        <v>2013</v>
      </c>
      <c r="K288" s="11">
        <v>1360352124</v>
      </c>
      <c r="L288" t="b">
        <v>1</v>
      </c>
      <c r="M288">
        <v>135</v>
      </c>
      <c r="N288" t="b">
        <v>1</v>
      </c>
      <c r="O288" t="s">
        <v>8267</v>
      </c>
      <c r="P288" s="10">
        <f t="shared" si="20"/>
        <v>109</v>
      </c>
      <c r="Q288">
        <f t="shared" si="22"/>
        <v>121.28</v>
      </c>
      <c r="R288" s="16" t="s">
        <v>8308</v>
      </c>
      <c r="S288" s="11" t="s">
        <v>8313</v>
      </c>
      <c r="T288" s="21">
        <f t="shared" si="23"/>
        <v>41313.816249999996</v>
      </c>
      <c r="U288" s="21">
        <f t="shared" si="24"/>
        <v>41358.774583333332</v>
      </c>
    </row>
    <row r="289" spans="1:21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f t="shared" si="21"/>
        <v>2012</v>
      </c>
      <c r="K289" s="11">
        <v>1349160018</v>
      </c>
      <c r="L289" t="b">
        <v>1</v>
      </c>
      <c r="M289">
        <v>290</v>
      </c>
      <c r="N289" t="b">
        <v>1</v>
      </c>
      <c r="O289" t="s">
        <v>8267</v>
      </c>
      <c r="P289" s="10">
        <f t="shared" si="20"/>
        <v>176</v>
      </c>
      <c r="Q289">
        <f t="shared" si="22"/>
        <v>91.19</v>
      </c>
      <c r="R289" s="16" t="s">
        <v>8308</v>
      </c>
      <c r="S289" s="11" t="s">
        <v>8313</v>
      </c>
      <c r="T289" s="21">
        <f t="shared" si="23"/>
        <v>41184.277986111112</v>
      </c>
      <c r="U289" s="21">
        <f t="shared" si="24"/>
        <v>41215.166666666664</v>
      </c>
    </row>
    <row r="290" spans="1:21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f t="shared" si="21"/>
        <v>2012</v>
      </c>
      <c r="K290" s="11">
        <v>1337659393</v>
      </c>
      <c r="L290" t="b">
        <v>1</v>
      </c>
      <c r="M290">
        <v>447</v>
      </c>
      <c r="N290" t="b">
        <v>1</v>
      </c>
      <c r="O290" t="s">
        <v>8267</v>
      </c>
      <c r="P290" s="10">
        <f t="shared" si="20"/>
        <v>103</v>
      </c>
      <c r="Q290">
        <f t="shared" si="22"/>
        <v>115.45</v>
      </c>
      <c r="R290" s="16" t="s">
        <v>8308</v>
      </c>
      <c r="S290" s="11" t="s">
        <v>8313</v>
      </c>
      <c r="T290" s="21">
        <f t="shared" si="23"/>
        <v>41051.168900462959</v>
      </c>
      <c r="U290" s="21">
        <f t="shared" si="24"/>
        <v>41086.168900462959</v>
      </c>
    </row>
    <row r="291" spans="1:21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f t="shared" si="21"/>
        <v>2013</v>
      </c>
      <c r="K291" s="11">
        <v>1380797834</v>
      </c>
      <c r="L291" t="b">
        <v>1</v>
      </c>
      <c r="M291">
        <v>232</v>
      </c>
      <c r="N291" t="b">
        <v>1</v>
      </c>
      <c r="O291" t="s">
        <v>8267</v>
      </c>
      <c r="P291" s="10">
        <f t="shared" si="20"/>
        <v>105</v>
      </c>
      <c r="Q291">
        <f t="shared" si="22"/>
        <v>67.77</v>
      </c>
      <c r="R291" s="16" t="s">
        <v>8308</v>
      </c>
      <c r="S291" s="11" t="s">
        <v>8313</v>
      </c>
      <c r="T291" s="21">
        <f t="shared" si="23"/>
        <v>41550.456412037034</v>
      </c>
      <c r="U291" s="21">
        <f t="shared" si="24"/>
        <v>41580.456412037034</v>
      </c>
    </row>
    <row r="292" spans="1:21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f t="shared" si="21"/>
        <v>2010</v>
      </c>
      <c r="K292" s="11">
        <v>1292316697</v>
      </c>
      <c r="L292" t="b">
        <v>1</v>
      </c>
      <c r="M292">
        <v>168</v>
      </c>
      <c r="N292" t="b">
        <v>1</v>
      </c>
      <c r="O292" t="s">
        <v>8267</v>
      </c>
      <c r="P292" s="10">
        <f t="shared" si="20"/>
        <v>107</v>
      </c>
      <c r="Q292">
        <f t="shared" si="22"/>
        <v>28.58</v>
      </c>
      <c r="R292" s="16" t="s">
        <v>8308</v>
      </c>
      <c r="S292" s="11" t="s">
        <v>8313</v>
      </c>
      <c r="T292" s="21">
        <f t="shared" si="23"/>
        <v>40526.36917824074</v>
      </c>
      <c r="U292" s="21">
        <f t="shared" si="24"/>
        <v>40576.332638888889</v>
      </c>
    </row>
    <row r="293" spans="1:21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f t="shared" si="21"/>
        <v>2013</v>
      </c>
      <c r="K293" s="11">
        <v>1365791246</v>
      </c>
      <c r="L293" t="b">
        <v>1</v>
      </c>
      <c r="M293">
        <v>128</v>
      </c>
      <c r="N293" t="b">
        <v>1</v>
      </c>
      <c r="O293" t="s">
        <v>8267</v>
      </c>
      <c r="P293" s="10">
        <f t="shared" si="20"/>
        <v>120</v>
      </c>
      <c r="Q293">
        <f t="shared" si="22"/>
        <v>46.88</v>
      </c>
      <c r="R293" s="16" t="s">
        <v>8308</v>
      </c>
      <c r="S293" s="11" t="s">
        <v>8313</v>
      </c>
      <c r="T293" s="21">
        <f t="shared" si="23"/>
        <v>41376.769050925926</v>
      </c>
      <c r="U293" s="21">
        <f t="shared" si="24"/>
        <v>41395.000694444447</v>
      </c>
    </row>
    <row r="294" spans="1:21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f t="shared" si="21"/>
        <v>2011</v>
      </c>
      <c r="K294" s="11">
        <v>1317064599</v>
      </c>
      <c r="L294" t="b">
        <v>1</v>
      </c>
      <c r="M294">
        <v>493</v>
      </c>
      <c r="N294" t="b">
        <v>1</v>
      </c>
      <c r="O294" t="s">
        <v>8267</v>
      </c>
      <c r="P294" s="10">
        <f t="shared" si="20"/>
        <v>102</v>
      </c>
      <c r="Q294">
        <f t="shared" si="22"/>
        <v>154.41999999999999</v>
      </c>
      <c r="R294" s="16" t="s">
        <v>8308</v>
      </c>
      <c r="S294" s="11" t="s">
        <v>8313</v>
      </c>
      <c r="T294" s="21">
        <f t="shared" si="23"/>
        <v>40812.803229166668</v>
      </c>
      <c r="U294" s="21">
        <f t="shared" si="24"/>
        <v>40845.165972222225</v>
      </c>
    </row>
    <row r="295" spans="1:21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f t="shared" si="21"/>
        <v>2014</v>
      </c>
      <c r="K295" s="11">
        <v>1395417714</v>
      </c>
      <c r="L295" t="b">
        <v>1</v>
      </c>
      <c r="M295">
        <v>131</v>
      </c>
      <c r="N295" t="b">
        <v>1</v>
      </c>
      <c r="O295" t="s">
        <v>8267</v>
      </c>
      <c r="P295" s="10">
        <f t="shared" si="20"/>
        <v>101</v>
      </c>
      <c r="Q295">
        <f t="shared" si="22"/>
        <v>201.22</v>
      </c>
      <c r="R295" s="16" t="s">
        <v>8308</v>
      </c>
      <c r="S295" s="11" t="s">
        <v>8313</v>
      </c>
      <c r="T295" s="21">
        <f t="shared" si="23"/>
        <v>41719.667986111112</v>
      </c>
      <c r="U295" s="21">
        <f t="shared" si="24"/>
        <v>41749.667986111112</v>
      </c>
    </row>
    <row r="296" spans="1:21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f t="shared" si="21"/>
        <v>2010</v>
      </c>
      <c r="K296" s="11">
        <v>1276480894</v>
      </c>
      <c r="L296" t="b">
        <v>1</v>
      </c>
      <c r="M296">
        <v>50</v>
      </c>
      <c r="N296" t="b">
        <v>1</v>
      </c>
      <c r="O296" t="s">
        <v>8267</v>
      </c>
      <c r="P296" s="10">
        <f t="shared" si="20"/>
        <v>100</v>
      </c>
      <c r="Q296">
        <f t="shared" si="22"/>
        <v>100</v>
      </c>
      <c r="R296" s="16" t="s">
        <v>8308</v>
      </c>
      <c r="S296" s="11" t="s">
        <v>8313</v>
      </c>
      <c r="T296" s="21">
        <f t="shared" si="23"/>
        <v>40343.084421296298</v>
      </c>
      <c r="U296" s="21">
        <f t="shared" si="24"/>
        <v>40378.666666666664</v>
      </c>
    </row>
    <row r="297" spans="1:21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f t="shared" si="21"/>
        <v>2013</v>
      </c>
      <c r="K297" s="11">
        <v>1378080409</v>
      </c>
      <c r="L297" t="b">
        <v>1</v>
      </c>
      <c r="M297">
        <v>665</v>
      </c>
      <c r="N297" t="b">
        <v>1</v>
      </c>
      <c r="O297" t="s">
        <v>8267</v>
      </c>
      <c r="P297" s="10">
        <f t="shared" si="20"/>
        <v>133</v>
      </c>
      <c r="Q297">
        <f t="shared" si="22"/>
        <v>100.08</v>
      </c>
      <c r="R297" s="16" t="s">
        <v>8308</v>
      </c>
      <c r="S297" s="11" t="s">
        <v>8313</v>
      </c>
      <c r="T297" s="21">
        <f t="shared" si="23"/>
        <v>41519.004733796297</v>
      </c>
      <c r="U297" s="21">
        <f t="shared" si="24"/>
        <v>41579</v>
      </c>
    </row>
    <row r="298" spans="1:21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f t="shared" si="21"/>
        <v>2012</v>
      </c>
      <c r="K298" s="11">
        <v>1344857083</v>
      </c>
      <c r="L298" t="b">
        <v>1</v>
      </c>
      <c r="M298">
        <v>129</v>
      </c>
      <c r="N298" t="b">
        <v>1</v>
      </c>
      <c r="O298" t="s">
        <v>8267</v>
      </c>
      <c r="P298" s="10">
        <f t="shared" si="20"/>
        <v>119</v>
      </c>
      <c r="Q298">
        <f t="shared" si="22"/>
        <v>230.09</v>
      </c>
      <c r="R298" s="16" t="s">
        <v>8308</v>
      </c>
      <c r="S298" s="11" t="s">
        <v>8313</v>
      </c>
      <c r="T298" s="21">
        <f t="shared" si="23"/>
        <v>41134.475497685184</v>
      </c>
      <c r="U298" s="21">
        <f t="shared" si="24"/>
        <v>41159.475497685184</v>
      </c>
    </row>
    <row r="299" spans="1:21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f t="shared" si="21"/>
        <v>2015</v>
      </c>
      <c r="K299" s="11">
        <v>1427390901</v>
      </c>
      <c r="L299" t="b">
        <v>1</v>
      </c>
      <c r="M299">
        <v>142</v>
      </c>
      <c r="N299" t="b">
        <v>1</v>
      </c>
      <c r="O299" t="s">
        <v>8267</v>
      </c>
      <c r="P299" s="10">
        <f t="shared" si="20"/>
        <v>101</v>
      </c>
      <c r="Q299">
        <f t="shared" si="22"/>
        <v>141.75</v>
      </c>
      <c r="R299" s="16" t="s">
        <v>8308</v>
      </c>
      <c r="S299" s="11" t="s">
        <v>8313</v>
      </c>
      <c r="T299" s="21">
        <f t="shared" si="23"/>
        <v>42089.72802083334</v>
      </c>
      <c r="U299" s="21">
        <f t="shared" si="24"/>
        <v>42125.165972222225</v>
      </c>
    </row>
    <row r="300" spans="1:21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f t="shared" si="21"/>
        <v>2014</v>
      </c>
      <c r="K300" s="11">
        <v>1394536048</v>
      </c>
      <c r="L300" t="b">
        <v>1</v>
      </c>
      <c r="M300">
        <v>2436</v>
      </c>
      <c r="N300" t="b">
        <v>1</v>
      </c>
      <c r="O300" t="s">
        <v>8267</v>
      </c>
      <c r="P300" s="10">
        <f t="shared" si="20"/>
        <v>109</v>
      </c>
      <c r="Q300">
        <f t="shared" si="22"/>
        <v>56.34</v>
      </c>
      <c r="R300" s="16" t="s">
        <v>8308</v>
      </c>
      <c r="S300" s="11" t="s">
        <v>8313</v>
      </c>
      <c r="T300" s="21">
        <f t="shared" si="23"/>
        <v>41709.463518518518</v>
      </c>
      <c r="U300" s="21">
        <f t="shared" si="24"/>
        <v>41768.875</v>
      </c>
    </row>
    <row r="301" spans="1:21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f t="shared" si="21"/>
        <v>2010</v>
      </c>
      <c r="K301" s="11">
        <v>1287379460</v>
      </c>
      <c r="L301" t="b">
        <v>1</v>
      </c>
      <c r="M301">
        <v>244</v>
      </c>
      <c r="N301" t="b">
        <v>1</v>
      </c>
      <c r="O301" t="s">
        <v>8267</v>
      </c>
      <c r="P301" s="10">
        <f t="shared" si="20"/>
        <v>179</v>
      </c>
      <c r="Q301">
        <f t="shared" si="22"/>
        <v>73.34</v>
      </c>
      <c r="R301" s="16" t="s">
        <v>8308</v>
      </c>
      <c r="S301" s="11" t="s">
        <v>8313</v>
      </c>
      <c r="T301" s="21">
        <f t="shared" si="23"/>
        <v>40469.225231481483</v>
      </c>
      <c r="U301" s="21">
        <f t="shared" si="24"/>
        <v>40499.266898148147</v>
      </c>
    </row>
    <row r="302" spans="1:21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f t="shared" si="21"/>
        <v>2011</v>
      </c>
      <c r="K302" s="11">
        <v>1301007738</v>
      </c>
      <c r="L302" t="b">
        <v>1</v>
      </c>
      <c r="M302">
        <v>298</v>
      </c>
      <c r="N302" t="b">
        <v>1</v>
      </c>
      <c r="O302" t="s">
        <v>8267</v>
      </c>
      <c r="P302" s="10">
        <f t="shared" si="20"/>
        <v>102</v>
      </c>
      <c r="Q302">
        <f t="shared" si="22"/>
        <v>85.34</v>
      </c>
      <c r="R302" s="16" t="s">
        <v>8308</v>
      </c>
      <c r="S302" s="11" t="s">
        <v>8313</v>
      </c>
      <c r="T302" s="21">
        <f t="shared" si="23"/>
        <v>40626.959930555553</v>
      </c>
      <c r="U302" s="21">
        <f t="shared" si="24"/>
        <v>40657.959930555553</v>
      </c>
    </row>
    <row r="303" spans="1:21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f t="shared" si="21"/>
        <v>2013</v>
      </c>
      <c r="K303" s="11">
        <v>1360258935</v>
      </c>
      <c r="L303" t="b">
        <v>1</v>
      </c>
      <c r="M303">
        <v>251</v>
      </c>
      <c r="N303" t="b">
        <v>1</v>
      </c>
      <c r="O303" t="s">
        <v>8267</v>
      </c>
      <c r="P303" s="10">
        <f t="shared" si="20"/>
        <v>119</v>
      </c>
      <c r="Q303">
        <f t="shared" si="22"/>
        <v>61.5</v>
      </c>
      <c r="R303" s="16" t="s">
        <v>8308</v>
      </c>
      <c r="S303" s="11" t="s">
        <v>8313</v>
      </c>
      <c r="T303" s="21">
        <f t="shared" si="23"/>
        <v>41312.737673611111</v>
      </c>
      <c r="U303" s="21">
        <f t="shared" si="24"/>
        <v>41352.696006944447</v>
      </c>
    </row>
    <row r="304" spans="1:21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f t="shared" si="21"/>
        <v>2012</v>
      </c>
      <c r="K304" s="11">
        <v>1327523638</v>
      </c>
      <c r="L304" t="b">
        <v>1</v>
      </c>
      <c r="M304">
        <v>108</v>
      </c>
      <c r="N304" t="b">
        <v>1</v>
      </c>
      <c r="O304" t="s">
        <v>8267</v>
      </c>
      <c r="P304" s="10">
        <f t="shared" si="20"/>
        <v>100</v>
      </c>
      <c r="Q304">
        <f t="shared" si="22"/>
        <v>93.02</v>
      </c>
      <c r="R304" s="16" t="s">
        <v>8308</v>
      </c>
      <c r="S304" s="11" t="s">
        <v>8313</v>
      </c>
      <c r="T304" s="21">
        <f t="shared" si="23"/>
        <v>40933.856921296298</v>
      </c>
      <c r="U304" s="21">
        <f t="shared" si="24"/>
        <v>40963.856921296298</v>
      </c>
    </row>
    <row r="305" spans="1:21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f t="shared" si="21"/>
        <v>2012</v>
      </c>
      <c r="K305" s="11">
        <v>1336009346</v>
      </c>
      <c r="L305" t="b">
        <v>1</v>
      </c>
      <c r="M305">
        <v>82</v>
      </c>
      <c r="N305" t="b">
        <v>1</v>
      </c>
      <c r="O305" t="s">
        <v>8267</v>
      </c>
      <c r="P305" s="10">
        <f t="shared" si="20"/>
        <v>137</v>
      </c>
      <c r="Q305">
        <f t="shared" si="22"/>
        <v>50.29</v>
      </c>
      <c r="R305" s="16" t="s">
        <v>8308</v>
      </c>
      <c r="S305" s="11" t="s">
        <v>8313</v>
      </c>
      <c r="T305" s="21">
        <f t="shared" si="23"/>
        <v>41032.071134259262</v>
      </c>
      <c r="U305" s="21">
        <f t="shared" si="24"/>
        <v>41062.071134259262</v>
      </c>
    </row>
    <row r="306" spans="1:21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f t="shared" si="21"/>
        <v>2012</v>
      </c>
      <c r="K306" s="11">
        <v>1343096197</v>
      </c>
      <c r="L306" t="b">
        <v>1</v>
      </c>
      <c r="M306">
        <v>74</v>
      </c>
      <c r="N306" t="b">
        <v>1</v>
      </c>
      <c r="O306" t="s">
        <v>8267</v>
      </c>
      <c r="P306" s="10">
        <f t="shared" si="20"/>
        <v>232</v>
      </c>
      <c r="Q306">
        <f t="shared" si="22"/>
        <v>106.43</v>
      </c>
      <c r="R306" s="16" t="s">
        <v>8308</v>
      </c>
      <c r="S306" s="11" t="s">
        <v>8313</v>
      </c>
      <c r="T306" s="21">
        <f t="shared" si="23"/>
        <v>41114.094872685186</v>
      </c>
      <c r="U306" s="21">
        <f t="shared" si="24"/>
        <v>41153.083333333336</v>
      </c>
    </row>
    <row r="307" spans="1:21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f t="shared" si="21"/>
        <v>2012</v>
      </c>
      <c r="K307" s="11">
        <v>1328800049</v>
      </c>
      <c r="L307" t="b">
        <v>1</v>
      </c>
      <c r="M307">
        <v>189</v>
      </c>
      <c r="N307" t="b">
        <v>1</v>
      </c>
      <c r="O307" t="s">
        <v>8267</v>
      </c>
      <c r="P307" s="10">
        <f t="shared" si="20"/>
        <v>130</v>
      </c>
      <c r="Q307">
        <f t="shared" si="22"/>
        <v>51.72</v>
      </c>
      <c r="R307" s="16" t="s">
        <v>8308</v>
      </c>
      <c r="S307" s="11" t="s">
        <v>8313</v>
      </c>
      <c r="T307" s="21">
        <f t="shared" si="23"/>
        <v>40948.630196759259</v>
      </c>
      <c r="U307" s="21">
        <f t="shared" si="24"/>
        <v>40978.630196759259</v>
      </c>
    </row>
    <row r="308" spans="1:21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f t="shared" si="21"/>
        <v>2013</v>
      </c>
      <c r="K308" s="11">
        <v>1362081933</v>
      </c>
      <c r="L308" t="b">
        <v>1</v>
      </c>
      <c r="M308">
        <v>80</v>
      </c>
      <c r="N308" t="b">
        <v>1</v>
      </c>
      <c r="O308" t="s">
        <v>8267</v>
      </c>
      <c r="P308" s="10">
        <f t="shared" si="20"/>
        <v>293</v>
      </c>
      <c r="Q308">
        <f t="shared" si="22"/>
        <v>36.61</v>
      </c>
      <c r="R308" s="16" t="s">
        <v>8308</v>
      </c>
      <c r="S308" s="11" t="s">
        <v>8313</v>
      </c>
      <c r="T308" s="21">
        <f t="shared" si="23"/>
        <v>41333.837187500001</v>
      </c>
      <c r="U308" s="21">
        <f t="shared" si="24"/>
        <v>41353.795520833337</v>
      </c>
    </row>
    <row r="309" spans="1:21" ht="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f t="shared" si="21"/>
        <v>2013</v>
      </c>
      <c r="K309" s="11">
        <v>1357684801</v>
      </c>
      <c r="L309" t="b">
        <v>1</v>
      </c>
      <c r="M309">
        <v>576</v>
      </c>
      <c r="N309" t="b">
        <v>1</v>
      </c>
      <c r="O309" t="s">
        <v>8267</v>
      </c>
      <c r="P309" s="10">
        <f t="shared" si="20"/>
        <v>111</v>
      </c>
      <c r="Q309">
        <f t="shared" si="22"/>
        <v>42.52</v>
      </c>
      <c r="R309" s="16" t="s">
        <v>8308</v>
      </c>
      <c r="S309" s="11" t="s">
        <v>8313</v>
      </c>
      <c r="T309" s="21">
        <f t="shared" si="23"/>
        <v>41282.944456018515</v>
      </c>
      <c r="U309" s="21">
        <f t="shared" si="24"/>
        <v>41312.944456018515</v>
      </c>
    </row>
    <row r="310" spans="1:21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f t="shared" si="21"/>
        <v>2011</v>
      </c>
      <c r="K310" s="11">
        <v>1295887210</v>
      </c>
      <c r="L310" t="b">
        <v>1</v>
      </c>
      <c r="M310">
        <v>202</v>
      </c>
      <c r="N310" t="b">
        <v>1</v>
      </c>
      <c r="O310" t="s">
        <v>8267</v>
      </c>
      <c r="P310" s="10">
        <f t="shared" si="20"/>
        <v>106</v>
      </c>
      <c r="Q310">
        <f t="shared" si="22"/>
        <v>62.71</v>
      </c>
      <c r="R310" s="16" t="s">
        <v>8308</v>
      </c>
      <c r="S310" s="11" t="s">
        <v>8313</v>
      </c>
      <c r="T310" s="21">
        <f t="shared" si="23"/>
        <v>40567.694560185184</v>
      </c>
      <c r="U310" s="21">
        <f t="shared" si="24"/>
        <v>40612.694560185184</v>
      </c>
    </row>
    <row r="311" spans="1:21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f t="shared" si="21"/>
        <v>2012</v>
      </c>
      <c r="K311" s="11">
        <v>1344880934</v>
      </c>
      <c r="L311" t="b">
        <v>1</v>
      </c>
      <c r="M311">
        <v>238</v>
      </c>
      <c r="N311" t="b">
        <v>1</v>
      </c>
      <c r="O311" t="s">
        <v>8267</v>
      </c>
      <c r="P311" s="10">
        <f t="shared" si="20"/>
        <v>119</v>
      </c>
      <c r="Q311">
        <f t="shared" si="22"/>
        <v>89.96</v>
      </c>
      <c r="R311" s="16" t="s">
        <v>8308</v>
      </c>
      <c r="S311" s="11" t="s">
        <v>8313</v>
      </c>
      <c r="T311" s="21">
        <f t="shared" si="23"/>
        <v>41134.751550925925</v>
      </c>
      <c r="U311" s="21">
        <f t="shared" si="24"/>
        <v>41155.751550925925</v>
      </c>
    </row>
    <row r="312" spans="1:21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f t="shared" si="21"/>
        <v>2011</v>
      </c>
      <c r="K312" s="11">
        <v>1317788623</v>
      </c>
      <c r="L312" t="b">
        <v>1</v>
      </c>
      <c r="M312">
        <v>36</v>
      </c>
      <c r="N312" t="b">
        <v>1</v>
      </c>
      <c r="O312" t="s">
        <v>8267</v>
      </c>
      <c r="P312" s="10">
        <f t="shared" si="20"/>
        <v>104</v>
      </c>
      <c r="Q312">
        <f t="shared" si="22"/>
        <v>28.92</v>
      </c>
      <c r="R312" s="16" t="s">
        <v>8308</v>
      </c>
      <c r="S312" s="11" t="s">
        <v>8313</v>
      </c>
      <c r="T312" s="21">
        <f t="shared" si="23"/>
        <v>40821.183136574073</v>
      </c>
      <c r="U312" s="21">
        <f t="shared" si="24"/>
        <v>40836.083333333336</v>
      </c>
    </row>
    <row r="313" spans="1:21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f t="shared" si="21"/>
        <v>2011</v>
      </c>
      <c r="K313" s="11">
        <v>1321852592</v>
      </c>
      <c r="L313" t="b">
        <v>1</v>
      </c>
      <c r="M313">
        <v>150</v>
      </c>
      <c r="N313" t="b">
        <v>1</v>
      </c>
      <c r="O313" t="s">
        <v>8267</v>
      </c>
      <c r="P313" s="10">
        <f t="shared" si="20"/>
        <v>104</v>
      </c>
      <c r="Q313">
        <f t="shared" si="22"/>
        <v>138.80000000000001</v>
      </c>
      <c r="R313" s="16" t="s">
        <v>8308</v>
      </c>
      <c r="S313" s="11" t="s">
        <v>8313</v>
      </c>
      <c r="T313" s="21">
        <f t="shared" si="23"/>
        <v>40868.219814814816</v>
      </c>
      <c r="U313" s="21">
        <f t="shared" si="24"/>
        <v>40909.332638888889</v>
      </c>
    </row>
    <row r="314" spans="1:21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f t="shared" si="21"/>
        <v>2013</v>
      </c>
      <c r="K314" s="11">
        <v>1363381432</v>
      </c>
      <c r="L314" t="b">
        <v>1</v>
      </c>
      <c r="M314">
        <v>146</v>
      </c>
      <c r="N314" t="b">
        <v>1</v>
      </c>
      <c r="O314" t="s">
        <v>8267</v>
      </c>
      <c r="P314" s="10">
        <f t="shared" si="20"/>
        <v>112</v>
      </c>
      <c r="Q314">
        <f t="shared" si="22"/>
        <v>61.3</v>
      </c>
      <c r="R314" s="16" t="s">
        <v>8308</v>
      </c>
      <c r="S314" s="11" t="s">
        <v>8313</v>
      </c>
      <c r="T314" s="21">
        <f t="shared" si="23"/>
        <v>41348.877685185187</v>
      </c>
      <c r="U314" s="21">
        <f t="shared" si="24"/>
        <v>41378.877685185187</v>
      </c>
    </row>
    <row r="315" spans="1:21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f t="shared" si="21"/>
        <v>2010</v>
      </c>
      <c r="K315" s="11">
        <v>1277702894</v>
      </c>
      <c r="L315" t="b">
        <v>1</v>
      </c>
      <c r="M315">
        <v>222</v>
      </c>
      <c r="N315" t="b">
        <v>1</v>
      </c>
      <c r="O315" t="s">
        <v>8267</v>
      </c>
      <c r="P315" s="10">
        <f t="shared" si="20"/>
        <v>105</v>
      </c>
      <c r="Q315">
        <f t="shared" si="22"/>
        <v>80.2</v>
      </c>
      <c r="R315" s="16" t="s">
        <v>8308</v>
      </c>
      <c r="S315" s="11" t="s">
        <v>8313</v>
      </c>
      <c r="T315" s="21">
        <f t="shared" si="23"/>
        <v>40357.227939814817</v>
      </c>
      <c r="U315" s="21">
        <f t="shared" si="24"/>
        <v>40401.665972222225</v>
      </c>
    </row>
    <row r="316" spans="1:21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f t="shared" si="21"/>
        <v>2013</v>
      </c>
      <c r="K316" s="11">
        <v>1359575988</v>
      </c>
      <c r="L316" t="b">
        <v>1</v>
      </c>
      <c r="M316">
        <v>120</v>
      </c>
      <c r="N316" t="b">
        <v>1</v>
      </c>
      <c r="O316" t="s">
        <v>8267</v>
      </c>
      <c r="P316" s="10">
        <f t="shared" si="20"/>
        <v>385</v>
      </c>
      <c r="Q316">
        <f t="shared" si="22"/>
        <v>32.1</v>
      </c>
      <c r="R316" s="16" t="s">
        <v>8308</v>
      </c>
      <c r="S316" s="11" t="s">
        <v>8313</v>
      </c>
      <c r="T316" s="21">
        <f t="shared" si="23"/>
        <v>41304.833194444444</v>
      </c>
      <c r="U316" s="21">
        <f t="shared" si="24"/>
        <v>41334.833194444444</v>
      </c>
    </row>
    <row r="317" spans="1:21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f t="shared" si="21"/>
        <v>2012</v>
      </c>
      <c r="K317" s="11">
        <v>1343068334</v>
      </c>
      <c r="L317" t="b">
        <v>1</v>
      </c>
      <c r="M317">
        <v>126</v>
      </c>
      <c r="N317" t="b">
        <v>1</v>
      </c>
      <c r="O317" t="s">
        <v>8267</v>
      </c>
      <c r="P317" s="10">
        <f t="shared" si="20"/>
        <v>101</v>
      </c>
      <c r="Q317">
        <f t="shared" si="22"/>
        <v>200.89</v>
      </c>
      <c r="R317" s="16" t="s">
        <v>8308</v>
      </c>
      <c r="S317" s="11" t="s">
        <v>8313</v>
      </c>
      <c r="T317" s="21">
        <f t="shared" si="23"/>
        <v>41113.77238425926</v>
      </c>
      <c r="U317" s="21">
        <f t="shared" si="24"/>
        <v>41143.77238425926</v>
      </c>
    </row>
    <row r="318" spans="1:21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f t="shared" si="21"/>
        <v>2014</v>
      </c>
      <c r="K318" s="11">
        <v>1415398197</v>
      </c>
      <c r="L318" t="b">
        <v>1</v>
      </c>
      <c r="M318">
        <v>158</v>
      </c>
      <c r="N318" t="b">
        <v>1</v>
      </c>
      <c r="O318" t="s">
        <v>8267</v>
      </c>
      <c r="P318" s="10">
        <f t="shared" si="20"/>
        <v>114</v>
      </c>
      <c r="Q318">
        <f t="shared" si="22"/>
        <v>108.01</v>
      </c>
      <c r="R318" s="16" t="s">
        <v>8308</v>
      </c>
      <c r="S318" s="11" t="s">
        <v>8313</v>
      </c>
      <c r="T318" s="21">
        <f t="shared" si="23"/>
        <v>41950.923576388886</v>
      </c>
      <c r="U318" s="21">
        <f t="shared" si="24"/>
        <v>41984.207638888889</v>
      </c>
    </row>
    <row r="319" spans="1:21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f t="shared" si="21"/>
        <v>2013</v>
      </c>
      <c r="K319" s="11">
        <v>1384186483</v>
      </c>
      <c r="L319" t="b">
        <v>1</v>
      </c>
      <c r="M319">
        <v>316</v>
      </c>
      <c r="N319" t="b">
        <v>1</v>
      </c>
      <c r="O319" t="s">
        <v>8267</v>
      </c>
      <c r="P319" s="10">
        <f t="shared" si="20"/>
        <v>101</v>
      </c>
      <c r="Q319">
        <f t="shared" si="22"/>
        <v>95.7</v>
      </c>
      <c r="R319" s="16" t="s">
        <v>8308</v>
      </c>
      <c r="S319" s="11" t="s">
        <v>8313</v>
      </c>
      <c r="T319" s="21">
        <f t="shared" si="23"/>
        <v>41589.676886574074</v>
      </c>
      <c r="U319" s="21">
        <f t="shared" si="24"/>
        <v>41619.676886574074</v>
      </c>
    </row>
    <row r="320" spans="1:21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f t="shared" si="21"/>
        <v>2013</v>
      </c>
      <c r="K320" s="11">
        <v>1361753751</v>
      </c>
      <c r="L320" t="b">
        <v>1</v>
      </c>
      <c r="M320">
        <v>284</v>
      </c>
      <c r="N320" t="b">
        <v>1</v>
      </c>
      <c r="O320" t="s">
        <v>8267</v>
      </c>
      <c r="P320" s="10">
        <f t="shared" si="20"/>
        <v>283</v>
      </c>
      <c r="Q320">
        <f t="shared" si="22"/>
        <v>49.88</v>
      </c>
      <c r="R320" s="16" t="s">
        <v>8308</v>
      </c>
      <c r="S320" s="11" t="s">
        <v>8313</v>
      </c>
      <c r="T320" s="21">
        <f t="shared" si="23"/>
        <v>41330.038784722223</v>
      </c>
      <c r="U320" s="21">
        <f t="shared" si="24"/>
        <v>41359.997118055559</v>
      </c>
    </row>
    <row r="321" spans="1:21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f t="shared" si="21"/>
        <v>2009</v>
      </c>
      <c r="K321" s="11">
        <v>1257538029</v>
      </c>
      <c r="L321" t="b">
        <v>1</v>
      </c>
      <c r="M321">
        <v>51</v>
      </c>
      <c r="N321" t="b">
        <v>1</v>
      </c>
      <c r="O321" t="s">
        <v>8267</v>
      </c>
      <c r="P321" s="10">
        <f t="shared" si="20"/>
        <v>113</v>
      </c>
      <c r="Q321">
        <f t="shared" si="22"/>
        <v>110.47</v>
      </c>
      <c r="R321" s="16" t="s">
        <v>8308</v>
      </c>
      <c r="S321" s="11" t="s">
        <v>8313</v>
      </c>
      <c r="T321" s="21">
        <f t="shared" si="23"/>
        <v>40123.83829861111</v>
      </c>
      <c r="U321" s="21">
        <f t="shared" si="24"/>
        <v>40211.332638888889</v>
      </c>
    </row>
    <row r="322" spans="1:21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f t="shared" si="21"/>
        <v>2015</v>
      </c>
      <c r="K322" s="11">
        <v>1448284433</v>
      </c>
      <c r="L322" t="b">
        <v>1</v>
      </c>
      <c r="M322">
        <v>158</v>
      </c>
      <c r="N322" t="b">
        <v>1</v>
      </c>
      <c r="O322" t="s">
        <v>8267</v>
      </c>
      <c r="P322" s="10">
        <f t="shared" ref="P322:P385" si="25">ROUND(E322/D322*100,0)</f>
        <v>107</v>
      </c>
      <c r="Q322">
        <f t="shared" si="22"/>
        <v>134.91</v>
      </c>
      <c r="R322" s="16" t="s">
        <v>8308</v>
      </c>
      <c r="S322" s="11" t="s">
        <v>8313</v>
      </c>
      <c r="T322" s="21">
        <f t="shared" si="23"/>
        <v>42331.551307870366</v>
      </c>
      <c r="U322" s="21">
        <f t="shared" si="24"/>
        <v>42360.958333333328</v>
      </c>
    </row>
    <row r="323" spans="1:21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f t="shared" ref="J323:J386" si="26">YEAR(T323)</f>
        <v>2016</v>
      </c>
      <c r="K323" s="11">
        <v>1475577786</v>
      </c>
      <c r="L323" t="b">
        <v>1</v>
      </c>
      <c r="M323">
        <v>337</v>
      </c>
      <c r="N323" t="b">
        <v>1</v>
      </c>
      <c r="O323" t="s">
        <v>8267</v>
      </c>
      <c r="P323" s="10">
        <f t="shared" si="25"/>
        <v>103</v>
      </c>
      <c r="Q323">
        <f t="shared" ref="Q323:Q386" si="27">IFERROR(ROUND(E323/M323,2),0)</f>
        <v>106.62</v>
      </c>
      <c r="R323" s="16" t="s">
        <v>8308</v>
      </c>
      <c r="S323" s="11" t="s">
        <v>8313</v>
      </c>
      <c r="T323" s="21">
        <f t="shared" ref="T323:T386" si="28">(((K323/60)/60)/24)+DATE(1970,1,1)</f>
        <v>42647.446597222224</v>
      </c>
      <c r="U323" s="21">
        <f t="shared" ref="U323:U386" si="29">(((I323/60)/60)/24)+DATE(1970,1,1)</f>
        <v>42682.488263888896</v>
      </c>
    </row>
    <row r="324" spans="1:21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f t="shared" si="26"/>
        <v>2016</v>
      </c>
      <c r="K324" s="11">
        <v>1460554848</v>
      </c>
      <c r="L324" t="b">
        <v>1</v>
      </c>
      <c r="M324">
        <v>186</v>
      </c>
      <c r="N324" t="b">
        <v>1</v>
      </c>
      <c r="O324" t="s">
        <v>8267</v>
      </c>
      <c r="P324" s="10">
        <f t="shared" si="25"/>
        <v>108</v>
      </c>
      <c r="Q324">
        <f t="shared" si="27"/>
        <v>145.04</v>
      </c>
      <c r="R324" s="16" t="s">
        <v>8308</v>
      </c>
      <c r="S324" s="11" t="s">
        <v>8313</v>
      </c>
      <c r="T324" s="21">
        <f t="shared" si="28"/>
        <v>42473.57</v>
      </c>
      <c r="U324" s="21">
        <f t="shared" si="29"/>
        <v>42503.57</v>
      </c>
    </row>
    <row r="325" spans="1:21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f t="shared" si="26"/>
        <v>2016</v>
      </c>
      <c r="K325" s="11">
        <v>1479886966</v>
      </c>
      <c r="L325" t="b">
        <v>1</v>
      </c>
      <c r="M325">
        <v>58</v>
      </c>
      <c r="N325" t="b">
        <v>1</v>
      </c>
      <c r="O325" t="s">
        <v>8267</v>
      </c>
      <c r="P325" s="10">
        <f t="shared" si="25"/>
        <v>123</v>
      </c>
      <c r="Q325">
        <f t="shared" si="27"/>
        <v>114.59</v>
      </c>
      <c r="R325" s="16" t="s">
        <v>8308</v>
      </c>
      <c r="S325" s="11" t="s">
        <v>8313</v>
      </c>
      <c r="T325" s="21">
        <f t="shared" si="28"/>
        <v>42697.32136574074</v>
      </c>
      <c r="U325" s="21">
        <f t="shared" si="29"/>
        <v>42725.332638888889</v>
      </c>
    </row>
    <row r="326" spans="1:21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f t="shared" si="26"/>
        <v>2015</v>
      </c>
      <c r="K326" s="11">
        <v>1435590108</v>
      </c>
      <c r="L326" t="b">
        <v>1</v>
      </c>
      <c r="M326">
        <v>82</v>
      </c>
      <c r="N326" t="b">
        <v>1</v>
      </c>
      <c r="O326" t="s">
        <v>8267</v>
      </c>
      <c r="P326" s="10">
        <f t="shared" si="25"/>
        <v>102</v>
      </c>
      <c r="Q326">
        <f t="shared" si="27"/>
        <v>105.32</v>
      </c>
      <c r="R326" s="16" t="s">
        <v>8308</v>
      </c>
      <c r="S326" s="11" t="s">
        <v>8313</v>
      </c>
      <c r="T326" s="21">
        <f t="shared" si="28"/>
        <v>42184.626250000001</v>
      </c>
      <c r="U326" s="21">
        <f t="shared" si="29"/>
        <v>42217.626250000001</v>
      </c>
    </row>
    <row r="327" spans="1:21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f t="shared" si="26"/>
        <v>2016</v>
      </c>
      <c r="K327" s="11">
        <v>1479184233</v>
      </c>
      <c r="L327" t="b">
        <v>1</v>
      </c>
      <c r="M327">
        <v>736</v>
      </c>
      <c r="N327" t="b">
        <v>1</v>
      </c>
      <c r="O327" t="s">
        <v>8267</v>
      </c>
      <c r="P327" s="10">
        <f t="shared" si="25"/>
        <v>104</v>
      </c>
      <c r="Q327">
        <f t="shared" si="27"/>
        <v>70.92</v>
      </c>
      <c r="R327" s="16" t="s">
        <v>8308</v>
      </c>
      <c r="S327" s="11" t="s">
        <v>8313</v>
      </c>
      <c r="T327" s="21">
        <f t="shared" si="28"/>
        <v>42689.187881944439</v>
      </c>
      <c r="U327" s="21">
        <f t="shared" si="29"/>
        <v>42724.187881944439</v>
      </c>
    </row>
    <row r="328" spans="1:21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f t="shared" si="26"/>
        <v>2017</v>
      </c>
      <c r="K328" s="11">
        <v>1486625606</v>
      </c>
      <c r="L328" t="b">
        <v>1</v>
      </c>
      <c r="M328">
        <v>1151</v>
      </c>
      <c r="N328" t="b">
        <v>1</v>
      </c>
      <c r="O328" t="s">
        <v>8267</v>
      </c>
      <c r="P328" s="10">
        <f t="shared" si="25"/>
        <v>113</v>
      </c>
      <c r="Q328">
        <f t="shared" si="27"/>
        <v>147.16999999999999</v>
      </c>
      <c r="R328" s="16" t="s">
        <v>8308</v>
      </c>
      <c r="S328" s="11" t="s">
        <v>8313</v>
      </c>
      <c r="T328" s="21">
        <f t="shared" si="28"/>
        <v>42775.314884259264</v>
      </c>
      <c r="U328" s="21">
        <f t="shared" si="29"/>
        <v>42808.956250000003</v>
      </c>
    </row>
    <row r="329" spans="1:21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f t="shared" si="26"/>
        <v>2015</v>
      </c>
      <c r="K329" s="11">
        <v>1424669929</v>
      </c>
      <c r="L329" t="b">
        <v>1</v>
      </c>
      <c r="M329">
        <v>34</v>
      </c>
      <c r="N329" t="b">
        <v>1</v>
      </c>
      <c r="O329" t="s">
        <v>8267</v>
      </c>
      <c r="P329" s="10">
        <f t="shared" si="25"/>
        <v>136</v>
      </c>
      <c r="Q329">
        <f t="shared" si="27"/>
        <v>160.47</v>
      </c>
      <c r="R329" s="16" t="s">
        <v>8308</v>
      </c>
      <c r="S329" s="11" t="s">
        <v>8313</v>
      </c>
      <c r="T329" s="21">
        <f t="shared" si="28"/>
        <v>42058.235289351855</v>
      </c>
      <c r="U329" s="21">
        <f t="shared" si="29"/>
        <v>42085.333333333328</v>
      </c>
    </row>
    <row r="330" spans="1:21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f t="shared" si="26"/>
        <v>2015</v>
      </c>
      <c r="K330" s="11">
        <v>1443739388</v>
      </c>
      <c r="L330" t="b">
        <v>1</v>
      </c>
      <c r="M330">
        <v>498</v>
      </c>
      <c r="N330" t="b">
        <v>1</v>
      </c>
      <c r="O330" t="s">
        <v>8267</v>
      </c>
      <c r="P330" s="10">
        <f t="shared" si="25"/>
        <v>104</v>
      </c>
      <c r="Q330">
        <f t="shared" si="27"/>
        <v>156.05000000000001</v>
      </c>
      <c r="R330" s="16" t="s">
        <v>8308</v>
      </c>
      <c r="S330" s="11" t="s">
        <v>8313</v>
      </c>
      <c r="T330" s="21">
        <f t="shared" si="28"/>
        <v>42278.946620370371</v>
      </c>
      <c r="U330" s="21">
        <f t="shared" si="29"/>
        <v>42309.166666666672</v>
      </c>
    </row>
    <row r="331" spans="1:21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f t="shared" si="26"/>
        <v>2015</v>
      </c>
      <c r="K331" s="11">
        <v>1444821127</v>
      </c>
      <c r="L331" t="b">
        <v>1</v>
      </c>
      <c r="M331">
        <v>167</v>
      </c>
      <c r="N331" t="b">
        <v>1</v>
      </c>
      <c r="O331" t="s">
        <v>8267</v>
      </c>
      <c r="P331" s="10">
        <f t="shared" si="25"/>
        <v>106</v>
      </c>
      <c r="Q331">
        <f t="shared" si="27"/>
        <v>63.17</v>
      </c>
      <c r="R331" s="16" t="s">
        <v>8308</v>
      </c>
      <c r="S331" s="11" t="s">
        <v>8313</v>
      </c>
      <c r="T331" s="21">
        <f t="shared" si="28"/>
        <v>42291.46674768519</v>
      </c>
      <c r="U331" s="21">
        <f t="shared" si="29"/>
        <v>42315.166666666672</v>
      </c>
    </row>
    <row r="332" spans="1:21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f t="shared" si="26"/>
        <v>2013</v>
      </c>
      <c r="K332" s="11">
        <v>1366028563</v>
      </c>
      <c r="L332" t="b">
        <v>1</v>
      </c>
      <c r="M332">
        <v>340</v>
      </c>
      <c r="N332" t="b">
        <v>1</v>
      </c>
      <c r="O332" t="s">
        <v>8267</v>
      </c>
      <c r="P332" s="10">
        <f t="shared" si="25"/>
        <v>102</v>
      </c>
      <c r="Q332">
        <f t="shared" si="27"/>
        <v>104.82</v>
      </c>
      <c r="R332" s="16" t="s">
        <v>8308</v>
      </c>
      <c r="S332" s="11" t="s">
        <v>8313</v>
      </c>
      <c r="T332" s="21">
        <f t="shared" si="28"/>
        <v>41379.515775462962</v>
      </c>
      <c r="U332" s="21">
        <f t="shared" si="29"/>
        <v>41411.165972222225</v>
      </c>
    </row>
    <row r="333" spans="1:21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f t="shared" si="26"/>
        <v>2016</v>
      </c>
      <c r="K333" s="11">
        <v>1463493434</v>
      </c>
      <c r="L333" t="b">
        <v>1</v>
      </c>
      <c r="M333">
        <v>438</v>
      </c>
      <c r="N333" t="b">
        <v>1</v>
      </c>
      <c r="O333" t="s">
        <v>8267</v>
      </c>
      <c r="P333" s="10">
        <f t="shared" si="25"/>
        <v>107</v>
      </c>
      <c r="Q333">
        <f t="shared" si="27"/>
        <v>97.36</v>
      </c>
      <c r="R333" s="16" t="s">
        <v>8308</v>
      </c>
      <c r="S333" s="11" t="s">
        <v>8313</v>
      </c>
      <c r="T333" s="21">
        <f t="shared" si="28"/>
        <v>42507.581412037034</v>
      </c>
      <c r="U333" s="21">
        <f t="shared" si="29"/>
        <v>42538.581412037034</v>
      </c>
    </row>
    <row r="334" spans="1:21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f t="shared" si="26"/>
        <v>2015</v>
      </c>
      <c r="K334" s="11">
        <v>1442420377</v>
      </c>
      <c r="L334" t="b">
        <v>1</v>
      </c>
      <c r="M334">
        <v>555</v>
      </c>
      <c r="N334" t="b">
        <v>1</v>
      </c>
      <c r="O334" t="s">
        <v>8267</v>
      </c>
      <c r="P334" s="10">
        <f t="shared" si="25"/>
        <v>113</v>
      </c>
      <c r="Q334">
        <f t="shared" si="27"/>
        <v>203.63</v>
      </c>
      <c r="R334" s="16" t="s">
        <v>8308</v>
      </c>
      <c r="S334" s="11" t="s">
        <v>8313</v>
      </c>
      <c r="T334" s="21">
        <f t="shared" si="28"/>
        <v>42263.680289351847</v>
      </c>
      <c r="U334" s="21">
        <f t="shared" si="29"/>
        <v>42305.333333333328</v>
      </c>
    </row>
    <row r="335" spans="1:21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f t="shared" si="26"/>
        <v>2016</v>
      </c>
      <c r="K335" s="11">
        <v>1457450191</v>
      </c>
      <c r="L335" t="b">
        <v>1</v>
      </c>
      <c r="M335">
        <v>266</v>
      </c>
      <c r="N335" t="b">
        <v>1</v>
      </c>
      <c r="O335" t="s">
        <v>8267</v>
      </c>
      <c r="P335" s="10">
        <f t="shared" si="25"/>
        <v>125</v>
      </c>
      <c r="Q335">
        <f t="shared" si="27"/>
        <v>188.31</v>
      </c>
      <c r="R335" s="16" t="s">
        <v>8308</v>
      </c>
      <c r="S335" s="11" t="s">
        <v>8313</v>
      </c>
      <c r="T335" s="21">
        <f t="shared" si="28"/>
        <v>42437.636469907404</v>
      </c>
      <c r="U335" s="21">
        <f t="shared" si="29"/>
        <v>42467.59480324074</v>
      </c>
    </row>
    <row r="336" spans="1:21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f t="shared" si="26"/>
        <v>2015</v>
      </c>
      <c r="K336" s="11">
        <v>1428423757</v>
      </c>
      <c r="L336" t="b">
        <v>1</v>
      </c>
      <c r="M336">
        <v>69</v>
      </c>
      <c r="N336" t="b">
        <v>1</v>
      </c>
      <c r="O336" t="s">
        <v>8267</v>
      </c>
      <c r="P336" s="10">
        <f t="shared" si="25"/>
        <v>101</v>
      </c>
      <c r="Q336">
        <f t="shared" si="27"/>
        <v>146.65</v>
      </c>
      <c r="R336" s="16" t="s">
        <v>8308</v>
      </c>
      <c r="S336" s="11" t="s">
        <v>8313</v>
      </c>
      <c r="T336" s="21">
        <f t="shared" si="28"/>
        <v>42101.682372685187</v>
      </c>
      <c r="U336" s="21">
        <f t="shared" si="29"/>
        <v>42139.791666666672</v>
      </c>
    </row>
    <row r="337" spans="1:21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f t="shared" si="26"/>
        <v>2015</v>
      </c>
      <c r="K337" s="11">
        <v>1428428515</v>
      </c>
      <c r="L337" t="b">
        <v>1</v>
      </c>
      <c r="M337">
        <v>80</v>
      </c>
      <c r="N337" t="b">
        <v>1</v>
      </c>
      <c r="O337" t="s">
        <v>8267</v>
      </c>
      <c r="P337" s="10">
        <f t="shared" si="25"/>
        <v>103</v>
      </c>
      <c r="Q337">
        <f t="shared" si="27"/>
        <v>109.19</v>
      </c>
      <c r="R337" s="16" t="s">
        <v>8308</v>
      </c>
      <c r="S337" s="11" t="s">
        <v>8313</v>
      </c>
      <c r="T337" s="21">
        <f t="shared" si="28"/>
        <v>42101.737442129626</v>
      </c>
      <c r="U337" s="21">
        <f t="shared" si="29"/>
        <v>42132.916666666672</v>
      </c>
    </row>
    <row r="338" spans="1:21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f t="shared" si="26"/>
        <v>2015</v>
      </c>
      <c r="K338" s="11">
        <v>1444832318</v>
      </c>
      <c r="L338" t="b">
        <v>1</v>
      </c>
      <c r="M338">
        <v>493</v>
      </c>
      <c r="N338" t="b">
        <v>1</v>
      </c>
      <c r="O338" t="s">
        <v>8267</v>
      </c>
      <c r="P338" s="10">
        <f t="shared" si="25"/>
        <v>117</v>
      </c>
      <c r="Q338">
        <f t="shared" si="27"/>
        <v>59.25</v>
      </c>
      <c r="R338" s="16" t="s">
        <v>8308</v>
      </c>
      <c r="S338" s="11" t="s">
        <v>8313</v>
      </c>
      <c r="T338" s="21">
        <f t="shared" si="28"/>
        <v>42291.596273148149</v>
      </c>
      <c r="U338" s="21">
        <f t="shared" si="29"/>
        <v>42321.637939814813</v>
      </c>
    </row>
    <row r="339" spans="1:21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f t="shared" si="26"/>
        <v>2015</v>
      </c>
      <c r="K339" s="11">
        <v>1423710308</v>
      </c>
      <c r="L339" t="b">
        <v>1</v>
      </c>
      <c r="M339">
        <v>31</v>
      </c>
      <c r="N339" t="b">
        <v>1</v>
      </c>
      <c r="O339" t="s">
        <v>8267</v>
      </c>
      <c r="P339" s="10">
        <f t="shared" si="25"/>
        <v>101</v>
      </c>
      <c r="Q339">
        <f t="shared" si="27"/>
        <v>97.9</v>
      </c>
      <c r="R339" s="16" t="s">
        <v>8308</v>
      </c>
      <c r="S339" s="11" t="s">
        <v>8313</v>
      </c>
      <c r="T339" s="21">
        <f t="shared" si="28"/>
        <v>42047.128564814819</v>
      </c>
      <c r="U339" s="21">
        <f t="shared" si="29"/>
        <v>42077.086898148147</v>
      </c>
    </row>
    <row r="340" spans="1:21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f t="shared" si="26"/>
        <v>2016</v>
      </c>
      <c r="K340" s="11">
        <v>1468001290</v>
      </c>
      <c r="L340" t="b">
        <v>1</v>
      </c>
      <c r="M340">
        <v>236</v>
      </c>
      <c r="N340" t="b">
        <v>1</v>
      </c>
      <c r="O340" t="s">
        <v>8267</v>
      </c>
      <c r="P340" s="10">
        <f t="shared" si="25"/>
        <v>110</v>
      </c>
      <c r="Q340">
        <f t="shared" si="27"/>
        <v>70</v>
      </c>
      <c r="R340" s="16" t="s">
        <v>8308</v>
      </c>
      <c r="S340" s="11" t="s">
        <v>8313</v>
      </c>
      <c r="T340" s="21">
        <f t="shared" si="28"/>
        <v>42559.755671296298</v>
      </c>
      <c r="U340" s="21">
        <f t="shared" si="29"/>
        <v>42616.041666666672</v>
      </c>
    </row>
    <row r="341" spans="1:21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f t="shared" si="26"/>
        <v>2015</v>
      </c>
      <c r="K341" s="11">
        <v>1427739268</v>
      </c>
      <c r="L341" t="b">
        <v>1</v>
      </c>
      <c r="M341">
        <v>89</v>
      </c>
      <c r="N341" t="b">
        <v>1</v>
      </c>
      <c r="O341" t="s">
        <v>8267</v>
      </c>
      <c r="P341" s="10">
        <f t="shared" si="25"/>
        <v>108</v>
      </c>
      <c r="Q341">
        <f t="shared" si="27"/>
        <v>72.87</v>
      </c>
      <c r="R341" s="16" t="s">
        <v>8308</v>
      </c>
      <c r="S341" s="11" t="s">
        <v>8313</v>
      </c>
      <c r="T341" s="21">
        <f t="shared" si="28"/>
        <v>42093.760046296295</v>
      </c>
      <c r="U341" s="21">
        <f t="shared" si="29"/>
        <v>42123.760046296295</v>
      </c>
    </row>
    <row r="342" spans="1:21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f t="shared" si="26"/>
        <v>2017</v>
      </c>
      <c r="K342" s="11">
        <v>1486397007</v>
      </c>
      <c r="L342" t="b">
        <v>1</v>
      </c>
      <c r="M342">
        <v>299</v>
      </c>
      <c r="N342" t="b">
        <v>1</v>
      </c>
      <c r="O342" t="s">
        <v>8267</v>
      </c>
      <c r="P342" s="10">
        <f t="shared" si="25"/>
        <v>125</v>
      </c>
      <c r="Q342">
        <f t="shared" si="27"/>
        <v>146.35</v>
      </c>
      <c r="R342" s="16" t="s">
        <v>8308</v>
      </c>
      <c r="S342" s="11" t="s">
        <v>8313</v>
      </c>
      <c r="T342" s="21">
        <f t="shared" si="28"/>
        <v>42772.669062500005</v>
      </c>
      <c r="U342" s="21">
        <f t="shared" si="29"/>
        <v>42802.875</v>
      </c>
    </row>
    <row r="343" spans="1:21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f t="shared" si="26"/>
        <v>2014</v>
      </c>
      <c r="K343" s="11">
        <v>1410555998</v>
      </c>
      <c r="L343" t="b">
        <v>1</v>
      </c>
      <c r="M343">
        <v>55</v>
      </c>
      <c r="N343" t="b">
        <v>1</v>
      </c>
      <c r="O343" t="s">
        <v>8267</v>
      </c>
      <c r="P343" s="10">
        <f t="shared" si="25"/>
        <v>107</v>
      </c>
      <c r="Q343">
        <f t="shared" si="27"/>
        <v>67.91</v>
      </c>
      <c r="R343" s="16" t="s">
        <v>8308</v>
      </c>
      <c r="S343" s="11" t="s">
        <v>8313</v>
      </c>
      <c r="T343" s="21">
        <f t="shared" si="28"/>
        <v>41894.879606481481</v>
      </c>
      <c r="U343" s="21">
        <f t="shared" si="29"/>
        <v>41913.165972222225</v>
      </c>
    </row>
    <row r="344" spans="1:21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f t="shared" si="26"/>
        <v>2016</v>
      </c>
      <c r="K344" s="11">
        <v>1459363465</v>
      </c>
      <c r="L344" t="b">
        <v>1</v>
      </c>
      <c r="M344">
        <v>325</v>
      </c>
      <c r="N344" t="b">
        <v>1</v>
      </c>
      <c r="O344" t="s">
        <v>8267</v>
      </c>
      <c r="P344" s="10">
        <f t="shared" si="25"/>
        <v>100</v>
      </c>
      <c r="Q344">
        <f t="shared" si="27"/>
        <v>169.85</v>
      </c>
      <c r="R344" s="16" t="s">
        <v>8308</v>
      </c>
      <c r="S344" s="11" t="s">
        <v>8313</v>
      </c>
      <c r="T344" s="21">
        <f t="shared" si="28"/>
        <v>42459.780844907407</v>
      </c>
      <c r="U344" s="21">
        <f t="shared" si="29"/>
        <v>42489.780844907407</v>
      </c>
    </row>
    <row r="345" spans="1:21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f t="shared" si="26"/>
        <v>2014</v>
      </c>
      <c r="K345" s="11">
        <v>1413308545</v>
      </c>
      <c r="L345" t="b">
        <v>1</v>
      </c>
      <c r="M345">
        <v>524</v>
      </c>
      <c r="N345" t="b">
        <v>1</v>
      </c>
      <c r="O345" t="s">
        <v>8267</v>
      </c>
      <c r="P345" s="10">
        <f t="shared" si="25"/>
        <v>102</v>
      </c>
      <c r="Q345">
        <f t="shared" si="27"/>
        <v>58.41</v>
      </c>
      <c r="R345" s="16" t="s">
        <v>8308</v>
      </c>
      <c r="S345" s="11" t="s">
        <v>8313</v>
      </c>
      <c r="T345" s="21">
        <f t="shared" si="28"/>
        <v>41926.73778935185</v>
      </c>
      <c r="U345" s="21">
        <f t="shared" si="29"/>
        <v>41957.125</v>
      </c>
    </row>
    <row r="346" spans="1:21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f t="shared" si="26"/>
        <v>2015</v>
      </c>
      <c r="K346" s="11">
        <v>1429312694</v>
      </c>
      <c r="L346" t="b">
        <v>1</v>
      </c>
      <c r="M346">
        <v>285</v>
      </c>
      <c r="N346" t="b">
        <v>1</v>
      </c>
      <c r="O346" t="s">
        <v>8267</v>
      </c>
      <c r="P346" s="10">
        <f t="shared" si="25"/>
        <v>102</v>
      </c>
      <c r="Q346">
        <f t="shared" si="27"/>
        <v>119.99</v>
      </c>
      <c r="R346" s="16" t="s">
        <v>8308</v>
      </c>
      <c r="S346" s="11" t="s">
        <v>8313</v>
      </c>
      <c r="T346" s="21">
        <f t="shared" si="28"/>
        <v>42111.970995370371</v>
      </c>
      <c r="U346" s="21">
        <f t="shared" si="29"/>
        <v>42156.097222222219</v>
      </c>
    </row>
    <row r="347" spans="1:21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f t="shared" si="26"/>
        <v>2015</v>
      </c>
      <c r="K347" s="11">
        <v>1429569590</v>
      </c>
      <c r="L347" t="b">
        <v>1</v>
      </c>
      <c r="M347">
        <v>179</v>
      </c>
      <c r="N347" t="b">
        <v>1</v>
      </c>
      <c r="O347" t="s">
        <v>8267</v>
      </c>
      <c r="P347" s="10">
        <f t="shared" si="25"/>
        <v>123</v>
      </c>
      <c r="Q347">
        <f t="shared" si="27"/>
        <v>99.86</v>
      </c>
      <c r="R347" s="16" t="s">
        <v>8308</v>
      </c>
      <c r="S347" s="11" t="s">
        <v>8313</v>
      </c>
      <c r="T347" s="21">
        <f t="shared" si="28"/>
        <v>42114.944328703699</v>
      </c>
      <c r="U347" s="21">
        <f t="shared" si="29"/>
        <v>42144.944328703699</v>
      </c>
    </row>
    <row r="348" spans="1:21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f t="shared" si="26"/>
        <v>2015</v>
      </c>
      <c r="K348" s="11">
        <v>1442232021</v>
      </c>
      <c r="L348" t="b">
        <v>1</v>
      </c>
      <c r="M348">
        <v>188</v>
      </c>
      <c r="N348" t="b">
        <v>1</v>
      </c>
      <c r="O348" t="s">
        <v>8267</v>
      </c>
      <c r="P348" s="10">
        <f t="shared" si="25"/>
        <v>170</v>
      </c>
      <c r="Q348">
        <f t="shared" si="27"/>
        <v>90.58</v>
      </c>
      <c r="R348" s="16" t="s">
        <v>8308</v>
      </c>
      <c r="S348" s="11" t="s">
        <v>8313</v>
      </c>
      <c r="T348" s="21">
        <f t="shared" si="28"/>
        <v>42261.500243055561</v>
      </c>
      <c r="U348" s="21">
        <f t="shared" si="29"/>
        <v>42291.500243055561</v>
      </c>
    </row>
    <row r="349" spans="1:21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f t="shared" si="26"/>
        <v>2015</v>
      </c>
      <c r="K349" s="11">
        <v>1444910009</v>
      </c>
      <c r="L349" t="b">
        <v>1</v>
      </c>
      <c r="M349">
        <v>379</v>
      </c>
      <c r="N349" t="b">
        <v>1</v>
      </c>
      <c r="O349" t="s">
        <v>8267</v>
      </c>
      <c r="P349" s="10">
        <f t="shared" si="25"/>
        <v>112</v>
      </c>
      <c r="Q349">
        <f t="shared" si="27"/>
        <v>117.77</v>
      </c>
      <c r="R349" s="16" t="s">
        <v>8308</v>
      </c>
      <c r="S349" s="11" t="s">
        <v>8313</v>
      </c>
      <c r="T349" s="21">
        <f t="shared" si="28"/>
        <v>42292.495474537034</v>
      </c>
      <c r="U349" s="21">
        <f t="shared" si="29"/>
        <v>42322.537141203706</v>
      </c>
    </row>
    <row r="350" spans="1:21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f t="shared" si="26"/>
        <v>2015</v>
      </c>
      <c r="K350" s="11">
        <v>1437573916</v>
      </c>
      <c r="L350" t="b">
        <v>1</v>
      </c>
      <c r="M350">
        <v>119</v>
      </c>
      <c r="N350" t="b">
        <v>1</v>
      </c>
      <c r="O350" t="s">
        <v>8267</v>
      </c>
      <c r="P350" s="10">
        <f t="shared" si="25"/>
        <v>103</v>
      </c>
      <c r="Q350">
        <f t="shared" si="27"/>
        <v>86.55</v>
      </c>
      <c r="R350" s="16" t="s">
        <v>8308</v>
      </c>
      <c r="S350" s="11" t="s">
        <v>8313</v>
      </c>
      <c r="T350" s="21">
        <f t="shared" si="28"/>
        <v>42207.58699074074</v>
      </c>
      <c r="U350" s="21">
        <f t="shared" si="29"/>
        <v>42237.58699074074</v>
      </c>
    </row>
    <row r="351" spans="1:21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f t="shared" si="26"/>
        <v>2017</v>
      </c>
      <c r="K351" s="11">
        <v>1485345508</v>
      </c>
      <c r="L351" t="b">
        <v>1</v>
      </c>
      <c r="M351">
        <v>167</v>
      </c>
      <c r="N351" t="b">
        <v>1</v>
      </c>
      <c r="O351" t="s">
        <v>8267</v>
      </c>
      <c r="P351" s="10">
        <f t="shared" si="25"/>
        <v>107</v>
      </c>
      <c r="Q351">
        <f t="shared" si="27"/>
        <v>71.900000000000006</v>
      </c>
      <c r="R351" s="16" t="s">
        <v>8308</v>
      </c>
      <c r="S351" s="11" t="s">
        <v>8313</v>
      </c>
      <c r="T351" s="21">
        <f t="shared" si="28"/>
        <v>42760.498935185184</v>
      </c>
      <c r="U351" s="21">
        <f t="shared" si="29"/>
        <v>42790.498935185184</v>
      </c>
    </row>
    <row r="352" spans="1:21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f t="shared" si="26"/>
        <v>2016</v>
      </c>
      <c r="K352" s="11">
        <v>1470274509</v>
      </c>
      <c r="L352" t="b">
        <v>1</v>
      </c>
      <c r="M352">
        <v>221</v>
      </c>
      <c r="N352" t="b">
        <v>1</v>
      </c>
      <c r="O352" t="s">
        <v>8267</v>
      </c>
      <c r="P352" s="10">
        <f t="shared" si="25"/>
        <v>115</v>
      </c>
      <c r="Q352">
        <f t="shared" si="27"/>
        <v>129.82</v>
      </c>
      <c r="R352" s="16" t="s">
        <v>8308</v>
      </c>
      <c r="S352" s="11" t="s">
        <v>8313</v>
      </c>
      <c r="T352" s="21">
        <f t="shared" si="28"/>
        <v>42586.066076388888</v>
      </c>
      <c r="U352" s="21">
        <f t="shared" si="29"/>
        <v>42624.165972222225</v>
      </c>
    </row>
    <row r="353" spans="1:21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f t="shared" si="26"/>
        <v>2016</v>
      </c>
      <c r="K353" s="11">
        <v>1456614554</v>
      </c>
      <c r="L353" t="b">
        <v>1</v>
      </c>
      <c r="M353">
        <v>964</v>
      </c>
      <c r="N353" t="b">
        <v>1</v>
      </c>
      <c r="O353" t="s">
        <v>8267</v>
      </c>
      <c r="P353" s="10">
        <f t="shared" si="25"/>
        <v>127</v>
      </c>
      <c r="Q353">
        <f t="shared" si="27"/>
        <v>44.91</v>
      </c>
      <c r="R353" s="16" t="s">
        <v>8308</v>
      </c>
      <c r="S353" s="11" t="s">
        <v>8313</v>
      </c>
      <c r="T353" s="21">
        <f t="shared" si="28"/>
        <v>42427.964745370366</v>
      </c>
      <c r="U353" s="21">
        <f t="shared" si="29"/>
        <v>42467.923078703709</v>
      </c>
    </row>
    <row r="354" spans="1:21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f t="shared" si="26"/>
        <v>2014</v>
      </c>
      <c r="K354" s="11">
        <v>1410148868</v>
      </c>
      <c r="L354" t="b">
        <v>1</v>
      </c>
      <c r="M354">
        <v>286</v>
      </c>
      <c r="N354" t="b">
        <v>1</v>
      </c>
      <c r="O354" t="s">
        <v>8267</v>
      </c>
      <c r="P354" s="10">
        <f t="shared" si="25"/>
        <v>117</v>
      </c>
      <c r="Q354">
        <f t="shared" si="27"/>
        <v>40.76</v>
      </c>
      <c r="R354" s="16" t="s">
        <v>8308</v>
      </c>
      <c r="S354" s="11" t="s">
        <v>8313</v>
      </c>
      <c r="T354" s="21">
        <f t="shared" si="28"/>
        <v>41890.167453703703</v>
      </c>
      <c r="U354" s="21">
        <f t="shared" si="29"/>
        <v>41920.167453703703</v>
      </c>
    </row>
    <row r="355" spans="1:21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f t="shared" si="26"/>
        <v>2015</v>
      </c>
      <c r="K355" s="11">
        <v>1445367619</v>
      </c>
      <c r="L355" t="b">
        <v>1</v>
      </c>
      <c r="M355">
        <v>613</v>
      </c>
      <c r="N355" t="b">
        <v>1</v>
      </c>
      <c r="O355" t="s">
        <v>8267</v>
      </c>
      <c r="P355" s="10">
        <f t="shared" si="25"/>
        <v>109</v>
      </c>
      <c r="Q355">
        <f t="shared" si="27"/>
        <v>103.52</v>
      </c>
      <c r="R355" s="16" t="s">
        <v>8308</v>
      </c>
      <c r="S355" s="11" t="s">
        <v>8313</v>
      </c>
      <c r="T355" s="21">
        <f t="shared" si="28"/>
        <v>42297.791886574079</v>
      </c>
      <c r="U355" s="21">
        <f t="shared" si="29"/>
        <v>42327.833553240736</v>
      </c>
    </row>
    <row r="356" spans="1:21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f t="shared" si="26"/>
        <v>2016</v>
      </c>
      <c r="K356" s="11">
        <v>1457553121</v>
      </c>
      <c r="L356" t="b">
        <v>1</v>
      </c>
      <c r="M356">
        <v>29</v>
      </c>
      <c r="N356" t="b">
        <v>1</v>
      </c>
      <c r="O356" t="s">
        <v>8267</v>
      </c>
      <c r="P356" s="10">
        <f t="shared" si="25"/>
        <v>104</v>
      </c>
      <c r="Q356">
        <f t="shared" si="27"/>
        <v>125.45</v>
      </c>
      <c r="R356" s="16" t="s">
        <v>8308</v>
      </c>
      <c r="S356" s="11" t="s">
        <v>8313</v>
      </c>
      <c r="T356" s="21">
        <f t="shared" si="28"/>
        <v>42438.827789351853</v>
      </c>
      <c r="U356" s="21">
        <f t="shared" si="29"/>
        <v>42468.786122685182</v>
      </c>
    </row>
    <row r="357" spans="1:21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f t="shared" si="26"/>
        <v>2014</v>
      </c>
      <c r="K357" s="11">
        <v>1414738994</v>
      </c>
      <c r="L357" t="b">
        <v>1</v>
      </c>
      <c r="M357">
        <v>165</v>
      </c>
      <c r="N357" t="b">
        <v>1</v>
      </c>
      <c r="O357" t="s">
        <v>8267</v>
      </c>
      <c r="P357" s="10">
        <f t="shared" si="25"/>
        <v>116</v>
      </c>
      <c r="Q357">
        <f t="shared" si="27"/>
        <v>246.61</v>
      </c>
      <c r="R357" s="16" t="s">
        <v>8308</v>
      </c>
      <c r="S357" s="11" t="s">
        <v>8313</v>
      </c>
      <c r="T357" s="21">
        <f t="shared" si="28"/>
        <v>41943.293912037036</v>
      </c>
      <c r="U357" s="21">
        <f t="shared" si="29"/>
        <v>41974.3355787037</v>
      </c>
    </row>
    <row r="358" spans="1:21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f t="shared" si="26"/>
        <v>2016</v>
      </c>
      <c r="K358" s="11">
        <v>1455563793</v>
      </c>
      <c r="L358" t="b">
        <v>1</v>
      </c>
      <c r="M358">
        <v>97</v>
      </c>
      <c r="N358" t="b">
        <v>1</v>
      </c>
      <c r="O358" t="s">
        <v>8267</v>
      </c>
      <c r="P358" s="10">
        <f t="shared" si="25"/>
        <v>103</v>
      </c>
      <c r="Q358">
        <f t="shared" si="27"/>
        <v>79.400000000000006</v>
      </c>
      <c r="R358" s="16" t="s">
        <v>8308</v>
      </c>
      <c r="S358" s="11" t="s">
        <v>8313</v>
      </c>
      <c r="T358" s="21">
        <f t="shared" si="28"/>
        <v>42415.803159722222</v>
      </c>
      <c r="U358" s="21">
        <f t="shared" si="29"/>
        <v>42445.761493055557</v>
      </c>
    </row>
    <row r="359" spans="1:21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f t="shared" si="26"/>
        <v>2015</v>
      </c>
      <c r="K359" s="11">
        <v>1426396797</v>
      </c>
      <c r="L359" t="b">
        <v>1</v>
      </c>
      <c r="M359">
        <v>303</v>
      </c>
      <c r="N359" t="b">
        <v>1</v>
      </c>
      <c r="O359" t="s">
        <v>8267</v>
      </c>
      <c r="P359" s="10">
        <f t="shared" si="25"/>
        <v>174</v>
      </c>
      <c r="Q359">
        <f t="shared" si="27"/>
        <v>86.14</v>
      </c>
      <c r="R359" s="16" t="s">
        <v>8308</v>
      </c>
      <c r="S359" s="11" t="s">
        <v>8313</v>
      </c>
      <c r="T359" s="21">
        <f t="shared" si="28"/>
        <v>42078.222187499996</v>
      </c>
      <c r="U359" s="21">
        <f t="shared" si="29"/>
        <v>42118.222187499996</v>
      </c>
    </row>
    <row r="360" spans="1:21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f t="shared" si="26"/>
        <v>2016</v>
      </c>
      <c r="K360" s="11">
        <v>1463517521</v>
      </c>
      <c r="L360" t="b">
        <v>1</v>
      </c>
      <c r="M360">
        <v>267</v>
      </c>
      <c r="N360" t="b">
        <v>1</v>
      </c>
      <c r="O360" t="s">
        <v>8267</v>
      </c>
      <c r="P360" s="10">
        <f t="shared" si="25"/>
        <v>103</v>
      </c>
      <c r="Q360">
        <f t="shared" si="27"/>
        <v>193.05</v>
      </c>
      <c r="R360" s="16" t="s">
        <v>8308</v>
      </c>
      <c r="S360" s="11" t="s">
        <v>8313</v>
      </c>
      <c r="T360" s="21">
        <f t="shared" si="28"/>
        <v>42507.860196759255</v>
      </c>
      <c r="U360" s="21">
        <f t="shared" si="29"/>
        <v>42536.625</v>
      </c>
    </row>
    <row r="361" spans="1:21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f t="shared" si="26"/>
        <v>2014</v>
      </c>
      <c r="K361" s="11">
        <v>1414028490</v>
      </c>
      <c r="L361" t="b">
        <v>1</v>
      </c>
      <c r="M361">
        <v>302</v>
      </c>
      <c r="N361" t="b">
        <v>1</v>
      </c>
      <c r="O361" t="s">
        <v>8267</v>
      </c>
      <c r="P361" s="10">
        <f t="shared" si="25"/>
        <v>105</v>
      </c>
      <c r="Q361">
        <f t="shared" si="27"/>
        <v>84.02</v>
      </c>
      <c r="R361" s="16" t="s">
        <v>8308</v>
      </c>
      <c r="S361" s="11" t="s">
        <v>8313</v>
      </c>
      <c r="T361" s="21">
        <f t="shared" si="28"/>
        <v>41935.070486111108</v>
      </c>
      <c r="U361" s="21">
        <f t="shared" si="29"/>
        <v>41957.216666666667</v>
      </c>
    </row>
    <row r="362" spans="1:21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f t="shared" si="26"/>
        <v>2015</v>
      </c>
      <c r="K362" s="11">
        <v>1433799180</v>
      </c>
      <c r="L362" t="b">
        <v>0</v>
      </c>
      <c r="M362">
        <v>87</v>
      </c>
      <c r="N362" t="b">
        <v>1</v>
      </c>
      <c r="O362" t="s">
        <v>8267</v>
      </c>
      <c r="P362" s="10">
        <f t="shared" si="25"/>
        <v>101</v>
      </c>
      <c r="Q362">
        <f t="shared" si="27"/>
        <v>139.83000000000001</v>
      </c>
      <c r="R362" s="16" t="s">
        <v>8308</v>
      </c>
      <c r="S362" s="11" t="s">
        <v>8313</v>
      </c>
      <c r="T362" s="21">
        <f t="shared" si="28"/>
        <v>42163.897916666669</v>
      </c>
      <c r="U362" s="21">
        <f t="shared" si="29"/>
        <v>42208.132638888885</v>
      </c>
    </row>
    <row r="363" spans="1:21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f t="shared" si="26"/>
        <v>2014</v>
      </c>
      <c r="K363" s="11">
        <v>1414108906</v>
      </c>
      <c r="L363" t="b">
        <v>0</v>
      </c>
      <c r="M363">
        <v>354</v>
      </c>
      <c r="N363" t="b">
        <v>1</v>
      </c>
      <c r="O363" t="s">
        <v>8267</v>
      </c>
      <c r="P363" s="10">
        <f t="shared" si="25"/>
        <v>111</v>
      </c>
      <c r="Q363">
        <f t="shared" si="27"/>
        <v>109.82</v>
      </c>
      <c r="R363" s="16" t="s">
        <v>8308</v>
      </c>
      <c r="S363" s="11" t="s">
        <v>8313</v>
      </c>
      <c r="T363" s="21">
        <f t="shared" si="28"/>
        <v>41936.001226851848</v>
      </c>
      <c r="U363" s="21">
        <f t="shared" si="29"/>
        <v>41966.042893518519</v>
      </c>
    </row>
    <row r="364" spans="1:21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f t="shared" si="26"/>
        <v>2014</v>
      </c>
      <c r="K364" s="11">
        <v>1405573391</v>
      </c>
      <c r="L364" t="b">
        <v>0</v>
      </c>
      <c r="M364">
        <v>86</v>
      </c>
      <c r="N364" t="b">
        <v>1</v>
      </c>
      <c r="O364" t="s">
        <v>8267</v>
      </c>
      <c r="P364" s="10">
        <f t="shared" si="25"/>
        <v>124</v>
      </c>
      <c r="Q364">
        <f t="shared" si="27"/>
        <v>139.53</v>
      </c>
      <c r="R364" s="16" t="s">
        <v>8308</v>
      </c>
      <c r="S364" s="11" t="s">
        <v>8313</v>
      </c>
      <c r="T364" s="21">
        <f t="shared" si="28"/>
        <v>41837.210543981484</v>
      </c>
      <c r="U364" s="21">
        <f t="shared" si="29"/>
        <v>41859</v>
      </c>
    </row>
    <row r="365" spans="1:21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f t="shared" si="26"/>
        <v>2010</v>
      </c>
      <c r="K365" s="11">
        <v>1268934736</v>
      </c>
      <c r="L365" t="b">
        <v>0</v>
      </c>
      <c r="M365">
        <v>26</v>
      </c>
      <c r="N365" t="b">
        <v>1</v>
      </c>
      <c r="O365" t="s">
        <v>8267</v>
      </c>
      <c r="P365" s="10">
        <f t="shared" si="25"/>
        <v>101</v>
      </c>
      <c r="Q365">
        <f t="shared" si="27"/>
        <v>347.85</v>
      </c>
      <c r="R365" s="16" t="s">
        <v>8308</v>
      </c>
      <c r="S365" s="11" t="s">
        <v>8313</v>
      </c>
      <c r="T365" s="21">
        <f t="shared" si="28"/>
        <v>40255.744629629626</v>
      </c>
      <c r="U365" s="21">
        <f t="shared" si="29"/>
        <v>40300.806944444441</v>
      </c>
    </row>
    <row r="366" spans="1:21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f t="shared" si="26"/>
        <v>2014</v>
      </c>
      <c r="K366" s="11">
        <v>1400704672</v>
      </c>
      <c r="L366" t="b">
        <v>0</v>
      </c>
      <c r="M366">
        <v>113</v>
      </c>
      <c r="N366" t="b">
        <v>1</v>
      </c>
      <c r="O366" t="s">
        <v>8267</v>
      </c>
      <c r="P366" s="10">
        <f t="shared" si="25"/>
        <v>110</v>
      </c>
      <c r="Q366">
        <f t="shared" si="27"/>
        <v>68.239999999999995</v>
      </c>
      <c r="R366" s="16" t="s">
        <v>8308</v>
      </c>
      <c r="S366" s="11" t="s">
        <v>8313</v>
      </c>
      <c r="T366" s="21">
        <f t="shared" si="28"/>
        <v>41780.859629629631</v>
      </c>
      <c r="U366" s="21">
        <f t="shared" si="29"/>
        <v>41811.165972222225</v>
      </c>
    </row>
    <row r="367" spans="1:21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f t="shared" si="26"/>
        <v>2014</v>
      </c>
      <c r="K367" s="11">
        <v>1391005999</v>
      </c>
      <c r="L367" t="b">
        <v>0</v>
      </c>
      <c r="M367">
        <v>65</v>
      </c>
      <c r="N367" t="b">
        <v>1</v>
      </c>
      <c r="O367" t="s">
        <v>8267</v>
      </c>
      <c r="P367" s="10">
        <f t="shared" si="25"/>
        <v>104</v>
      </c>
      <c r="Q367">
        <f t="shared" si="27"/>
        <v>239.94</v>
      </c>
      <c r="R367" s="16" t="s">
        <v>8308</v>
      </c>
      <c r="S367" s="11" t="s">
        <v>8313</v>
      </c>
      <c r="T367" s="21">
        <f t="shared" si="28"/>
        <v>41668.606469907405</v>
      </c>
      <c r="U367" s="21">
        <f t="shared" si="29"/>
        <v>41698.606469907405</v>
      </c>
    </row>
    <row r="368" spans="1:21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f t="shared" si="26"/>
        <v>2012</v>
      </c>
      <c r="K368" s="11">
        <v>1334948518</v>
      </c>
      <c r="L368" t="b">
        <v>0</v>
      </c>
      <c r="M368">
        <v>134</v>
      </c>
      <c r="N368" t="b">
        <v>1</v>
      </c>
      <c r="O368" t="s">
        <v>8267</v>
      </c>
      <c r="P368" s="10">
        <f t="shared" si="25"/>
        <v>101</v>
      </c>
      <c r="Q368">
        <f t="shared" si="27"/>
        <v>287.31</v>
      </c>
      <c r="R368" s="16" t="s">
        <v>8308</v>
      </c>
      <c r="S368" s="11" t="s">
        <v>8313</v>
      </c>
      <c r="T368" s="21">
        <f t="shared" si="28"/>
        <v>41019.793032407404</v>
      </c>
      <c r="U368" s="21">
        <f t="shared" si="29"/>
        <v>41049.793032407404</v>
      </c>
    </row>
    <row r="369" spans="1:21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f t="shared" si="26"/>
        <v>2013</v>
      </c>
      <c r="K369" s="11">
        <v>1363960278</v>
      </c>
      <c r="L369" t="b">
        <v>0</v>
      </c>
      <c r="M369">
        <v>119</v>
      </c>
      <c r="N369" t="b">
        <v>1</v>
      </c>
      <c r="O369" t="s">
        <v>8267</v>
      </c>
      <c r="P369" s="10">
        <f t="shared" si="25"/>
        <v>103</v>
      </c>
      <c r="Q369">
        <f t="shared" si="27"/>
        <v>86.85</v>
      </c>
      <c r="R369" s="16" t="s">
        <v>8308</v>
      </c>
      <c r="S369" s="11" t="s">
        <v>8313</v>
      </c>
      <c r="T369" s="21">
        <f t="shared" si="28"/>
        <v>41355.577291666668</v>
      </c>
      <c r="U369" s="21">
        <f t="shared" si="29"/>
        <v>41395.207638888889</v>
      </c>
    </row>
    <row r="370" spans="1:21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f t="shared" si="26"/>
        <v>2015</v>
      </c>
      <c r="K370" s="11">
        <v>1423405922</v>
      </c>
      <c r="L370" t="b">
        <v>0</v>
      </c>
      <c r="M370">
        <v>159</v>
      </c>
      <c r="N370" t="b">
        <v>1</v>
      </c>
      <c r="O370" t="s">
        <v>8267</v>
      </c>
      <c r="P370" s="10">
        <f t="shared" si="25"/>
        <v>104</v>
      </c>
      <c r="Q370">
        <f t="shared" si="27"/>
        <v>81.849999999999994</v>
      </c>
      <c r="R370" s="16" t="s">
        <v>8308</v>
      </c>
      <c r="S370" s="11" t="s">
        <v>8313</v>
      </c>
      <c r="T370" s="21">
        <f t="shared" si="28"/>
        <v>42043.605578703704</v>
      </c>
      <c r="U370" s="21">
        <f t="shared" si="29"/>
        <v>42078.563912037032</v>
      </c>
    </row>
    <row r="371" spans="1:21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f t="shared" si="26"/>
        <v>2011</v>
      </c>
      <c r="K371" s="11">
        <v>1324041269</v>
      </c>
      <c r="L371" t="b">
        <v>0</v>
      </c>
      <c r="M371">
        <v>167</v>
      </c>
      <c r="N371" t="b">
        <v>1</v>
      </c>
      <c r="O371" t="s">
        <v>8267</v>
      </c>
      <c r="P371" s="10">
        <f t="shared" si="25"/>
        <v>110</v>
      </c>
      <c r="Q371">
        <f t="shared" si="27"/>
        <v>42.87</v>
      </c>
      <c r="R371" s="16" t="s">
        <v>8308</v>
      </c>
      <c r="S371" s="11" t="s">
        <v>8313</v>
      </c>
      <c r="T371" s="21">
        <f t="shared" si="28"/>
        <v>40893.551724537036</v>
      </c>
      <c r="U371" s="21">
        <f t="shared" si="29"/>
        <v>40923.551724537036</v>
      </c>
    </row>
    <row r="372" spans="1:21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f t="shared" si="26"/>
        <v>2016</v>
      </c>
      <c r="K372" s="11">
        <v>1481137500</v>
      </c>
      <c r="L372" t="b">
        <v>0</v>
      </c>
      <c r="M372">
        <v>43</v>
      </c>
      <c r="N372" t="b">
        <v>1</v>
      </c>
      <c r="O372" t="s">
        <v>8267</v>
      </c>
      <c r="P372" s="10">
        <f t="shared" si="25"/>
        <v>122</v>
      </c>
      <c r="Q372">
        <f t="shared" si="27"/>
        <v>709.42</v>
      </c>
      <c r="R372" s="16" t="s">
        <v>8308</v>
      </c>
      <c r="S372" s="11" t="s">
        <v>8313</v>
      </c>
      <c r="T372" s="21">
        <f t="shared" si="28"/>
        <v>42711.795138888891</v>
      </c>
      <c r="U372" s="21">
        <f t="shared" si="29"/>
        <v>42741.795138888891</v>
      </c>
    </row>
    <row r="373" spans="1:21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f t="shared" si="26"/>
        <v>2012</v>
      </c>
      <c r="K373" s="11">
        <v>1355855139</v>
      </c>
      <c r="L373" t="b">
        <v>0</v>
      </c>
      <c r="M373">
        <v>1062</v>
      </c>
      <c r="N373" t="b">
        <v>1</v>
      </c>
      <c r="O373" t="s">
        <v>8267</v>
      </c>
      <c r="P373" s="10">
        <f t="shared" si="25"/>
        <v>114</v>
      </c>
      <c r="Q373">
        <f t="shared" si="27"/>
        <v>161.26</v>
      </c>
      <c r="R373" s="16" t="s">
        <v>8308</v>
      </c>
      <c r="S373" s="11" t="s">
        <v>8313</v>
      </c>
      <c r="T373" s="21">
        <f t="shared" si="28"/>
        <v>41261.767812500002</v>
      </c>
      <c r="U373" s="21">
        <f t="shared" si="29"/>
        <v>41306.767812500002</v>
      </c>
    </row>
    <row r="374" spans="1:21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f t="shared" si="26"/>
        <v>2016</v>
      </c>
      <c r="K374" s="11">
        <v>1456408244</v>
      </c>
      <c r="L374" t="b">
        <v>0</v>
      </c>
      <c r="M374">
        <v>9</v>
      </c>
      <c r="N374" t="b">
        <v>1</v>
      </c>
      <c r="O374" t="s">
        <v>8267</v>
      </c>
      <c r="P374" s="10">
        <f t="shared" si="25"/>
        <v>125</v>
      </c>
      <c r="Q374">
        <f t="shared" si="27"/>
        <v>41.78</v>
      </c>
      <c r="R374" s="16" t="s">
        <v>8308</v>
      </c>
      <c r="S374" s="11" t="s">
        <v>8313</v>
      </c>
      <c r="T374" s="21">
        <f t="shared" si="28"/>
        <v>42425.576898148152</v>
      </c>
      <c r="U374" s="21">
        <f t="shared" si="29"/>
        <v>42465.666666666672</v>
      </c>
    </row>
    <row r="375" spans="1:21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f t="shared" si="26"/>
        <v>2012</v>
      </c>
      <c r="K375" s="11">
        <v>1340056398</v>
      </c>
      <c r="L375" t="b">
        <v>0</v>
      </c>
      <c r="M375">
        <v>89</v>
      </c>
      <c r="N375" t="b">
        <v>1</v>
      </c>
      <c r="O375" t="s">
        <v>8267</v>
      </c>
      <c r="P375" s="10">
        <f t="shared" si="25"/>
        <v>107</v>
      </c>
      <c r="Q375">
        <f t="shared" si="27"/>
        <v>89.89</v>
      </c>
      <c r="R375" s="16" t="s">
        <v>8308</v>
      </c>
      <c r="S375" s="11" t="s">
        <v>8313</v>
      </c>
      <c r="T375" s="21">
        <f t="shared" si="28"/>
        <v>41078.91201388889</v>
      </c>
      <c r="U375" s="21">
        <f t="shared" si="29"/>
        <v>41108.91201388889</v>
      </c>
    </row>
    <row r="376" spans="1:21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f t="shared" si="26"/>
        <v>2011</v>
      </c>
      <c r="K376" s="11">
        <v>1312320031</v>
      </c>
      <c r="L376" t="b">
        <v>0</v>
      </c>
      <c r="M376">
        <v>174</v>
      </c>
      <c r="N376" t="b">
        <v>1</v>
      </c>
      <c r="O376" t="s">
        <v>8267</v>
      </c>
      <c r="P376" s="10">
        <f t="shared" si="25"/>
        <v>131</v>
      </c>
      <c r="Q376">
        <f t="shared" si="27"/>
        <v>45.05</v>
      </c>
      <c r="R376" s="16" t="s">
        <v>8308</v>
      </c>
      <c r="S376" s="11" t="s">
        <v>8313</v>
      </c>
      <c r="T376" s="21">
        <f t="shared" si="28"/>
        <v>40757.889247685183</v>
      </c>
      <c r="U376" s="21">
        <f t="shared" si="29"/>
        <v>40802.889247685183</v>
      </c>
    </row>
    <row r="377" spans="1:21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f t="shared" si="26"/>
        <v>2014</v>
      </c>
      <c r="K377" s="11">
        <v>1390088311</v>
      </c>
      <c r="L377" t="b">
        <v>0</v>
      </c>
      <c r="M377">
        <v>14</v>
      </c>
      <c r="N377" t="b">
        <v>1</v>
      </c>
      <c r="O377" t="s">
        <v>8267</v>
      </c>
      <c r="P377" s="10">
        <f t="shared" si="25"/>
        <v>120</v>
      </c>
      <c r="Q377">
        <f t="shared" si="27"/>
        <v>42.86</v>
      </c>
      <c r="R377" s="16" t="s">
        <v>8308</v>
      </c>
      <c r="S377" s="11" t="s">
        <v>8313</v>
      </c>
      <c r="T377" s="21">
        <f t="shared" si="28"/>
        <v>41657.985081018516</v>
      </c>
      <c r="U377" s="21">
        <f t="shared" si="29"/>
        <v>41699.720833333333</v>
      </c>
    </row>
    <row r="378" spans="1:21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f t="shared" si="26"/>
        <v>2016</v>
      </c>
      <c r="K378" s="11">
        <v>1469443916</v>
      </c>
      <c r="L378" t="b">
        <v>0</v>
      </c>
      <c r="M378">
        <v>48</v>
      </c>
      <c r="N378" t="b">
        <v>1</v>
      </c>
      <c r="O378" t="s">
        <v>8267</v>
      </c>
      <c r="P378" s="10">
        <f t="shared" si="25"/>
        <v>106</v>
      </c>
      <c r="Q378">
        <f t="shared" si="27"/>
        <v>54.08</v>
      </c>
      <c r="R378" s="16" t="s">
        <v>8308</v>
      </c>
      <c r="S378" s="11" t="s">
        <v>8313</v>
      </c>
      <c r="T378" s="21">
        <f t="shared" si="28"/>
        <v>42576.452731481477</v>
      </c>
      <c r="U378" s="21">
        <f t="shared" si="29"/>
        <v>42607.452731481477</v>
      </c>
    </row>
    <row r="379" spans="1:21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f t="shared" si="26"/>
        <v>2015</v>
      </c>
      <c r="K379" s="11">
        <v>1444888868</v>
      </c>
      <c r="L379" t="b">
        <v>0</v>
      </c>
      <c r="M379">
        <v>133</v>
      </c>
      <c r="N379" t="b">
        <v>1</v>
      </c>
      <c r="O379" t="s">
        <v>8267</v>
      </c>
      <c r="P379" s="10">
        <f t="shared" si="25"/>
        <v>114</v>
      </c>
      <c r="Q379">
        <f t="shared" si="27"/>
        <v>103.22</v>
      </c>
      <c r="R379" s="16" t="s">
        <v>8308</v>
      </c>
      <c r="S379" s="11" t="s">
        <v>8313</v>
      </c>
      <c r="T379" s="21">
        <f t="shared" si="28"/>
        <v>42292.250787037032</v>
      </c>
      <c r="U379" s="21">
        <f t="shared" si="29"/>
        <v>42322.292361111111</v>
      </c>
    </row>
    <row r="380" spans="1:21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f t="shared" si="26"/>
        <v>2016</v>
      </c>
      <c r="K380" s="11">
        <v>1451655808</v>
      </c>
      <c r="L380" t="b">
        <v>0</v>
      </c>
      <c r="M380">
        <v>83</v>
      </c>
      <c r="N380" t="b">
        <v>1</v>
      </c>
      <c r="O380" t="s">
        <v>8267</v>
      </c>
      <c r="P380" s="10">
        <f t="shared" si="25"/>
        <v>112</v>
      </c>
      <c r="Q380">
        <f t="shared" si="27"/>
        <v>40.4</v>
      </c>
      <c r="R380" s="16" t="s">
        <v>8308</v>
      </c>
      <c r="S380" s="11" t="s">
        <v>8313</v>
      </c>
      <c r="T380" s="21">
        <f t="shared" si="28"/>
        <v>42370.571851851855</v>
      </c>
      <c r="U380" s="21">
        <f t="shared" si="29"/>
        <v>42394.994444444441</v>
      </c>
    </row>
    <row r="381" spans="1:21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f t="shared" si="26"/>
        <v>2012</v>
      </c>
      <c r="K381" s="11">
        <v>1332174672</v>
      </c>
      <c r="L381" t="b">
        <v>0</v>
      </c>
      <c r="M381">
        <v>149</v>
      </c>
      <c r="N381" t="b">
        <v>1</v>
      </c>
      <c r="O381" t="s">
        <v>8267</v>
      </c>
      <c r="P381" s="10">
        <f t="shared" si="25"/>
        <v>116</v>
      </c>
      <c r="Q381">
        <f t="shared" si="27"/>
        <v>116.86</v>
      </c>
      <c r="R381" s="16" t="s">
        <v>8308</v>
      </c>
      <c r="S381" s="11" t="s">
        <v>8313</v>
      </c>
      <c r="T381" s="21">
        <f t="shared" si="28"/>
        <v>40987.688333333332</v>
      </c>
      <c r="U381" s="21">
        <f t="shared" si="29"/>
        <v>41032.688333333332</v>
      </c>
    </row>
    <row r="382" spans="1:21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f t="shared" si="26"/>
        <v>2015</v>
      </c>
      <c r="K382" s="11">
        <v>1451409392</v>
      </c>
      <c r="L382" t="b">
        <v>0</v>
      </c>
      <c r="M382">
        <v>49</v>
      </c>
      <c r="N382" t="b">
        <v>1</v>
      </c>
      <c r="O382" t="s">
        <v>8267</v>
      </c>
      <c r="P382" s="10">
        <f t="shared" si="25"/>
        <v>142</v>
      </c>
      <c r="Q382">
        <f t="shared" si="27"/>
        <v>115.51</v>
      </c>
      <c r="R382" s="16" t="s">
        <v>8308</v>
      </c>
      <c r="S382" s="11" t="s">
        <v>8313</v>
      </c>
      <c r="T382" s="21">
        <f t="shared" si="28"/>
        <v>42367.719814814816</v>
      </c>
      <c r="U382" s="21">
        <f t="shared" si="29"/>
        <v>42392.719814814816</v>
      </c>
    </row>
    <row r="383" spans="1:21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f t="shared" si="26"/>
        <v>2012</v>
      </c>
      <c r="K383" s="11">
        <v>1340642717</v>
      </c>
      <c r="L383" t="b">
        <v>0</v>
      </c>
      <c r="M383">
        <v>251</v>
      </c>
      <c r="N383" t="b">
        <v>1</v>
      </c>
      <c r="O383" t="s">
        <v>8267</v>
      </c>
      <c r="P383" s="10">
        <f t="shared" si="25"/>
        <v>105</v>
      </c>
      <c r="Q383">
        <f t="shared" si="27"/>
        <v>104.31</v>
      </c>
      <c r="R383" s="16" t="s">
        <v>8308</v>
      </c>
      <c r="S383" s="11" t="s">
        <v>8313</v>
      </c>
      <c r="T383" s="21">
        <f t="shared" si="28"/>
        <v>41085.698113425926</v>
      </c>
      <c r="U383" s="21">
        <f t="shared" si="29"/>
        <v>41120.208333333336</v>
      </c>
    </row>
    <row r="384" spans="1:21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f t="shared" si="26"/>
        <v>2012</v>
      </c>
      <c r="K384" s="11">
        <v>1345741300</v>
      </c>
      <c r="L384" t="b">
        <v>0</v>
      </c>
      <c r="M384">
        <v>22</v>
      </c>
      <c r="N384" t="b">
        <v>1</v>
      </c>
      <c r="O384" t="s">
        <v>8267</v>
      </c>
      <c r="P384" s="10">
        <f t="shared" si="25"/>
        <v>256</v>
      </c>
      <c r="Q384">
        <f t="shared" si="27"/>
        <v>69.77</v>
      </c>
      <c r="R384" s="16" t="s">
        <v>8308</v>
      </c>
      <c r="S384" s="11" t="s">
        <v>8313</v>
      </c>
      <c r="T384" s="21">
        <f t="shared" si="28"/>
        <v>41144.709490740745</v>
      </c>
      <c r="U384" s="21">
        <f t="shared" si="29"/>
        <v>41158.709490740745</v>
      </c>
    </row>
    <row r="385" spans="1:21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f t="shared" si="26"/>
        <v>2014</v>
      </c>
      <c r="K385" s="11">
        <v>1398480559</v>
      </c>
      <c r="L385" t="b">
        <v>0</v>
      </c>
      <c r="M385">
        <v>48</v>
      </c>
      <c r="N385" t="b">
        <v>1</v>
      </c>
      <c r="O385" t="s">
        <v>8267</v>
      </c>
      <c r="P385" s="10">
        <f t="shared" si="25"/>
        <v>207</v>
      </c>
      <c r="Q385">
        <f t="shared" si="27"/>
        <v>43.02</v>
      </c>
      <c r="R385" s="16" t="s">
        <v>8308</v>
      </c>
      <c r="S385" s="11" t="s">
        <v>8313</v>
      </c>
      <c r="T385" s="21">
        <f t="shared" si="28"/>
        <v>41755.117581018516</v>
      </c>
      <c r="U385" s="21">
        <f t="shared" si="29"/>
        <v>41778.117581018516</v>
      </c>
    </row>
    <row r="386" spans="1:21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f t="shared" si="26"/>
        <v>2014</v>
      </c>
      <c r="K386" s="11">
        <v>1417977947</v>
      </c>
      <c r="L386" t="b">
        <v>0</v>
      </c>
      <c r="M386">
        <v>383</v>
      </c>
      <c r="N386" t="b">
        <v>1</v>
      </c>
      <c r="O386" t="s">
        <v>8267</v>
      </c>
      <c r="P386" s="10">
        <f t="shared" ref="P386:P449" si="30">ROUND(E386/D386*100,0)</f>
        <v>112</v>
      </c>
      <c r="Q386">
        <f t="shared" si="27"/>
        <v>58.54</v>
      </c>
      <c r="R386" s="16" t="s">
        <v>8308</v>
      </c>
      <c r="S386" s="11" t="s">
        <v>8313</v>
      </c>
      <c r="T386" s="21">
        <f t="shared" si="28"/>
        <v>41980.781793981485</v>
      </c>
      <c r="U386" s="21">
        <f t="shared" si="29"/>
        <v>42010.781793981485</v>
      </c>
    </row>
    <row r="387" spans="1:21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f t="shared" ref="J387:J450" si="31">YEAR(T387)</f>
        <v>2014</v>
      </c>
      <c r="K387" s="11">
        <v>1413986501</v>
      </c>
      <c r="L387" t="b">
        <v>0</v>
      </c>
      <c r="M387">
        <v>237</v>
      </c>
      <c r="N387" t="b">
        <v>1</v>
      </c>
      <c r="O387" t="s">
        <v>8267</v>
      </c>
      <c r="P387" s="10">
        <f t="shared" si="30"/>
        <v>106</v>
      </c>
      <c r="Q387">
        <f t="shared" ref="Q387:Q450" si="32">IFERROR(ROUND(E387/M387,2),0)</f>
        <v>111.8</v>
      </c>
      <c r="R387" s="16" t="s">
        <v>8308</v>
      </c>
      <c r="S387" s="11" t="s">
        <v>8313</v>
      </c>
      <c r="T387" s="21">
        <f t="shared" ref="T387:T450" si="33">(((K387/60)/60)/24)+DATE(1970,1,1)</f>
        <v>41934.584502314814</v>
      </c>
      <c r="U387" s="21">
        <f t="shared" ref="U387:U450" si="34">(((I387/60)/60)/24)+DATE(1970,1,1)</f>
        <v>41964.626168981486</v>
      </c>
    </row>
    <row r="388" spans="1:21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f t="shared" si="31"/>
        <v>2015</v>
      </c>
      <c r="K388" s="11">
        <v>1437950991</v>
      </c>
      <c r="L388" t="b">
        <v>0</v>
      </c>
      <c r="M388">
        <v>13</v>
      </c>
      <c r="N388" t="b">
        <v>1</v>
      </c>
      <c r="O388" t="s">
        <v>8267</v>
      </c>
      <c r="P388" s="10">
        <f t="shared" si="30"/>
        <v>100</v>
      </c>
      <c r="Q388">
        <f t="shared" si="32"/>
        <v>46.23</v>
      </c>
      <c r="R388" s="16" t="s">
        <v>8308</v>
      </c>
      <c r="S388" s="11" t="s">
        <v>8313</v>
      </c>
      <c r="T388" s="21">
        <f t="shared" si="33"/>
        <v>42211.951284722221</v>
      </c>
      <c r="U388" s="21">
        <f t="shared" si="34"/>
        <v>42226.951284722221</v>
      </c>
    </row>
    <row r="389" spans="1:21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f t="shared" si="31"/>
        <v>2015</v>
      </c>
      <c r="K389" s="11">
        <v>1436976858</v>
      </c>
      <c r="L389" t="b">
        <v>0</v>
      </c>
      <c r="M389">
        <v>562</v>
      </c>
      <c r="N389" t="b">
        <v>1</v>
      </c>
      <c r="O389" t="s">
        <v>8267</v>
      </c>
      <c r="P389" s="10">
        <f t="shared" si="30"/>
        <v>214</v>
      </c>
      <c r="Q389">
        <f t="shared" si="32"/>
        <v>144.69</v>
      </c>
      <c r="R389" s="16" t="s">
        <v>8308</v>
      </c>
      <c r="S389" s="11" t="s">
        <v>8313</v>
      </c>
      <c r="T389" s="21">
        <f t="shared" si="33"/>
        <v>42200.67659722222</v>
      </c>
      <c r="U389" s="21">
        <f t="shared" si="34"/>
        <v>42231.25</v>
      </c>
    </row>
    <row r="390" spans="1:21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f t="shared" si="31"/>
        <v>2016</v>
      </c>
      <c r="K390" s="11">
        <v>1467078580</v>
      </c>
      <c r="L390" t="b">
        <v>0</v>
      </c>
      <c r="M390">
        <v>71</v>
      </c>
      <c r="N390" t="b">
        <v>1</v>
      </c>
      <c r="O390" t="s">
        <v>8267</v>
      </c>
      <c r="P390" s="10">
        <f t="shared" si="30"/>
        <v>126</v>
      </c>
      <c r="Q390">
        <f t="shared" si="32"/>
        <v>88.85</v>
      </c>
      <c r="R390" s="16" t="s">
        <v>8308</v>
      </c>
      <c r="S390" s="11" t="s">
        <v>8313</v>
      </c>
      <c r="T390" s="21">
        <f t="shared" si="33"/>
        <v>42549.076157407413</v>
      </c>
      <c r="U390" s="21">
        <f t="shared" si="34"/>
        <v>42579.076157407413</v>
      </c>
    </row>
    <row r="391" spans="1:21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f t="shared" si="31"/>
        <v>2014</v>
      </c>
      <c r="K391" s="11">
        <v>1391477450</v>
      </c>
      <c r="L391" t="b">
        <v>0</v>
      </c>
      <c r="M391">
        <v>1510</v>
      </c>
      <c r="N391" t="b">
        <v>1</v>
      </c>
      <c r="O391" t="s">
        <v>8267</v>
      </c>
      <c r="P391" s="10">
        <f t="shared" si="30"/>
        <v>182</v>
      </c>
      <c r="Q391">
        <f t="shared" si="32"/>
        <v>81.75</v>
      </c>
      <c r="R391" s="16" t="s">
        <v>8308</v>
      </c>
      <c r="S391" s="11" t="s">
        <v>8313</v>
      </c>
      <c r="T391" s="21">
        <f t="shared" si="33"/>
        <v>41674.063078703701</v>
      </c>
      <c r="U391" s="21">
        <f t="shared" si="34"/>
        <v>41705.957638888889</v>
      </c>
    </row>
    <row r="392" spans="1:21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f t="shared" si="31"/>
        <v>2015</v>
      </c>
      <c r="K392" s="11">
        <v>1429318372</v>
      </c>
      <c r="L392" t="b">
        <v>0</v>
      </c>
      <c r="M392">
        <v>14</v>
      </c>
      <c r="N392" t="b">
        <v>1</v>
      </c>
      <c r="O392" t="s">
        <v>8267</v>
      </c>
      <c r="P392" s="10">
        <f t="shared" si="30"/>
        <v>100</v>
      </c>
      <c r="Q392">
        <f t="shared" si="32"/>
        <v>71.430000000000007</v>
      </c>
      <c r="R392" s="16" t="s">
        <v>8308</v>
      </c>
      <c r="S392" s="11" t="s">
        <v>8313</v>
      </c>
      <c r="T392" s="21">
        <f t="shared" si="33"/>
        <v>42112.036712962959</v>
      </c>
      <c r="U392" s="21">
        <f t="shared" si="34"/>
        <v>42132.036712962959</v>
      </c>
    </row>
    <row r="393" spans="1:21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f t="shared" si="31"/>
        <v>2011</v>
      </c>
      <c r="K393" s="11">
        <v>1321578051</v>
      </c>
      <c r="L393" t="b">
        <v>0</v>
      </c>
      <c r="M393">
        <v>193</v>
      </c>
      <c r="N393" t="b">
        <v>1</v>
      </c>
      <c r="O393" t="s">
        <v>8267</v>
      </c>
      <c r="P393" s="10">
        <f t="shared" si="30"/>
        <v>101</v>
      </c>
      <c r="Q393">
        <f t="shared" si="32"/>
        <v>104.26</v>
      </c>
      <c r="R393" s="16" t="s">
        <v>8308</v>
      </c>
      <c r="S393" s="11" t="s">
        <v>8313</v>
      </c>
      <c r="T393" s="21">
        <f t="shared" si="33"/>
        <v>40865.042256944449</v>
      </c>
      <c r="U393" s="21">
        <f t="shared" si="34"/>
        <v>40895.040972222225</v>
      </c>
    </row>
    <row r="394" spans="1:21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f t="shared" si="31"/>
        <v>2011</v>
      </c>
      <c r="K394" s="11">
        <v>1312823571</v>
      </c>
      <c r="L394" t="b">
        <v>0</v>
      </c>
      <c r="M394">
        <v>206</v>
      </c>
      <c r="N394" t="b">
        <v>1</v>
      </c>
      <c r="O394" t="s">
        <v>8267</v>
      </c>
      <c r="P394" s="10">
        <f t="shared" si="30"/>
        <v>101</v>
      </c>
      <c r="Q394">
        <f t="shared" si="32"/>
        <v>90.62</v>
      </c>
      <c r="R394" s="16" t="s">
        <v>8308</v>
      </c>
      <c r="S394" s="11" t="s">
        <v>8313</v>
      </c>
      <c r="T394" s="21">
        <f t="shared" si="33"/>
        <v>40763.717256944445</v>
      </c>
      <c r="U394" s="21">
        <f t="shared" si="34"/>
        <v>40794.125</v>
      </c>
    </row>
    <row r="395" spans="1:21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f t="shared" si="31"/>
        <v>2013</v>
      </c>
      <c r="K395" s="11">
        <v>1378746052</v>
      </c>
      <c r="L395" t="b">
        <v>0</v>
      </c>
      <c r="M395">
        <v>351</v>
      </c>
      <c r="N395" t="b">
        <v>1</v>
      </c>
      <c r="O395" t="s">
        <v>8267</v>
      </c>
      <c r="P395" s="10">
        <f t="shared" si="30"/>
        <v>110</v>
      </c>
      <c r="Q395">
        <f t="shared" si="32"/>
        <v>157.33000000000001</v>
      </c>
      <c r="R395" s="16" t="s">
        <v>8308</v>
      </c>
      <c r="S395" s="11" t="s">
        <v>8313</v>
      </c>
      <c r="T395" s="21">
        <f t="shared" si="33"/>
        <v>41526.708935185183</v>
      </c>
      <c r="U395" s="21">
        <f t="shared" si="34"/>
        <v>41557.708935185183</v>
      </c>
    </row>
    <row r="396" spans="1:21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f t="shared" si="31"/>
        <v>2016</v>
      </c>
      <c r="K396" s="11">
        <v>1455737882</v>
      </c>
      <c r="L396" t="b">
        <v>0</v>
      </c>
      <c r="M396">
        <v>50</v>
      </c>
      <c r="N396" t="b">
        <v>1</v>
      </c>
      <c r="O396" t="s">
        <v>8267</v>
      </c>
      <c r="P396" s="10">
        <f t="shared" si="30"/>
        <v>112</v>
      </c>
      <c r="Q396">
        <f t="shared" si="32"/>
        <v>105.18</v>
      </c>
      <c r="R396" s="16" t="s">
        <v>8308</v>
      </c>
      <c r="S396" s="11" t="s">
        <v>8313</v>
      </c>
      <c r="T396" s="21">
        <f t="shared" si="33"/>
        <v>42417.818078703705</v>
      </c>
      <c r="U396" s="21">
        <f t="shared" si="34"/>
        <v>42477.776412037041</v>
      </c>
    </row>
    <row r="397" spans="1:21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f t="shared" si="31"/>
        <v>2012</v>
      </c>
      <c r="K397" s="11">
        <v>1332452960</v>
      </c>
      <c r="L397" t="b">
        <v>0</v>
      </c>
      <c r="M397">
        <v>184</v>
      </c>
      <c r="N397" t="b">
        <v>1</v>
      </c>
      <c r="O397" t="s">
        <v>8267</v>
      </c>
      <c r="P397" s="10">
        <f t="shared" si="30"/>
        <v>108</v>
      </c>
      <c r="Q397">
        <f t="shared" si="32"/>
        <v>58.72</v>
      </c>
      <c r="R397" s="16" t="s">
        <v>8308</v>
      </c>
      <c r="S397" s="11" t="s">
        <v>8313</v>
      </c>
      <c r="T397" s="21">
        <f t="shared" si="33"/>
        <v>40990.909259259257</v>
      </c>
      <c r="U397" s="21">
        <f t="shared" si="34"/>
        <v>41026.897222222222</v>
      </c>
    </row>
    <row r="398" spans="1:21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f t="shared" si="31"/>
        <v>2012</v>
      </c>
      <c r="K398" s="11">
        <v>1340372006</v>
      </c>
      <c r="L398" t="b">
        <v>0</v>
      </c>
      <c r="M398">
        <v>196</v>
      </c>
      <c r="N398" t="b">
        <v>1</v>
      </c>
      <c r="O398" t="s">
        <v>8267</v>
      </c>
      <c r="P398" s="10">
        <f t="shared" si="30"/>
        <v>107</v>
      </c>
      <c r="Q398">
        <f t="shared" si="32"/>
        <v>81.63</v>
      </c>
      <c r="R398" s="16" t="s">
        <v>8308</v>
      </c>
      <c r="S398" s="11" t="s">
        <v>8313</v>
      </c>
      <c r="T398" s="21">
        <f t="shared" si="33"/>
        <v>41082.564884259256</v>
      </c>
      <c r="U398" s="21">
        <f t="shared" si="34"/>
        <v>41097.564884259256</v>
      </c>
    </row>
    <row r="399" spans="1:21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f t="shared" si="31"/>
        <v>2010</v>
      </c>
      <c r="K399" s="11">
        <v>1279651084</v>
      </c>
      <c r="L399" t="b">
        <v>0</v>
      </c>
      <c r="M399">
        <v>229</v>
      </c>
      <c r="N399" t="b">
        <v>1</v>
      </c>
      <c r="O399" t="s">
        <v>8267</v>
      </c>
      <c r="P399" s="10">
        <f t="shared" si="30"/>
        <v>104</v>
      </c>
      <c r="Q399">
        <f t="shared" si="32"/>
        <v>56.46</v>
      </c>
      <c r="R399" s="16" t="s">
        <v>8308</v>
      </c>
      <c r="S399" s="11" t="s">
        <v>8313</v>
      </c>
      <c r="T399" s="21">
        <f t="shared" si="33"/>
        <v>40379.776435185187</v>
      </c>
      <c r="U399" s="21">
        <f t="shared" si="34"/>
        <v>40422.155555555553</v>
      </c>
    </row>
    <row r="400" spans="1:21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f t="shared" si="31"/>
        <v>2015</v>
      </c>
      <c r="K400" s="11">
        <v>1426446126</v>
      </c>
      <c r="L400" t="b">
        <v>0</v>
      </c>
      <c r="M400">
        <v>67</v>
      </c>
      <c r="N400" t="b">
        <v>1</v>
      </c>
      <c r="O400" t="s">
        <v>8267</v>
      </c>
      <c r="P400" s="10">
        <f t="shared" si="30"/>
        <v>125</v>
      </c>
      <c r="Q400">
        <f t="shared" si="32"/>
        <v>140.1</v>
      </c>
      <c r="R400" s="16" t="s">
        <v>8308</v>
      </c>
      <c r="S400" s="11" t="s">
        <v>8313</v>
      </c>
      <c r="T400" s="21">
        <f t="shared" si="33"/>
        <v>42078.793124999997</v>
      </c>
      <c r="U400" s="21">
        <f t="shared" si="34"/>
        <v>42123.793124999997</v>
      </c>
    </row>
    <row r="401" spans="1:21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f t="shared" si="31"/>
        <v>2016</v>
      </c>
      <c r="K401" s="11">
        <v>1479070867</v>
      </c>
      <c r="L401" t="b">
        <v>0</v>
      </c>
      <c r="M401">
        <v>95</v>
      </c>
      <c r="N401" t="b">
        <v>1</v>
      </c>
      <c r="O401" t="s">
        <v>8267</v>
      </c>
      <c r="P401" s="10">
        <f t="shared" si="30"/>
        <v>107</v>
      </c>
      <c r="Q401">
        <f t="shared" si="32"/>
        <v>224.85</v>
      </c>
      <c r="R401" s="16" t="s">
        <v>8308</v>
      </c>
      <c r="S401" s="11" t="s">
        <v>8313</v>
      </c>
      <c r="T401" s="21">
        <f t="shared" si="33"/>
        <v>42687.875775462962</v>
      </c>
      <c r="U401" s="21">
        <f t="shared" si="34"/>
        <v>42718.5</v>
      </c>
    </row>
    <row r="402" spans="1:21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f t="shared" si="31"/>
        <v>2014</v>
      </c>
      <c r="K402" s="11">
        <v>1397661347</v>
      </c>
      <c r="L402" t="b">
        <v>0</v>
      </c>
      <c r="M402">
        <v>62</v>
      </c>
      <c r="N402" t="b">
        <v>1</v>
      </c>
      <c r="O402" t="s">
        <v>8267</v>
      </c>
      <c r="P402" s="10">
        <f t="shared" si="30"/>
        <v>112</v>
      </c>
      <c r="Q402">
        <f t="shared" si="32"/>
        <v>181.13</v>
      </c>
      <c r="R402" s="16" t="s">
        <v>8308</v>
      </c>
      <c r="S402" s="11" t="s">
        <v>8313</v>
      </c>
      <c r="T402" s="21">
        <f t="shared" si="33"/>
        <v>41745.635960648149</v>
      </c>
      <c r="U402" s="21">
        <f t="shared" si="34"/>
        <v>41776.145833333336</v>
      </c>
    </row>
    <row r="403" spans="1:21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f t="shared" si="31"/>
        <v>2011</v>
      </c>
      <c r="K403" s="11">
        <v>1310155970</v>
      </c>
      <c r="L403" t="b">
        <v>0</v>
      </c>
      <c r="M403">
        <v>73</v>
      </c>
      <c r="N403" t="b">
        <v>1</v>
      </c>
      <c r="O403" t="s">
        <v>8267</v>
      </c>
      <c r="P403" s="10">
        <f t="shared" si="30"/>
        <v>104</v>
      </c>
      <c r="Q403">
        <f t="shared" si="32"/>
        <v>711.04</v>
      </c>
      <c r="R403" s="16" t="s">
        <v>8308</v>
      </c>
      <c r="S403" s="11" t="s">
        <v>8313</v>
      </c>
      <c r="T403" s="21">
        <f t="shared" si="33"/>
        <v>40732.842245370368</v>
      </c>
      <c r="U403" s="21">
        <f t="shared" si="34"/>
        <v>40762.842245370368</v>
      </c>
    </row>
    <row r="404" spans="1:21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f t="shared" si="31"/>
        <v>2015</v>
      </c>
      <c r="K404" s="11">
        <v>1444913817</v>
      </c>
      <c r="L404" t="b">
        <v>0</v>
      </c>
      <c r="M404">
        <v>43</v>
      </c>
      <c r="N404" t="b">
        <v>1</v>
      </c>
      <c r="O404" t="s">
        <v>8267</v>
      </c>
      <c r="P404" s="10">
        <f t="shared" si="30"/>
        <v>142</v>
      </c>
      <c r="Q404">
        <f t="shared" si="32"/>
        <v>65.88</v>
      </c>
      <c r="R404" s="16" t="s">
        <v>8308</v>
      </c>
      <c r="S404" s="11" t="s">
        <v>8313</v>
      </c>
      <c r="T404" s="21">
        <f t="shared" si="33"/>
        <v>42292.539548611108</v>
      </c>
      <c r="U404" s="21">
        <f t="shared" si="34"/>
        <v>42313.58121527778</v>
      </c>
    </row>
    <row r="405" spans="1:21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f t="shared" si="31"/>
        <v>2011</v>
      </c>
      <c r="K405" s="11">
        <v>1308900441</v>
      </c>
      <c r="L405" t="b">
        <v>0</v>
      </c>
      <c r="M405">
        <v>70</v>
      </c>
      <c r="N405" t="b">
        <v>1</v>
      </c>
      <c r="O405" t="s">
        <v>8267</v>
      </c>
      <c r="P405" s="10">
        <f t="shared" si="30"/>
        <v>105</v>
      </c>
      <c r="Q405">
        <f t="shared" si="32"/>
        <v>75.19</v>
      </c>
      <c r="R405" s="16" t="s">
        <v>8308</v>
      </c>
      <c r="S405" s="11" t="s">
        <v>8313</v>
      </c>
      <c r="T405" s="21">
        <f t="shared" si="33"/>
        <v>40718.310659722221</v>
      </c>
      <c r="U405" s="21">
        <f t="shared" si="34"/>
        <v>40765.297222222223</v>
      </c>
    </row>
    <row r="406" spans="1:21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f t="shared" si="31"/>
        <v>2014</v>
      </c>
      <c r="K406" s="11">
        <v>1389107062</v>
      </c>
      <c r="L406" t="b">
        <v>0</v>
      </c>
      <c r="M406">
        <v>271</v>
      </c>
      <c r="N406" t="b">
        <v>1</v>
      </c>
      <c r="O406" t="s">
        <v>8267</v>
      </c>
      <c r="P406" s="10">
        <f t="shared" si="30"/>
        <v>103</v>
      </c>
      <c r="Q406">
        <f t="shared" si="32"/>
        <v>133.13999999999999</v>
      </c>
      <c r="R406" s="16" t="s">
        <v>8308</v>
      </c>
      <c r="S406" s="11" t="s">
        <v>8313</v>
      </c>
      <c r="T406" s="21">
        <f t="shared" si="33"/>
        <v>41646.628032407411</v>
      </c>
      <c r="U406" s="21">
        <f t="shared" si="34"/>
        <v>41675.961111111108</v>
      </c>
    </row>
    <row r="407" spans="1:21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f t="shared" si="31"/>
        <v>2014</v>
      </c>
      <c r="K407" s="11">
        <v>1391479339</v>
      </c>
      <c r="L407" t="b">
        <v>0</v>
      </c>
      <c r="M407">
        <v>55</v>
      </c>
      <c r="N407" t="b">
        <v>1</v>
      </c>
      <c r="O407" t="s">
        <v>8267</v>
      </c>
      <c r="P407" s="10">
        <f t="shared" si="30"/>
        <v>108</v>
      </c>
      <c r="Q407">
        <f t="shared" si="32"/>
        <v>55.2</v>
      </c>
      <c r="R407" s="16" t="s">
        <v>8308</v>
      </c>
      <c r="S407" s="11" t="s">
        <v>8313</v>
      </c>
      <c r="T407" s="21">
        <f t="shared" si="33"/>
        <v>41674.08494212963</v>
      </c>
      <c r="U407" s="21">
        <f t="shared" si="34"/>
        <v>41704.08494212963</v>
      </c>
    </row>
    <row r="408" spans="1:21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f t="shared" si="31"/>
        <v>2011</v>
      </c>
      <c r="K408" s="11">
        <v>1301975637</v>
      </c>
      <c r="L408" t="b">
        <v>0</v>
      </c>
      <c r="M408">
        <v>35</v>
      </c>
      <c r="N408" t="b">
        <v>1</v>
      </c>
      <c r="O408" t="s">
        <v>8267</v>
      </c>
      <c r="P408" s="10">
        <f t="shared" si="30"/>
        <v>108</v>
      </c>
      <c r="Q408">
        <f t="shared" si="32"/>
        <v>86.16</v>
      </c>
      <c r="R408" s="16" t="s">
        <v>8308</v>
      </c>
      <c r="S408" s="11" t="s">
        <v>8313</v>
      </c>
      <c r="T408" s="21">
        <f t="shared" si="33"/>
        <v>40638.162465277775</v>
      </c>
      <c r="U408" s="21">
        <f t="shared" si="34"/>
        <v>40672.249305555553</v>
      </c>
    </row>
    <row r="409" spans="1:21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f t="shared" si="31"/>
        <v>2011</v>
      </c>
      <c r="K409" s="11">
        <v>1316552050</v>
      </c>
      <c r="L409" t="b">
        <v>0</v>
      </c>
      <c r="M409">
        <v>22</v>
      </c>
      <c r="N409" t="b">
        <v>1</v>
      </c>
      <c r="O409" t="s">
        <v>8267</v>
      </c>
      <c r="P409" s="10">
        <f t="shared" si="30"/>
        <v>102</v>
      </c>
      <c r="Q409">
        <f t="shared" si="32"/>
        <v>92.32</v>
      </c>
      <c r="R409" s="16" t="s">
        <v>8308</v>
      </c>
      <c r="S409" s="11" t="s">
        <v>8313</v>
      </c>
      <c r="T409" s="21">
        <f t="shared" si="33"/>
        <v>40806.870949074073</v>
      </c>
      <c r="U409" s="21">
        <f t="shared" si="34"/>
        <v>40866.912615740745</v>
      </c>
    </row>
    <row r="410" spans="1:21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f t="shared" si="31"/>
        <v>2013</v>
      </c>
      <c r="K410" s="11">
        <v>1380217190</v>
      </c>
      <c r="L410" t="b">
        <v>0</v>
      </c>
      <c r="M410">
        <v>38</v>
      </c>
      <c r="N410" t="b">
        <v>1</v>
      </c>
      <c r="O410" t="s">
        <v>8267</v>
      </c>
      <c r="P410" s="10">
        <f t="shared" si="30"/>
        <v>101</v>
      </c>
      <c r="Q410">
        <f t="shared" si="32"/>
        <v>160.16</v>
      </c>
      <c r="R410" s="16" t="s">
        <v>8308</v>
      </c>
      <c r="S410" s="11" t="s">
        <v>8313</v>
      </c>
      <c r="T410" s="21">
        <f t="shared" si="33"/>
        <v>41543.735995370371</v>
      </c>
      <c r="U410" s="21">
        <f t="shared" si="34"/>
        <v>41583.777662037035</v>
      </c>
    </row>
    <row r="411" spans="1:21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f t="shared" si="31"/>
        <v>2016</v>
      </c>
      <c r="K411" s="11">
        <v>1466628144</v>
      </c>
      <c r="L411" t="b">
        <v>0</v>
      </c>
      <c r="M411">
        <v>15</v>
      </c>
      <c r="N411" t="b">
        <v>1</v>
      </c>
      <c r="O411" t="s">
        <v>8267</v>
      </c>
      <c r="P411" s="10">
        <f t="shared" si="30"/>
        <v>137</v>
      </c>
      <c r="Q411">
        <f t="shared" si="32"/>
        <v>45.6</v>
      </c>
      <c r="R411" s="16" t="s">
        <v>8308</v>
      </c>
      <c r="S411" s="11" t="s">
        <v>8313</v>
      </c>
      <c r="T411" s="21">
        <f t="shared" si="33"/>
        <v>42543.862777777773</v>
      </c>
      <c r="U411" s="21">
        <f t="shared" si="34"/>
        <v>42573.862777777773</v>
      </c>
    </row>
    <row r="412" spans="1:21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f t="shared" si="31"/>
        <v>2015</v>
      </c>
      <c r="K412" s="11">
        <v>1429486397</v>
      </c>
      <c r="L412" t="b">
        <v>0</v>
      </c>
      <c r="M412">
        <v>7</v>
      </c>
      <c r="N412" t="b">
        <v>1</v>
      </c>
      <c r="O412" t="s">
        <v>8267</v>
      </c>
      <c r="P412" s="10">
        <f t="shared" si="30"/>
        <v>128</v>
      </c>
      <c r="Q412">
        <f t="shared" si="32"/>
        <v>183.29</v>
      </c>
      <c r="R412" s="16" t="s">
        <v>8308</v>
      </c>
      <c r="S412" s="11" t="s">
        <v>8313</v>
      </c>
      <c r="T412" s="21">
        <f t="shared" si="33"/>
        <v>42113.981446759266</v>
      </c>
      <c r="U412" s="21">
        <f t="shared" si="34"/>
        <v>42173.981446759266</v>
      </c>
    </row>
    <row r="413" spans="1:21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f t="shared" si="31"/>
        <v>2013</v>
      </c>
      <c r="K413" s="11">
        <v>1384920804</v>
      </c>
      <c r="L413" t="b">
        <v>0</v>
      </c>
      <c r="M413">
        <v>241</v>
      </c>
      <c r="N413" t="b">
        <v>1</v>
      </c>
      <c r="O413" t="s">
        <v>8267</v>
      </c>
      <c r="P413" s="10">
        <f t="shared" si="30"/>
        <v>101</v>
      </c>
      <c r="Q413">
        <f t="shared" si="32"/>
        <v>125.79</v>
      </c>
      <c r="R413" s="16" t="s">
        <v>8308</v>
      </c>
      <c r="S413" s="11" t="s">
        <v>8313</v>
      </c>
      <c r="T413" s="21">
        <f t="shared" si="33"/>
        <v>41598.17597222222</v>
      </c>
      <c r="U413" s="21">
        <f t="shared" si="34"/>
        <v>41630.208333333336</v>
      </c>
    </row>
    <row r="414" spans="1:21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f t="shared" si="31"/>
        <v>2012</v>
      </c>
      <c r="K414" s="11">
        <v>1341856178</v>
      </c>
      <c r="L414" t="b">
        <v>0</v>
      </c>
      <c r="M414">
        <v>55</v>
      </c>
      <c r="N414" t="b">
        <v>1</v>
      </c>
      <c r="O414" t="s">
        <v>8267</v>
      </c>
      <c r="P414" s="10">
        <f t="shared" si="30"/>
        <v>127</v>
      </c>
      <c r="Q414">
        <f t="shared" si="32"/>
        <v>57.65</v>
      </c>
      <c r="R414" s="16" t="s">
        <v>8308</v>
      </c>
      <c r="S414" s="11" t="s">
        <v>8313</v>
      </c>
      <c r="T414" s="21">
        <f t="shared" si="33"/>
        <v>41099.742800925924</v>
      </c>
      <c r="U414" s="21">
        <f t="shared" si="34"/>
        <v>41115.742800925924</v>
      </c>
    </row>
    <row r="415" spans="1:21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f t="shared" si="31"/>
        <v>2012</v>
      </c>
      <c r="K415" s="11">
        <v>1340139811</v>
      </c>
      <c r="L415" t="b">
        <v>0</v>
      </c>
      <c r="M415">
        <v>171</v>
      </c>
      <c r="N415" t="b">
        <v>1</v>
      </c>
      <c r="O415" t="s">
        <v>8267</v>
      </c>
      <c r="P415" s="10">
        <f t="shared" si="30"/>
        <v>105</v>
      </c>
      <c r="Q415">
        <f t="shared" si="32"/>
        <v>78.66</v>
      </c>
      <c r="R415" s="16" t="s">
        <v>8308</v>
      </c>
      <c r="S415" s="11" t="s">
        <v>8313</v>
      </c>
      <c r="T415" s="21">
        <f t="shared" si="33"/>
        <v>41079.877442129626</v>
      </c>
      <c r="U415" s="21">
        <f t="shared" si="34"/>
        <v>41109.877442129626</v>
      </c>
    </row>
    <row r="416" spans="1:21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f t="shared" si="31"/>
        <v>2013</v>
      </c>
      <c r="K416" s="11">
        <v>1378949465</v>
      </c>
      <c r="L416" t="b">
        <v>0</v>
      </c>
      <c r="M416">
        <v>208</v>
      </c>
      <c r="N416" t="b">
        <v>1</v>
      </c>
      <c r="O416" t="s">
        <v>8267</v>
      </c>
      <c r="P416" s="10">
        <f t="shared" si="30"/>
        <v>103</v>
      </c>
      <c r="Q416">
        <f t="shared" si="32"/>
        <v>91.48</v>
      </c>
      <c r="R416" s="16" t="s">
        <v>8308</v>
      </c>
      <c r="S416" s="11" t="s">
        <v>8313</v>
      </c>
      <c r="T416" s="21">
        <f t="shared" si="33"/>
        <v>41529.063252314816</v>
      </c>
      <c r="U416" s="21">
        <f t="shared" si="34"/>
        <v>41559.063252314816</v>
      </c>
    </row>
    <row r="417" spans="1:21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f t="shared" si="31"/>
        <v>2014</v>
      </c>
      <c r="K417" s="11">
        <v>1411417602</v>
      </c>
      <c r="L417" t="b">
        <v>0</v>
      </c>
      <c r="M417">
        <v>21</v>
      </c>
      <c r="N417" t="b">
        <v>1</v>
      </c>
      <c r="O417" t="s">
        <v>8267</v>
      </c>
      <c r="P417" s="10">
        <f t="shared" si="30"/>
        <v>102</v>
      </c>
      <c r="Q417">
        <f t="shared" si="32"/>
        <v>68.099999999999994</v>
      </c>
      <c r="R417" s="16" t="s">
        <v>8308</v>
      </c>
      <c r="S417" s="11" t="s">
        <v>8313</v>
      </c>
      <c r="T417" s="21">
        <f t="shared" si="33"/>
        <v>41904.851875</v>
      </c>
      <c r="U417" s="21">
        <f t="shared" si="34"/>
        <v>41929.5</v>
      </c>
    </row>
    <row r="418" spans="1:21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f t="shared" si="31"/>
        <v>2014</v>
      </c>
      <c r="K418" s="11">
        <v>1389259831</v>
      </c>
      <c r="L418" t="b">
        <v>0</v>
      </c>
      <c r="M418">
        <v>25</v>
      </c>
      <c r="N418" t="b">
        <v>1</v>
      </c>
      <c r="O418" t="s">
        <v>8267</v>
      </c>
      <c r="P418" s="10">
        <f t="shared" si="30"/>
        <v>120</v>
      </c>
      <c r="Q418">
        <f t="shared" si="32"/>
        <v>48.09</v>
      </c>
      <c r="R418" s="16" t="s">
        <v>8308</v>
      </c>
      <c r="S418" s="11" t="s">
        <v>8313</v>
      </c>
      <c r="T418" s="21">
        <f t="shared" si="33"/>
        <v>41648.396192129629</v>
      </c>
      <c r="U418" s="21">
        <f t="shared" si="34"/>
        <v>41678.396192129629</v>
      </c>
    </row>
    <row r="419" spans="1:21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f t="shared" si="31"/>
        <v>2013</v>
      </c>
      <c r="K419" s="11">
        <v>1364426260</v>
      </c>
      <c r="L419" t="b">
        <v>0</v>
      </c>
      <c r="M419">
        <v>52</v>
      </c>
      <c r="N419" t="b">
        <v>1</v>
      </c>
      <c r="O419" t="s">
        <v>8267</v>
      </c>
      <c r="P419" s="10">
        <f t="shared" si="30"/>
        <v>100</v>
      </c>
      <c r="Q419">
        <f t="shared" si="32"/>
        <v>202.42</v>
      </c>
      <c r="R419" s="16" t="s">
        <v>8308</v>
      </c>
      <c r="S419" s="11" t="s">
        <v>8313</v>
      </c>
      <c r="T419" s="21">
        <f t="shared" si="33"/>
        <v>41360.970601851855</v>
      </c>
      <c r="U419" s="21">
        <f t="shared" si="34"/>
        <v>41372.189583333333</v>
      </c>
    </row>
    <row r="420" spans="1:21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f t="shared" si="31"/>
        <v>2015</v>
      </c>
      <c r="K420" s="11">
        <v>1435041997</v>
      </c>
      <c r="L420" t="b">
        <v>0</v>
      </c>
      <c r="M420">
        <v>104</v>
      </c>
      <c r="N420" t="b">
        <v>1</v>
      </c>
      <c r="O420" t="s">
        <v>8267</v>
      </c>
      <c r="P420" s="10">
        <f t="shared" si="30"/>
        <v>101</v>
      </c>
      <c r="Q420">
        <f t="shared" si="32"/>
        <v>216.75</v>
      </c>
      <c r="R420" s="16" t="s">
        <v>8308</v>
      </c>
      <c r="S420" s="11" t="s">
        <v>8313</v>
      </c>
      <c r="T420" s="21">
        <f t="shared" si="33"/>
        <v>42178.282372685186</v>
      </c>
      <c r="U420" s="21">
        <f t="shared" si="34"/>
        <v>42208.282372685186</v>
      </c>
    </row>
    <row r="421" spans="1:21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f t="shared" si="31"/>
        <v>2013</v>
      </c>
      <c r="K421" s="11">
        <v>1367352787</v>
      </c>
      <c r="L421" t="b">
        <v>0</v>
      </c>
      <c r="M421">
        <v>73</v>
      </c>
      <c r="N421" t="b">
        <v>1</v>
      </c>
      <c r="O421" t="s">
        <v>8267</v>
      </c>
      <c r="P421" s="10">
        <f t="shared" si="30"/>
        <v>100</v>
      </c>
      <c r="Q421">
        <f t="shared" si="32"/>
        <v>110.07</v>
      </c>
      <c r="R421" s="16" t="s">
        <v>8308</v>
      </c>
      <c r="S421" s="11" t="s">
        <v>8313</v>
      </c>
      <c r="T421" s="21">
        <f t="shared" si="33"/>
        <v>41394.842442129629</v>
      </c>
      <c r="U421" s="21">
        <f t="shared" si="34"/>
        <v>41454.842442129629</v>
      </c>
    </row>
    <row r="422" spans="1:21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f t="shared" si="31"/>
        <v>2014</v>
      </c>
      <c r="K422" s="11">
        <v>1392183631</v>
      </c>
      <c r="L422" t="b">
        <v>0</v>
      </c>
      <c r="M422">
        <v>3</v>
      </c>
      <c r="N422" t="b">
        <v>0</v>
      </c>
      <c r="O422" t="s">
        <v>8268</v>
      </c>
      <c r="P422" s="10">
        <f t="shared" si="30"/>
        <v>0</v>
      </c>
      <c r="Q422">
        <f t="shared" si="32"/>
        <v>4.83</v>
      </c>
      <c r="R422" s="16" t="s">
        <v>8308</v>
      </c>
      <c r="S422" s="11" t="s">
        <v>8314</v>
      </c>
      <c r="T422" s="21">
        <f t="shared" si="33"/>
        <v>41682.23646990741</v>
      </c>
      <c r="U422" s="21">
        <f t="shared" si="34"/>
        <v>41712.194803240738</v>
      </c>
    </row>
    <row r="423" spans="1:21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f t="shared" si="31"/>
        <v>2015</v>
      </c>
      <c r="K423" s="11">
        <v>1434973656</v>
      </c>
      <c r="L423" t="b">
        <v>0</v>
      </c>
      <c r="M423">
        <v>6</v>
      </c>
      <c r="N423" t="b">
        <v>0</v>
      </c>
      <c r="O423" t="s">
        <v>8268</v>
      </c>
      <c r="P423" s="10">
        <f t="shared" si="30"/>
        <v>2</v>
      </c>
      <c r="Q423">
        <f t="shared" si="32"/>
        <v>50.17</v>
      </c>
      <c r="R423" s="16" t="s">
        <v>8308</v>
      </c>
      <c r="S423" s="11" t="s">
        <v>8314</v>
      </c>
      <c r="T423" s="21">
        <f t="shared" si="33"/>
        <v>42177.491388888884</v>
      </c>
      <c r="U423" s="21">
        <f t="shared" si="34"/>
        <v>42237.491388888884</v>
      </c>
    </row>
    <row r="424" spans="1:21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f t="shared" si="31"/>
        <v>2014</v>
      </c>
      <c r="K424" s="11">
        <v>1407824097</v>
      </c>
      <c r="L424" t="b">
        <v>0</v>
      </c>
      <c r="M424">
        <v>12</v>
      </c>
      <c r="N424" t="b">
        <v>0</v>
      </c>
      <c r="O424" t="s">
        <v>8268</v>
      </c>
      <c r="P424" s="10">
        <f t="shared" si="30"/>
        <v>1</v>
      </c>
      <c r="Q424">
        <f t="shared" si="32"/>
        <v>35.83</v>
      </c>
      <c r="R424" s="16" t="s">
        <v>8308</v>
      </c>
      <c r="S424" s="11" t="s">
        <v>8314</v>
      </c>
      <c r="T424" s="21">
        <f t="shared" si="33"/>
        <v>41863.260381944441</v>
      </c>
      <c r="U424" s="21">
        <f t="shared" si="34"/>
        <v>41893.260381944441</v>
      </c>
    </row>
    <row r="425" spans="1:21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f t="shared" si="31"/>
        <v>2013</v>
      </c>
      <c r="K425" s="11">
        <v>1367878430</v>
      </c>
      <c r="L425" t="b">
        <v>0</v>
      </c>
      <c r="M425">
        <v>13</v>
      </c>
      <c r="N425" t="b">
        <v>0</v>
      </c>
      <c r="O425" t="s">
        <v>8268</v>
      </c>
      <c r="P425" s="10">
        <f t="shared" si="30"/>
        <v>1</v>
      </c>
      <c r="Q425">
        <f t="shared" si="32"/>
        <v>11.77</v>
      </c>
      <c r="R425" s="16" t="s">
        <v>8308</v>
      </c>
      <c r="S425" s="11" t="s">
        <v>8314</v>
      </c>
      <c r="T425" s="21">
        <f t="shared" si="33"/>
        <v>41400.92627314815</v>
      </c>
      <c r="U425" s="21">
        <f t="shared" si="34"/>
        <v>41430.92627314815</v>
      </c>
    </row>
    <row r="426" spans="1:21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f t="shared" si="31"/>
        <v>2012</v>
      </c>
      <c r="K426" s="11">
        <v>1327568499</v>
      </c>
      <c r="L426" t="b">
        <v>0</v>
      </c>
      <c r="M426">
        <v>5</v>
      </c>
      <c r="N426" t="b">
        <v>0</v>
      </c>
      <c r="O426" t="s">
        <v>8268</v>
      </c>
      <c r="P426" s="10">
        <f t="shared" si="30"/>
        <v>7</v>
      </c>
      <c r="Q426">
        <f t="shared" si="32"/>
        <v>40.78</v>
      </c>
      <c r="R426" s="16" t="s">
        <v>8308</v>
      </c>
      <c r="S426" s="11" t="s">
        <v>8314</v>
      </c>
      <c r="T426" s="21">
        <f t="shared" si="33"/>
        <v>40934.376145833332</v>
      </c>
      <c r="U426" s="21">
        <f t="shared" si="34"/>
        <v>40994.334479166668</v>
      </c>
    </row>
    <row r="427" spans="1:21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f t="shared" si="31"/>
        <v>2015</v>
      </c>
      <c r="K427" s="11">
        <v>1443472804</v>
      </c>
      <c r="L427" t="b">
        <v>0</v>
      </c>
      <c r="M427">
        <v>2</v>
      </c>
      <c r="N427" t="b">
        <v>0</v>
      </c>
      <c r="O427" t="s">
        <v>8268</v>
      </c>
      <c r="P427" s="10">
        <f t="shared" si="30"/>
        <v>0</v>
      </c>
      <c r="Q427">
        <f t="shared" si="32"/>
        <v>3</v>
      </c>
      <c r="R427" s="16" t="s">
        <v>8308</v>
      </c>
      <c r="S427" s="11" t="s">
        <v>8314</v>
      </c>
      <c r="T427" s="21">
        <f t="shared" si="33"/>
        <v>42275.861157407402</v>
      </c>
      <c r="U427" s="21">
        <f t="shared" si="34"/>
        <v>42335.902824074074</v>
      </c>
    </row>
    <row r="428" spans="1:21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f t="shared" si="31"/>
        <v>2016</v>
      </c>
      <c r="K428" s="11">
        <v>1454259914</v>
      </c>
      <c r="L428" t="b">
        <v>0</v>
      </c>
      <c r="M428">
        <v>8</v>
      </c>
      <c r="N428" t="b">
        <v>0</v>
      </c>
      <c r="O428" t="s">
        <v>8268</v>
      </c>
      <c r="P428" s="10">
        <f t="shared" si="30"/>
        <v>1</v>
      </c>
      <c r="Q428">
        <f t="shared" si="32"/>
        <v>16.63</v>
      </c>
      <c r="R428" s="16" t="s">
        <v>8308</v>
      </c>
      <c r="S428" s="11" t="s">
        <v>8314</v>
      </c>
      <c r="T428" s="21">
        <f t="shared" si="33"/>
        <v>42400.711967592593</v>
      </c>
      <c r="U428" s="21">
        <f t="shared" si="34"/>
        <v>42430.711967592593</v>
      </c>
    </row>
    <row r="429" spans="1:21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f t="shared" si="31"/>
        <v>2015</v>
      </c>
      <c r="K429" s="11">
        <v>1444340940</v>
      </c>
      <c r="L429" t="b">
        <v>0</v>
      </c>
      <c r="M429">
        <v>0</v>
      </c>
      <c r="N429" t="b">
        <v>0</v>
      </c>
      <c r="O429" t="s">
        <v>8268</v>
      </c>
      <c r="P429" s="10">
        <f t="shared" si="30"/>
        <v>0</v>
      </c>
      <c r="Q429">
        <f t="shared" si="32"/>
        <v>0</v>
      </c>
      <c r="R429" s="16" t="s">
        <v>8308</v>
      </c>
      <c r="S429" s="11" t="s">
        <v>8314</v>
      </c>
      <c r="T429" s="21">
        <f t="shared" si="33"/>
        <v>42285.909027777772</v>
      </c>
      <c r="U429" s="21">
        <f t="shared" si="34"/>
        <v>42299.790972222225</v>
      </c>
    </row>
    <row r="430" spans="1:21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f t="shared" si="31"/>
        <v>2014</v>
      </c>
      <c r="K430" s="11">
        <v>1400523845</v>
      </c>
      <c r="L430" t="b">
        <v>0</v>
      </c>
      <c r="M430">
        <v>13</v>
      </c>
      <c r="N430" t="b">
        <v>0</v>
      </c>
      <c r="O430" t="s">
        <v>8268</v>
      </c>
      <c r="P430" s="10">
        <f t="shared" si="30"/>
        <v>6</v>
      </c>
      <c r="Q430">
        <f t="shared" si="32"/>
        <v>52</v>
      </c>
      <c r="R430" s="16" t="s">
        <v>8308</v>
      </c>
      <c r="S430" s="11" t="s">
        <v>8314</v>
      </c>
      <c r="T430" s="21">
        <f t="shared" si="33"/>
        <v>41778.766724537039</v>
      </c>
      <c r="U430" s="21">
        <f t="shared" si="34"/>
        <v>41806.916666666664</v>
      </c>
    </row>
    <row r="431" spans="1:21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f t="shared" si="31"/>
        <v>2009</v>
      </c>
      <c r="K431" s="11">
        <v>1252964282</v>
      </c>
      <c r="L431" t="b">
        <v>0</v>
      </c>
      <c r="M431">
        <v>0</v>
      </c>
      <c r="N431" t="b">
        <v>0</v>
      </c>
      <c r="O431" t="s">
        <v>8268</v>
      </c>
      <c r="P431" s="10">
        <f t="shared" si="30"/>
        <v>0</v>
      </c>
      <c r="Q431">
        <f t="shared" si="32"/>
        <v>0</v>
      </c>
      <c r="R431" s="16" t="s">
        <v>8308</v>
      </c>
      <c r="S431" s="11" t="s">
        <v>8314</v>
      </c>
      <c r="T431" s="21">
        <f t="shared" si="33"/>
        <v>40070.901412037041</v>
      </c>
      <c r="U431" s="21">
        <f t="shared" si="34"/>
        <v>40144.207638888889</v>
      </c>
    </row>
    <row r="432" spans="1:21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f t="shared" si="31"/>
        <v>2013</v>
      </c>
      <c r="K432" s="11">
        <v>1377570867</v>
      </c>
      <c r="L432" t="b">
        <v>0</v>
      </c>
      <c r="M432">
        <v>5</v>
      </c>
      <c r="N432" t="b">
        <v>0</v>
      </c>
      <c r="O432" t="s">
        <v>8268</v>
      </c>
      <c r="P432" s="10">
        <f t="shared" si="30"/>
        <v>2</v>
      </c>
      <c r="Q432">
        <f t="shared" si="32"/>
        <v>4.8</v>
      </c>
      <c r="R432" s="16" t="s">
        <v>8308</v>
      </c>
      <c r="S432" s="11" t="s">
        <v>8314</v>
      </c>
      <c r="T432" s="21">
        <f t="shared" si="33"/>
        <v>41513.107256944444</v>
      </c>
      <c r="U432" s="21">
        <f t="shared" si="34"/>
        <v>41528.107256944444</v>
      </c>
    </row>
    <row r="433" spans="1:21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f t="shared" si="31"/>
        <v>2016</v>
      </c>
      <c r="K433" s="11">
        <v>1465160083</v>
      </c>
      <c r="L433" t="b">
        <v>0</v>
      </c>
      <c r="M433">
        <v>8</v>
      </c>
      <c r="N433" t="b">
        <v>0</v>
      </c>
      <c r="O433" t="s">
        <v>8268</v>
      </c>
      <c r="P433" s="10">
        <f t="shared" si="30"/>
        <v>14</v>
      </c>
      <c r="Q433">
        <f t="shared" si="32"/>
        <v>51.88</v>
      </c>
      <c r="R433" s="16" t="s">
        <v>8308</v>
      </c>
      <c r="S433" s="11" t="s">
        <v>8314</v>
      </c>
      <c r="T433" s="21">
        <f t="shared" si="33"/>
        <v>42526.871331018512</v>
      </c>
      <c r="U433" s="21">
        <f t="shared" si="34"/>
        <v>42556.871331018512</v>
      </c>
    </row>
    <row r="434" spans="1:21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f t="shared" si="31"/>
        <v>2015</v>
      </c>
      <c r="K434" s="11">
        <v>1440264381</v>
      </c>
      <c r="L434" t="b">
        <v>0</v>
      </c>
      <c r="M434">
        <v>8</v>
      </c>
      <c r="N434" t="b">
        <v>0</v>
      </c>
      <c r="O434" t="s">
        <v>8268</v>
      </c>
      <c r="P434" s="10">
        <f t="shared" si="30"/>
        <v>10</v>
      </c>
      <c r="Q434">
        <f t="shared" si="32"/>
        <v>71.25</v>
      </c>
      <c r="R434" s="16" t="s">
        <v>8308</v>
      </c>
      <c r="S434" s="11" t="s">
        <v>8314</v>
      </c>
      <c r="T434" s="21">
        <f t="shared" si="33"/>
        <v>42238.726631944446</v>
      </c>
      <c r="U434" s="21">
        <f t="shared" si="34"/>
        <v>42298.726631944446</v>
      </c>
    </row>
    <row r="435" spans="1:21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f t="shared" si="31"/>
        <v>2015</v>
      </c>
      <c r="K435" s="11">
        <v>1439392022</v>
      </c>
      <c r="L435" t="b">
        <v>0</v>
      </c>
      <c r="M435">
        <v>0</v>
      </c>
      <c r="N435" t="b">
        <v>0</v>
      </c>
      <c r="O435" t="s">
        <v>8268</v>
      </c>
      <c r="P435" s="10">
        <f t="shared" si="30"/>
        <v>0</v>
      </c>
      <c r="Q435">
        <f t="shared" si="32"/>
        <v>0</v>
      </c>
      <c r="R435" s="16" t="s">
        <v>8308</v>
      </c>
      <c r="S435" s="11" t="s">
        <v>8314</v>
      </c>
      <c r="T435" s="21">
        <f t="shared" si="33"/>
        <v>42228.629884259266</v>
      </c>
      <c r="U435" s="21">
        <f t="shared" si="34"/>
        <v>42288.629884259266</v>
      </c>
    </row>
    <row r="436" spans="1:21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f t="shared" si="31"/>
        <v>2013</v>
      </c>
      <c r="K436" s="11">
        <v>1383076902</v>
      </c>
      <c r="L436" t="b">
        <v>0</v>
      </c>
      <c r="M436">
        <v>2</v>
      </c>
      <c r="N436" t="b">
        <v>0</v>
      </c>
      <c r="O436" t="s">
        <v>8268</v>
      </c>
      <c r="P436" s="10">
        <f t="shared" si="30"/>
        <v>5</v>
      </c>
      <c r="Q436">
        <f t="shared" si="32"/>
        <v>62.5</v>
      </c>
      <c r="R436" s="16" t="s">
        <v>8308</v>
      </c>
      <c r="S436" s="11" t="s">
        <v>8314</v>
      </c>
      <c r="T436" s="21">
        <f t="shared" si="33"/>
        <v>41576.834513888891</v>
      </c>
      <c r="U436" s="21">
        <f t="shared" si="34"/>
        <v>41609.876180555555</v>
      </c>
    </row>
    <row r="437" spans="1:21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f t="shared" si="31"/>
        <v>2013</v>
      </c>
      <c r="K437" s="11">
        <v>1376502980</v>
      </c>
      <c r="L437" t="b">
        <v>0</v>
      </c>
      <c r="M437">
        <v>3</v>
      </c>
      <c r="N437" t="b">
        <v>0</v>
      </c>
      <c r="O437" t="s">
        <v>8268</v>
      </c>
      <c r="P437" s="10">
        <f t="shared" si="30"/>
        <v>0</v>
      </c>
      <c r="Q437">
        <f t="shared" si="32"/>
        <v>1</v>
      </c>
      <c r="R437" s="16" t="s">
        <v>8308</v>
      </c>
      <c r="S437" s="11" t="s">
        <v>8314</v>
      </c>
      <c r="T437" s="21">
        <f t="shared" si="33"/>
        <v>41500.747453703705</v>
      </c>
      <c r="U437" s="21">
        <f t="shared" si="34"/>
        <v>41530.747453703705</v>
      </c>
    </row>
    <row r="438" spans="1:21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f t="shared" si="31"/>
        <v>2013</v>
      </c>
      <c r="K438" s="11">
        <v>1372668113</v>
      </c>
      <c r="L438" t="b">
        <v>0</v>
      </c>
      <c r="M438">
        <v>0</v>
      </c>
      <c r="N438" t="b">
        <v>0</v>
      </c>
      <c r="O438" t="s">
        <v>8268</v>
      </c>
      <c r="P438" s="10">
        <f t="shared" si="30"/>
        <v>0</v>
      </c>
      <c r="Q438">
        <f t="shared" si="32"/>
        <v>0</v>
      </c>
      <c r="R438" s="16" t="s">
        <v>8308</v>
      </c>
      <c r="S438" s="11" t="s">
        <v>8314</v>
      </c>
      <c r="T438" s="21">
        <f t="shared" si="33"/>
        <v>41456.36241898148</v>
      </c>
      <c r="U438" s="21">
        <f t="shared" si="34"/>
        <v>41486.36241898148</v>
      </c>
    </row>
    <row r="439" spans="1:21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f t="shared" si="31"/>
        <v>2016</v>
      </c>
      <c r="K439" s="11">
        <v>1470728326</v>
      </c>
      <c r="L439" t="b">
        <v>0</v>
      </c>
      <c r="M439">
        <v>0</v>
      </c>
      <c r="N439" t="b">
        <v>0</v>
      </c>
      <c r="O439" t="s">
        <v>8268</v>
      </c>
      <c r="P439" s="10">
        <f t="shared" si="30"/>
        <v>0</v>
      </c>
      <c r="Q439">
        <f t="shared" si="32"/>
        <v>0</v>
      </c>
      <c r="R439" s="16" t="s">
        <v>8308</v>
      </c>
      <c r="S439" s="11" t="s">
        <v>8314</v>
      </c>
      <c r="T439" s="21">
        <f t="shared" si="33"/>
        <v>42591.31858796296</v>
      </c>
      <c r="U439" s="21">
        <f t="shared" si="34"/>
        <v>42651.31858796296</v>
      </c>
    </row>
    <row r="440" spans="1:21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f t="shared" si="31"/>
        <v>2015</v>
      </c>
      <c r="K440" s="11">
        <v>1445235358</v>
      </c>
      <c r="L440" t="b">
        <v>0</v>
      </c>
      <c r="M440">
        <v>11</v>
      </c>
      <c r="N440" t="b">
        <v>0</v>
      </c>
      <c r="O440" t="s">
        <v>8268</v>
      </c>
      <c r="P440" s="10">
        <f t="shared" si="30"/>
        <v>9</v>
      </c>
      <c r="Q440">
        <f t="shared" si="32"/>
        <v>170.55</v>
      </c>
      <c r="R440" s="16" t="s">
        <v>8308</v>
      </c>
      <c r="S440" s="11" t="s">
        <v>8314</v>
      </c>
      <c r="T440" s="21">
        <f t="shared" si="33"/>
        <v>42296.261087962965</v>
      </c>
      <c r="U440" s="21">
        <f t="shared" si="34"/>
        <v>42326.302754629629</v>
      </c>
    </row>
    <row r="441" spans="1:21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f t="shared" si="31"/>
        <v>2014</v>
      </c>
      <c r="K441" s="11">
        <v>1412705818</v>
      </c>
      <c r="L441" t="b">
        <v>0</v>
      </c>
      <c r="M441">
        <v>0</v>
      </c>
      <c r="N441" t="b">
        <v>0</v>
      </c>
      <c r="O441" t="s">
        <v>8268</v>
      </c>
      <c r="P441" s="10">
        <f t="shared" si="30"/>
        <v>0</v>
      </c>
      <c r="Q441">
        <f t="shared" si="32"/>
        <v>0</v>
      </c>
      <c r="R441" s="16" t="s">
        <v>8308</v>
      </c>
      <c r="S441" s="11" t="s">
        <v>8314</v>
      </c>
      <c r="T441" s="21">
        <f t="shared" si="33"/>
        <v>41919.761782407404</v>
      </c>
      <c r="U441" s="21">
        <f t="shared" si="34"/>
        <v>41929.761782407404</v>
      </c>
    </row>
    <row r="442" spans="1:21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f t="shared" si="31"/>
        <v>2016</v>
      </c>
      <c r="K442" s="11">
        <v>1456270753</v>
      </c>
      <c r="L442" t="b">
        <v>0</v>
      </c>
      <c r="M442">
        <v>1</v>
      </c>
      <c r="N442" t="b">
        <v>0</v>
      </c>
      <c r="O442" t="s">
        <v>8268</v>
      </c>
      <c r="P442" s="10">
        <f t="shared" si="30"/>
        <v>0</v>
      </c>
      <c r="Q442">
        <f t="shared" si="32"/>
        <v>5</v>
      </c>
      <c r="R442" s="16" t="s">
        <v>8308</v>
      </c>
      <c r="S442" s="11" t="s">
        <v>8314</v>
      </c>
      <c r="T442" s="21">
        <f t="shared" si="33"/>
        <v>42423.985567129625</v>
      </c>
      <c r="U442" s="21">
        <f t="shared" si="34"/>
        <v>42453.943900462968</v>
      </c>
    </row>
    <row r="443" spans="1:21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f t="shared" si="31"/>
        <v>2013</v>
      </c>
      <c r="K443" s="11">
        <v>1380826996</v>
      </c>
      <c r="L443" t="b">
        <v>0</v>
      </c>
      <c r="M443">
        <v>0</v>
      </c>
      <c r="N443" t="b">
        <v>0</v>
      </c>
      <c r="O443" t="s">
        <v>8268</v>
      </c>
      <c r="P443" s="10">
        <f t="shared" si="30"/>
        <v>0</v>
      </c>
      <c r="Q443">
        <f t="shared" si="32"/>
        <v>0</v>
      </c>
      <c r="R443" s="16" t="s">
        <v>8308</v>
      </c>
      <c r="S443" s="11" t="s">
        <v>8314</v>
      </c>
      <c r="T443" s="21">
        <f t="shared" si="33"/>
        <v>41550.793935185182</v>
      </c>
      <c r="U443" s="21">
        <f t="shared" si="34"/>
        <v>41580.793935185182</v>
      </c>
    </row>
    <row r="444" spans="1:21" ht="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f t="shared" si="31"/>
        <v>2015</v>
      </c>
      <c r="K444" s="11">
        <v>1421788783</v>
      </c>
      <c r="L444" t="b">
        <v>0</v>
      </c>
      <c r="M444">
        <v>17</v>
      </c>
      <c r="N444" t="b">
        <v>0</v>
      </c>
      <c r="O444" t="s">
        <v>8268</v>
      </c>
      <c r="P444" s="10">
        <f t="shared" si="30"/>
        <v>39</v>
      </c>
      <c r="Q444">
        <f t="shared" si="32"/>
        <v>393.59</v>
      </c>
      <c r="R444" s="16" t="s">
        <v>8308</v>
      </c>
      <c r="S444" s="11" t="s">
        <v>8314</v>
      </c>
      <c r="T444" s="21">
        <f t="shared" si="33"/>
        <v>42024.888692129629</v>
      </c>
      <c r="U444" s="21">
        <f t="shared" si="34"/>
        <v>42054.888692129629</v>
      </c>
    </row>
    <row r="445" spans="1:21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f t="shared" si="31"/>
        <v>2014</v>
      </c>
      <c r="K445" s="11">
        <v>1389399701</v>
      </c>
      <c r="L445" t="b">
        <v>0</v>
      </c>
      <c r="M445">
        <v>2</v>
      </c>
      <c r="N445" t="b">
        <v>0</v>
      </c>
      <c r="O445" t="s">
        <v>8268</v>
      </c>
      <c r="P445" s="10">
        <f t="shared" si="30"/>
        <v>0</v>
      </c>
      <c r="Q445">
        <f t="shared" si="32"/>
        <v>5</v>
      </c>
      <c r="R445" s="16" t="s">
        <v>8308</v>
      </c>
      <c r="S445" s="11" t="s">
        <v>8314</v>
      </c>
      <c r="T445" s="21">
        <f t="shared" si="33"/>
        <v>41650.015057870369</v>
      </c>
      <c r="U445" s="21">
        <f t="shared" si="34"/>
        <v>41680.015057870369</v>
      </c>
    </row>
    <row r="446" spans="1:21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f t="shared" si="31"/>
        <v>2011</v>
      </c>
      <c r="K446" s="11">
        <v>1324158361</v>
      </c>
      <c r="L446" t="b">
        <v>0</v>
      </c>
      <c r="M446">
        <v>1</v>
      </c>
      <c r="N446" t="b">
        <v>0</v>
      </c>
      <c r="O446" t="s">
        <v>8268</v>
      </c>
      <c r="P446" s="10">
        <f t="shared" si="30"/>
        <v>5</v>
      </c>
      <c r="Q446">
        <f t="shared" si="32"/>
        <v>50</v>
      </c>
      <c r="R446" s="16" t="s">
        <v>8308</v>
      </c>
      <c r="S446" s="11" t="s">
        <v>8314</v>
      </c>
      <c r="T446" s="21">
        <f t="shared" si="33"/>
        <v>40894.906956018516</v>
      </c>
      <c r="U446" s="21">
        <f t="shared" si="34"/>
        <v>40954.906956018516</v>
      </c>
    </row>
    <row r="447" spans="1:21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f t="shared" si="31"/>
        <v>2015</v>
      </c>
      <c r="K447" s="11">
        <v>1430899375</v>
      </c>
      <c r="L447" t="b">
        <v>0</v>
      </c>
      <c r="M447">
        <v>2</v>
      </c>
      <c r="N447" t="b">
        <v>0</v>
      </c>
      <c r="O447" t="s">
        <v>8268</v>
      </c>
      <c r="P447" s="10">
        <f t="shared" si="30"/>
        <v>0</v>
      </c>
      <c r="Q447">
        <f t="shared" si="32"/>
        <v>1</v>
      </c>
      <c r="R447" s="16" t="s">
        <v>8308</v>
      </c>
      <c r="S447" s="11" t="s">
        <v>8314</v>
      </c>
      <c r="T447" s="21">
        <f t="shared" si="33"/>
        <v>42130.335358796292</v>
      </c>
      <c r="U447" s="21">
        <f t="shared" si="34"/>
        <v>42145.335358796292</v>
      </c>
    </row>
    <row r="448" spans="1:21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f t="shared" si="31"/>
        <v>2015</v>
      </c>
      <c r="K448" s="11">
        <v>1422842420</v>
      </c>
      <c r="L448" t="b">
        <v>0</v>
      </c>
      <c r="M448">
        <v>16</v>
      </c>
      <c r="N448" t="b">
        <v>0</v>
      </c>
      <c r="O448" t="s">
        <v>8268</v>
      </c>
      <c r="P448" s="10">
        <f t="shared" si="30"/>
        <v>7</v>
      </c>
      <c r="Q448">
        <f t="shared" si="32"/>
        <v>47.88</v>
      </c>
      <c r="R448" s="16" t="s">
        <v>8308</v>
      </c>
      <c r="S448" s="11" t="s">
        <v>8314</v>
      </c>
      <c r="T448" s="21">
        <f t="shared" si="33"/>
        <v>42037.083564814813</v>
      </c>
      <c r="U448" s="21">
        <f t="shared" si="34"/>
        <v>42067.083564814813</v>
      </c>
    </row>
    <row r="449" spans="1:21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f t="shared" si="31"/>
        <v>2013</v>
      </c>
      <c r="K449" s="11">
        <v>1361884763</v>
      </c>
      <c r="L449" t="b">
        <v>0</v>
      </c>
      <c r="M449">
        <v>1</v>
      </c>
      <c r="N449" t="b">
        <v>0</v>
      </c>
      <c r="O449" t="s">
        <v>8268</v>
      </c>
      <c r="P449" s="10">
        <f t="shared" si="30"/>
        <v>0</v>
      </c>
      <c r="Q449">
        <f t="shared" si="32"/>
        <v>5</v>
      </c>
      <c r="R449" s="16" t="s">
        <v>8308</v>
      </c>
      <c r="S449" s="11" t="s">
        <v>8314</v>
      </c>
      <c r="T449" s="21">
        <f t="shared" si="33"/>
        <v>41331.555127314816</v>
      </c>
      <c r="U449" s="21">
        <f t="shared" si="34"/>
        <v>41356.513460648144</v>
      </c>
    </row>
    <row r="450" spans="1:21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f t="shared" si="31"/>
        <v>2014</v>
      </c>
      <c r="K450" s="11">
        <v>1398363095</v>
      </c>
      <c r="L450" t="b">
        <v>0</v>
      </c>
      <c r="M450">
        <v>4</v>
      </c>
      <c r="N450" t="b">
        <v>0</v>
      </c>
      <c r="O450" t="s">
        <v>8268</v>
      </c>
      <c r="P450" s="10">
        <f t="shared" ref="P450:P513" si="35">ROUND(E450/D450*100,0)</f>
        <v>3</v>
      </c>
      <c r="Q450">
        <f t="shared" si="32"/>
        <v>20.5</v>
      </c>
      <c r="R450" s="16" t="s">
        <v>8308</v>
      </c>
      <c r="S450" s="11" t="s">
        <v>8314</v>
      </c>
      <c r="T450" s="21">
        <f t="shared" si="33"/>
        <v>41753.758043981477</v>
      </c>
      <c r="U450" s="21">
        <f t="shared" si="34"/>
        <v>41773.758043981477</v>
      </c>
    </row>
    <row r="451" spans="1:21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f t="shared" ref="J451:J514" si="36">YEAR(T451)</f>
        <v>2013</v>
      </c>
      <c r="K451" s="11">
        <v>1379425085</v>
      </c>
      <c r="L451" t="b">
        <v>0</v>
      </c>
      <c r="M451">
        <v>5</v>
      </c>
      <c r="N451" t="b">
        <v>0</v>
      </c>
      <c r="O451" t="s">
        <v>8268</v>
      </c>
      <c r="P451" s="10">
        <f t="shared" si="35"/>
        <v>2</v>
      </c>
      <c r="Q451">
        <f t="shared" ref="Q451:Q514" si="37">IFERROR(ROUND(E451/M451,2),0)</f>
        <v>9</v>
      </c>
      <c r="R451" s="16" t="s">
        <v>8308</v>
      </c>
      <c r="S451" s="11" t="s">
        <v>8314</v>
      </c>
      <c r="T451" s="21">
        <f t="shared" ref="T451:T514" si="38">(((K451/60)/60)/24)+DATE(1970,1,1)</f>
        <v>41534.568113425928</v>
      </c>
      <c r="U451" s="21">
        <f t="shared" ref="U451:U514" si="39">(((I451/60)/60)/24)+DATE(1970,1,1)</f>
        <v>41564.568113425928</v>
      </c>
    </row>
    <row r="452" spans="1:21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f t="shared" si="36"/>
        <v>2014</v>
      </c>
      <c r="K452" s="11">
        <v>1389825800</v>
      </c>
      <c r="L452" t="b">
        <v>0</v>
      </c>
      <c r="M452">
        <v>7</v>
      </c>
      <c r="N452" t="b">
        <v>0</v>
      </c>
      <c r="O452" t="s">
        <v>8268</v>
      </c>
      <c r="P452" s="10">
        <f t="shared" si="35"/>
        <v>1</v>
      </c>
      <c r="Q452">
        <f t="shared" si="37"/>
        <v>56.57</v>
      </c>
      <c r="R452" s="16" t="s">
        <v>8308</v>
      </c>
      <c r="S452" s="11" t="s">
        <v>8314</v>
      </c>
      <c r="T452" s="21">
        <f t="shared" si="38"/>
        <v>41654.946759259255</v>
      </c>
      <c r="U452" s="21">
        <f t="shared" si="39"/>
        <v>41684.946759259255</v>
      </c>
    </row>
    <row r="453" spans="1:21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f t="shared" si="36"/>
        <v>2013</v>
      </c>
      <c r="K453" s="11">
        <v>1388077791</v>
      </c>
      <c r="L453" t="b">
        <v>0</v>
      </c>
      <c r="M453">
        <v>0</v>
      </c>
      <c r="N453" t="b">
        <v>0</v>
      </c>
      <c r="O453" t="s">
        <v>8268</v>
      </c>
      <c r="P453" s="10">
        <f t="shared" si="35"/>
        <v>0</v>
      </c>
      <c r="Q453">
        <f t="shared" si="37"/>
        <v>0</v>
      </c>
      <c r="R453" s="16" t="s">
        <v>8308</v>
      </c>
      <c r="S453" s="11" t="s">
        <v>8314</v>
      </c>
      <c r="T453" s="21">
        <f t="shared" si="38"/>
        <v>41634.715173611112</v>
      </c>
      <c r="U453" s="21">
        <f t="shared" si="39"/>
        <v>41664.715173611112</v>
      </c>
    </row>
    <row r="454" spans="1:21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f t="shared" si="36"/>
        <v>2015</v>
      </c>
      <c r="K454" s="11">
        <v>1428944015</v>
      </c>
      <c r="L454" t="b">
        <v>0</v>
      </c>
      <c r="M454">
        <v>12</v>
      </c>
      <c r="N454" t="b">
        <v>0</v>
      </c>
      <c r="O454" t="s">
        <v>8268</v>
      </c>
      <c r="P454" s="10">
        <f t="shared" si="35"/>
        <v>64</v>
      </c>
      <c r="Q454">
        <f t="shared" si="37"/>
        <v>40</v>
      </c>
      <c r="R454" s="16" t="s">
        <v>8308</v>
      </c>
      <c r="S454" s="11" t="s">
        <v>8314</v>
      </c>
      <c r="T454" s="21">
        <f t="shared" si="38"/>
        <v>42107.703877314809</v>
      </c>
      <c r="U454" s="21">
        <f t="shared" si="39"/>
        <v>42137.703877314809</v>
      </c>
    </row>
    <row r="455" spans="1:21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f t="shared" si="36"/>
        <v>2015</v>
      </c>
      <c r="K455" s="11">
        <v>1422992879</v>
      </c>
      <c r="L455" t="b">
        <v>0</v>
      </c>
      <c r="M455">
        <v>2</v>
      </c>
      <c r="N455" t="b">
        <v>0</v>
      </c>
      <c r="O455" t="s">
        <v>8268</v>
      </c>
      <c r="P455" s="10">
        <f t="shared" si="35"/>
        <v>0</v>
      </c>
      <c r="Q455">
        <f t="shared" si="37"/>
        <v>13</v>
      </c>
      <c r="R455" s="16" t="s">
        <v>8308</v>
      </c>
      <c r="S455" s="11" t="s">
        <v>8314</v>
      </c>
      <c r="T455" s="21">
        <f t="shared" si="38"/>
        <v>42038.824988425928</v>
      </c>
      <c r="U455" s="21">
        <f t="shared" si="39"/>
        <v>42054.824988425928</v>
      </c>
    </row>
    <row r="456" spans="1:21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f t="shared" si="36"/>
        <v>2014</v>
      </c>
      <c r="K456" s="11">
        <v>1414343571</v>
      </c>
      <c r="L456" t="b">
        <v>0</v>
      </c>
      <c r="M456">
        <v>5</v>
      </c>
      <c r="N456" t="b">
        <v>0</v>
      </c>
      <c r="O456" t="s">
        <v>8268</v>
      </c>
      <c r="P456" s="10">
        <f t="shared" si="35"/>
        <v>1</v>
      </c>
      <c r="Q456">
        <f t="shared" si="37"/>
        <v>16.399999999999999</v>
      </c>
      <c r="R456" s="16" t="s">
        <v>8308</v>
      </c>
      <c r="S456" s="11" t="s">
        <v>8314</v>
      </c>
      <c r="T456" s="21">
        <f t="shared" si="38"/>
        <v>41938.717256944445</v>
      </c>
      <c r="U456" s="21">
        <f t="shared" si="39"/>
        <v>41969.551388888889</v>
      </c>
    </row>
    <row r="457" spans="1:21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f t="shared" si="36"/>
        <v>2012</v>
      </c>
      <c r="K457" s="11">
        <v>1330733022</v>
      </c>
      <c r="L457" t="b">
        <v>0</v>
      </c>
      <c r="M457">
        <v>2</v>
      </c>
      <c r="N457" t="b">
        <v>0</v>
      </c>
      <c r="O457" t="s">
        <v>8268</v>
      </c>
      <c r="P457" s="10">
        <f t="shared" si="35"/>
        <v>0</v>
      </c>
      <c r="Q457">
        <f t="shared" si="37"/>
        <v>22.5</v>
      </c>
      <c r="R457" s="16" t="s">
        <v>8308</v>
      </c>
      <c r="S457" s="11" t="s">
        <v>8314</v>
      </c>
      <c r="T457" s="21">
        <f t="shared" si="38"/>
        <v>40971.002569444441</v>
      </c>
      <c r="U457" s="21">
        <f t="shared" si="39"/>
        <v>41016.021527777775</v>
      </c>
    </row>
    <row r="458" spans="1:21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f t="shared" si="36"/>
        <v>2013</v>
      </c>
      <c r="K458" s="11">
        <v>1380559201</v>
      </c>
      <c r="L458" t="b">
        <v>0</v>
      </c>
      <c r="M458">
        <v>3</v>
      </c>
      <c r="N458" t="b">
        <v>0</v>
      </c>
      <c r="O458" t="s">
        <v>8268</v>
      </c>
      <c r="P458" s="10">
        <f t="shared" si="35"/>
        <v>1</v>
      </c>
      <c r="Q458">
        <f t="shared" si="37"/>
        <v>20.329999999999998</v>
      </c>
      <c r="R458" s="16" t="s">
        <v>8308</v>
      </c>
      <c r="S458" s="11" t="s">
        <v>8314</v>
      </c>
      <c r="T458" s="21">
        <f t="shared" si="38"/>
        <v>41547.694456018515</v>
      </c>
      <c r="U458" s="21">
        <f t="shared" si="39"/>
        <v>41569.165972222225</v>
      </c>
    </row>
    <row r="459" spans="1:21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f t="shared" si="36"/>
        <v>2014</v>
      </c>
      <c r="K459" s="11">
        <v>1405621512</v>
      </c>
      <c r="L459" t="b">
        <v>0</v>
      </c>
      <c r="M459">
        <v>0</v>
      </c>
      <c r="N459" t="b">
        <v>0</v>
      </c>
      <c r="O459" t="s">
        <v>8268</v>
      </c>
      <c r="P459" s="10">
        <f t="shared" si="35"/>
        <v>0</v>
      </c>
      <c r="Q459">
        <f t="shared" si="37"/>
        <v>0</v>
      </c>
      <c r="R459" s="16" t="s">
        <v>8308</v>
      </c>
      <c r="S459" s="11" t="s">
        <v>8314</v>
      </c>
      <c r="T459" s="21">
        <f t="shared" si="38"/>
        <v>41837.767500000002</v>
      </c>
      <c r="U459" s="21">
        <f t="shared" si="39"/>
        <v>41867.767500000002</v>
      </c>
    </row>
    <row r="460" spans="1:21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f t="shared" si="36"/>
        <v>2013</v>
      </c>
      <c r="K460" s="11">
        <v>1365958060</v>
      </c>
      <c r="L460" t="b">
        <v>0</v>
      </c>
      <c r="M460">
        <v>49</v>
      </c>
      <c r="N460" t="b">
        <v>0</v>
      </c>
      <c r="O460" t="s">
        <v>8268</v>
      </c>
      <c r="P460" s="10">
        <f t="shared" si="35"/>
        <v>8</v>
      </c>
      <c r="Q460">
        <f t="shared" si="37"/>
        <v>16.760000000000002</v>
      </c>
      <c r="R460" s="16" t="s">
        <v>8308</v>
      </c>
      <c r="S460" s="11" t="s">
        <v>8314</v>
      </c>
      <c r="T460" s="21">
        <f t="shared" si="38"/>
        <v>41378.69976851852</v>
      </c>
      <c r="U460" s="21">
        <f t="shared" si="39"/>
        <v>41408.69976851852</v>
      </c>
    </row>
    <row r="461" spans="1:21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f t="shared" si="36"/>
        <v>2011</v>
      </c>
      <c r="K461" s="11">
        <v>1316013727</v>
      </c>
      <c r="L461" t="b">
        <v>0</v>
      </c>
      <c r="M461">
        <v>1</v>
      </c>
      <c r="N461" t="b">
        <v>0</v>
      </c>
      <c r="O461" t="s">
        <v>8268</v>
      </c>
      <c r="P461" s="10">
        <f t="shared" si="35"/>
        <v>0</v>
      </c>
      <c r="Q461">
        <f t="shared" si="37"/>
        <v>25</v>
      </c>
      <c r="R461" s="16" t="s">
        <v>8308</v>
      </c>
      <c r="S461" s="11" t="s">
        <v>8314</v>
      </c>
      <c r="T461" s="21">
        <f t="shared" si="38"/>
        <v>40800.6403587963</v>
      </c>
      <c r="U461" s="21">
        <f t="shared" si="39"/>
        <v>40860.682025462964</v>
      </c>
    </row>
    <row r="462" spans="1:21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f t="shared" si="36"/>
        <v>2014</v>
      </c>
      <c r="K462" s="11">
        <v>1398862875</v>
      </c>
      <c r="L462" t="b">
        <v>0</v>
      </c>
      <c r="M462">
        <v>2</v>
      </c>
      <c r="N462" t="b">
        <v>0</v>
      </c>
      <c r="O462" t="s">
        <v>8268</v>
      </c>
      <c r="P462" s="10">
        <f t="shared" si="35"/>
        <v>0</v>
      </c>
      <c r="Q462">
        <f t="shared" si="37"/>
        <v>12.5</v>
      </c>
      <c r="R462" s="16" t="s">
        <v>8308</v>
      </c>
      <c r="S462" s="11" t="s">
        <v>8314</v>
      </c>
      <c r="T462" s="21">
        <f t="shared" si="38"/>
        <v>41759.542534722219</v>
      </c>
      <c r="U462" s="21">
        <f t="shared" si="39"/>
        <v>41791.166666666664</v>
      </c>
    </row>
    <row r="463" spans="1:21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f t="shared" si="36"/>
        <v>2013</v>
      </c>
      <c r="K463" s="11">
        <v>1368476367</v>
      </c>
      <c r="L463" t="b">
        <v>0</v>
      </c>
      <c r="M463">
        <v>0</v>
      </c>
      <c r="N463" t="b">
        <v>0</v>
      </c>
      <c r="O463" t="s">
        <v>8268</v>
      </c>
      <c r="P463" s="10">
        <f t="shared" si="35"/>
        <v>0</v>
      </c>
      <c r="Q463">
        <f t="shared" si="37"/>
        <v>0</v>
      </c>
      <c r="R463" s="16" t="s">
        <v>8308</v>
      </c>
      <c r="S463" s="11" t="s">
        <v>8314</v>
      </c>
      <c r="T463" s="21">
        <f t="shared" si="38"/>
        <v>41407.84684027778</v>
      </c>
      <c r="U463" s="21">
        <f t="shared" si="39"/>
        <v>41427.84684027778</v>
      </c>
    </row>
    <row r="464" spans="1:21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f t="shared" si="36"/>
        <v>2011</v>
      </c>
      <c r="K464" s="11">
        <v>1307761341</v>
      </c>
      <c r="L464" t="b">
        <v>0</v>
      </c>
      <c r="M464">
        <v>0</v>
      </c>
      <c r="N464" t="b">
        <v>0</v>
      </c>
      <c r="O464" t="s">
        <v>8268</v>
      </c>
      <c r="P464" s="10">
        <f t="shared" si="35"/>
        <v>0</v>
      </c>
      <c r="Q464">
        <f t="shared" si="37"/>
        <v>0</v>
      </c>
      <c r="R464" s="16" t="s">
        <v>8308</v>
      </c>
      <c r="S464" s="11" t="s">
        <v>8314</v>
      </c>
      <c r="T464" s="21">
        <f t="shared" si="38"/>
        <v>40705.126631944448</v>
      </c>
      <c r="U464" s="21">
        <f t="shared" si="39"/>
        <v>40765.126631944448</v>
      </c>
    </row>
    <row r="465" spans="1:21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f t="shared" si="36"/>
        <v>2011</v>
      </c>
      <c r="K465" s="11">
        <v>1311699753</v>
      </c>
      <c r="L465" t="b">
        <v>0</v>
      </c>
      <c r="M465">
        <v>11</v>
      </c>
      <c r="N465" t="b">
        <v>0</v>
      </c>
      <c r="O465" t="s">
        <v>8268</v>
      </c>
      <c r="P465" s="10">
        <f t="shared" si="35"/>
        <v>2</v>
      </c>
      <c r="Q465">
        <f t="shared" si="37"/>
        <v>113.64</v>
      </c>
      <c r="R465" s="16" t="s">
        <v>8308</v>
      </c>
      <c r="S465" s="11" t="s">
        <v>8314</v>
      </c>
      <c r="T465" s="21">
        <f t="shared" si="38"/>
        <v>40750.710104166668</v>
      </c>
      <c r="U465" s="21">
        <f t="shared" si="39"/>
        <v>40810.710104166668</v>
      </c>
    </row>
    <row r="466" spans="1:21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f t="shared" si="36"/>
        <v>2016</v>
      </c>
      <c r="K466" s="11">
        <v>1461874935</v>
      </c>
      <c r="L466" t="b">
        <v>0</v>
      </c>
      <c r="M466">
        <v>1</v>
      </c>
      <c r="N466" t="b">
        <v>0</v>
      </c>
      <c r="O466" t="s">
        <v>8268</v>
      </c>
      <c r="P466" s="10">
        <f t="shared" si="35"/>
        <v>0</v>
      </c>
      <c r="Q466">
        <f t="shared" si="37"/>
        <v>1</v>
      </c>
      <c r="R466" s="16" t="s">
        <v>8308</v>
      </c>
      <c r="S466" s="11" t="s">
        <v>8314</v>
      </c>
      <c r="T466" s="21">
        <f t="shared" si="38"/>
        <v>42488.848784722228</v>
      </c>
      <c r="U466" s="21">
        <f t="shared" si="39"/>
        <v>42508.848784722228</v>
      </c>
    </row>
    <row r="467" spans="1:21" ht="21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f t="shared" si="36"/>
        <v>2014</v>
      </c>
      <c r="K467" s="11">
        <v>1402455174</v>
      </c>
      <c r="L467" t="b">
        <v>0</v>
      </c>
      <c r="M467">
        <v>8</v>
      </c>
      <c r="N467" t="b">
        <v>0</v>
      </c>
      <c r="O467" t="s">
        <v>8268</v>
      </c>
      <c r="P467" s="10">
        <f t="shared" si="35"/>
        <v>27</v>
      </c>
      <c r="Q467">
        <f t="shared" si="37"/>
        <v>17.25</v>
      </c>
      <c r="R467" s="16" t="s">
        <v>8308</v>
      </c>
      <c r="S467" s="11" t="s">
        <v>8314</v>
      </c>
      <c r="T467" s="21">
        <f t="shared" si="38"/>
        <v>41801.120069444441</v>
      </c>
      <c r="U467" s="21">
        <f t="shared" si="39"/>
        <v>41817.120069444441</v>
      </c>
    </row>
    <row r="468" spans="1:21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f t="shared" si="36"/>
        <v>2012</v>
      </c>
      <c r="K468" s="11">
        <v>1344465464</v>
      </c>
      <c r="L468" t="b">
        <v>0</v>
      </c>
      <c r="M468">
        <v>5</v>
      </c>
      <c r="N468" t="b">
        <v>0</v>
      </c>
      <c r="O468" t="s">
        <v>8268</v>
      </c>
      <c r="P468" s="10">
        <f t="shared" si="35"/>
        <v>1</v>
      </c>
      <c r="Q468">
        <f t="shared" si="37"/>
        <v>15.2</v>
      </c>
      <c r="R468" s="16" t="s">
        <v>8308</v>
      </c>
      <c r="S468" s="11" t="s">
        <v>8314</v>
      </c>
      <c r="T468" s="21">
        <f t="shared" si="38"/>
        <v>41129.942870370374</v>
      </c>
      <c r="U468" s="21">
        <f t="shared" si="39"/>
        <v>41159.942870370374</v>
      </c>
    </row>
    <row r="469" spans="1:21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f t="shared" si="36"/>
        <v>2012</v>
      </c>
      <c r="K469" s="11">
        <v>1344961134</v>
      </c>
      <c r="L469" t="b">
        <v>0</v>
      </c>
      <c r="M469">
        <v>39</v>
      </c>
      <c r="N469" t="b">
        <v>0</v>
      </c>
      <c r="O469" t="s">
        <v>8268</v>
      </c>
      <c r="P469" s="10">
        <f t="shared" si="35"/>
        <v>22</v>
      </c>
      <c r="Q469">
        <f t="shared" si="37"/>
        <v>110.64</v>
      </c>
      <c r="R469" s="16" t="s">
        <v>8308</v>
      </c>
      <c r="S469" s="11" t="s">
        <v>8314</v>
      </c>
      <c r="T469" s="21">
        <f t="shared" si="38"/>
        <v>41135.679791666669</v>
      </c>
      <c r="U469" s="21">
        <f t="shared" si="39"/>
        <v>41180.679791666669</v>
      </c>
    </row>
    <row r="470" spans="1:21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f t="shared" si="36"/>
        <v>2012</v>
      </c>
      <c r="K470" s="11">
        <v>1336795283</v>
      </c>
      <c r="L470" t="b">
        <v>0</v>
      </c>
      <c r="M470">
        <v>0</v>
      </c>
      <c r="N470" t="b">
        <v>0</v>
      </c>
      <c r="O470" t="s">
        <v>8268</v>
      </c>
      <c r="P470" s="10">
        <f t="shared" si="35"/>
        <v>0</v>
      </c>
      <c r="Q470">
        <f t="shared" si="37"/>
        <v>0</v>
      </c>
      <c r="R470" s="16" t="s">
        <v>8308</v>
      </c>
      <c r="S470" s="11" t="s">
        <v>8314</v>
      </c>
      <c r="T470" s="21">
        <f t="shared" si="38"/>
        <v>41041.167627314811</v>
      </c>
      <c r="U470" s="21">
        <f t="shared" si="39"/>
        <v>41101.160474537035</v>
      </c>
    </row>
    <row r="471" spans="1:21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f t="shared" si="36"/>
        <v>2014</v>
      </c>
      <c r="K471" s="11">
        <v>1404776724</v>
      </c>
      <c r="L471" t="b">
        <v>0</v>
      </c>
      <c r="M471">
        <v>0</v>
      </c>
      <c r="N471" t="b">
        <v>0</v>
      </c>
      <c r="O471" t="s">
        <v>8268</v>
      </c>
      <c r="P471" s="10">
        <f t="shared" si="35"/>
        <v>0</v>
      </c>
      <c r="Q471">
        <f t="shared" si="37"/>
        <v>0</v>
      </c>
      <c r="R471" s="16" t="s">
        <v>8308</v>
      </c>
      <c r="S471" s="11" t="s">
        <v>8314</v>
      </c>
      <c r="T471" s="21">
        <f t="shared" si="38"/>
        <v>41827.989861111113</v>
      </c>
      <c r="U471" s="21">
        <f t="shared" si="39"/>
        <v>41887.989861111113</v>
      </c>
    </row>
    <row r="472" spans="1:21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f t="shared" si="36"/>
        <v>2013</v>
      </c>
      <c r="K472" s="11">
        <v>1385524889</v>
      </c>
      <c r="L472" t="b">
        <v>0</v>
      </c>
      <c r="M472">
        <v>2</v>
      </c>
      <c r="N472" t="b">
        <v>0</v>
      </c>
      <c r="O472" t="s">
        <v>8268</v>
      </c>
      <c r="P472" s="10">
        <f t="shared" si="35"/>
        <v>1</v>
      </c>
      <c r="Q472">
        <f t="shared" si="37"/>
        <v>25.5</v>
      </c>
      <c r="R472" s="16" t="s">
        <v>8308</v>
      </c>
      <c r="S472" s="11" t="s">
        <v>8314</v>
      </c>
      <c r="T472" s="21">
        <f t="shared" si="38"/>
        <v>41605.167696759258</v>
      </c>
      <c r="U472" s="21">
        <f t="shared" si="39"/>
        <v>41655.166666666664</v>
      </c>
    </row>
    <row r="473" spans="1:21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f t="shared" si="36"/>
        <v>2014</v>
      </c>
      <c r="K473" s="11">
        <v>1394039979</v>
      </c>
      <c r="L473" t="b">
        <v>0</v>
      </c>
      <c r="M473">
        <v>170</v>
      </c>
      <c r="N473" t="b">
        <v>0</v>
      </c>
      <c r="O473" t="s">
        <v>8268</v>
      </c>
      <c r="P473" s="10">
        <f t="shared" si="35"/>
        <v>12</v>
      </c>
      <c r="Q473">
        <f t="shared" si="37"/>
        <v>38.479999999999997</v>
      </c>
      <c r="R473" s="16" t="s">
        <v>8308</v>
      </c>
      <c r="S473" s="11" t="s">
        <v>8314</v>
      </c>
      <c r="T473" s="21">
        <f t="shared" si="38"/>
        <v>41703.721979166665</v>
      </c>
      <c r="U473" s="21">
        <f t="shared" si="39"/>
        <v>41748.680312500001</v>
      </c>
    </row>
    <row r="474" spans="1:21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f t="shared" si="36"/>
        <v>2014</v>
      </c>
      <c r="K474" s="11">
        <v>1406239718</v>
      </c>
      <c r="L474" t="b">
        <v>0</v>
      </c>
      <c r="M474">
        <v>5</v>
      </c>
      <c r="N474" t="b">
        <v>0</v>
      </c>
      <c r="O474" t="s">
        <v>8268</v>
      </c>
      <c r="P474" s="10">
        <f t="shared" si="35"/>
        <v>18</v>
      </c>
      <c r="Q474">
        <f t="shared" si="37"/>
        <v>28.2</v>
      </c>
      <c r="R474" s="16" t="s">
        <v>8308</v>
      </c>
      <c r="S474" s="11" t="s">
        <v>8314</v>
      </c>
      <c r="T474" s="21">
        <f t="shared" si="38"/>
        <v>41844.922662037039</v>
      </c>
      <c r="U474" s="21">
        <f t="shared" si="39"/>
        <v>41874.922662037039</v>
      </c>
    </row>
    <row r="475" spans="1:21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f t="shared" si="36"/>
        <v>2014</v>
      </c>
      <c r="K475" s="11">
        <v>1408380319</v>
      </c>
      <c r="L475" t="b">
        <v>0</v>
      </c>
      <c r="M475">
        <v>14</v>
      </c>
      <c r="N475" t="b">
        <v>0</v>
      </c>
      <c r="O475" t="s">
        <v>8268</v>
      </c>
      <c r="P475" s="10">
        <f t="shared" si="35"/>
        <v>3</v>
      </c>
      <c r="Q475">
        <f t="shared" si="37"/>
        <v>61.5</v>
      </c>
      <c r="R475" s="16" t="s">
        <v>8308</v>
      </c>
      <c r="S475" s="11" t="s">
        <v>8314</v>
      </c>
      <c r="T475" s="21">
        <f t="shared" si="38"/>
        <v>41869.698136574072</v>
      </c>
      <c r="U475" s="21">
        <f t="shared" si="39"/>
        <v>41899.698136574072</v>
      </c>
    </row>
    <row r="476" spans="1:21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f t="shared" si="36"/>
        <v>2017</v>
      </c>
      <c r="K476" s="11">
        <v>1484726029</v>
      </c>
      <c r="L476" t="b">
        <v>0</v>
      </c>
      <c r="M476">
        <v>1</v>
      </c>
      <c r="N476" t="b">
        <v>0</v>
      </c>
      <c r="O476" t="s">
        <v>8268</v>
      </c>
      <c r="P476" s="10">
        <f t="shared" si="35"/>
        <v>0</v>
      </c>
      <c r="Q476">
        <f t="shared" si="37"/>
        <v>1</v>
      </c>
      <c r="R476" s="16" t="s">
        <v>8308</v>
      </c>
      <c r="S476" s="11" t="s">
        <v>8314</v>
      </c>
      <c r="T476" s="21">
        <f t="shared" si="38"/>
        <v>42753.329039351855</v>
      </c>
      <c r="U476" s="21">
        <f t="shared" si="39"/>
        <v>42783.329039351855</v>
      </c>
    </row>
    <row r="477" spans="1:21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f t="shared" si="36"/>
        <v>2015</v>
      </c>
      <c r="K477" s="11">
        <v>1428285843</v>
      </c>
      <c r="L477" t="b">
        <v>0</v>
      </c>
      <c r="M477">
        <v>0</v>
      </c>
      <c r="N477" t="b">
        <v>0</v>
      </c>
      <c r="O477" t="s">
        <v>8268</v>
      </c>
      <c r="P477" s="10">
        <f t="shared" si="35"/>
        <v>0</v>
      </c>
      <c r="Q477">
        <f t="shared" si="37"/>
        <v>0</v>
      </c>
      <c r="R477" s="16" t="s">
        <v>8308</v>
      </c>
      <c r="S477" s="11" t="s">
        <v>8314</v>
      </c>
      <c r="T477" s="21">
        <f t="shared" si="38"/>
        <v>42100.086145833338</v>
      </c>
      <c r="U477" s="21">
        <f t="shared" si="39"/>
        <v>42130.086145833338</v>
      </c>
    </row>
    <row r="478" spans="1:21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f t="shared" si="36"/>
        <v>2014</v>
      </c>
      <c r="K478" s="11">
        <v>1398727441</v>
      </c>
      <c r="L478" t="b">
        <v>0</v>
      </c>
      <c r="M478">
        <v>124</v>
      </c>
      <c r="N478" t="b">
        <v>0</v>
      </c>
      <c r="O478" t="s">
        <v>8268</v>
      </c>
      <c r="P478" s="10">
        <f t="shared" si="35"/>
        <v>2</v>
      </c>
      <c r="Q478">
        <f t="shared" si="37"/>
        <v>39.57</v>
      </c>
      <c r="R478" s="16" t="s">
        <v>8308</v>
      </c>
      <c r="S478" s="11" t="s">
        <v>8314</v>
      </c>
      <c r="T478" s="21">
        <f t="shared" si="38"/>
        <v>41757.975011574075</v>
      </c>
      <c r="U478" s="21">
        <f t="shared" si="39"/>
        <v>41793.165972222225</v>
      </c>
    </row>
    <row r="479" spans="1:21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f t="shared" si="36"/>
        <v>2012</v>
      </c>
      <c r="K479" s="11">
        <v>1332187334</v>
      </c>
      <c r="L479" t="b">
        <v>0</v>
      </c>
      <c r="M479">
        <v>0</v>
      </c>
      <c r="N479" t="b">
        <v>0</v>
      </c>
      <c r="O479" t="s">
        <v>8268</v>
      </c>
      <c r="P479" s="10">
        <f t="shared" si="35"/>
        <v>0</v>
      </c>
      <c r="Q479">
        <f t="shared" si="37"/>
        <v>0</v>
      </c>
      <c r="R479" s="16" t="s">
        <v>8308</v>
      </c>
      <c r="S479" s="11" t="s">
        <v>8314</v>
      </c>
      <c r="T479" s="21">
        <f t="shared" si="38"/>
        <v>40987.83488425926</v>
      </c>
      <c r="U479" s="21">
        <f t="shared" si="39"/>
        <v>41047.83488425926</v>
      </c>
    </row>
    <row r="480" spans="1:21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f t="shared" si="36"/>
        <v>2015</v>
      </c>
      <c r="K480" s="11">
        <v>1425333109</v>
      </c>
      <c r="L480" t="b">
        <v>0</v>
      </c>
      <c r="M480">
        <v>0</v>
      </c>
      <c r="N480" t="b">
        <v>0</v>
      </c>
      <c r="O480" t="s">
        <v>8268</v>
      </c>
      <c r="P480" s="10">
        <f t="shared" si="35"/>
        <v>0</v>
      </c>
      <c r="Q480">
        <f t="shared" si="37"/>
        <v>0</v>
      </c>
      <c r="R480" s="16" t="s">
        <v>8308</v>
      </c>
      <c r="S480" s="11" t="s">
        <v>8314</v>
      </c>
      <c r="T480" s="21">
        <f t="shared" si="38"/>
        <v>42065.910983796297</v>
      </c>
      <c r="U480" s="21">
        <f t="shared" si="39"/>
        <v>42095.869317129633</v>
      </c>
    </row>
    <row r="481" spans="1:21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f t="shared" si="36"/>
        <v>2014</v>
      </c>
      <c r="K481" s="11">
        <v>1411379235</v>
      </c>
      <c r="L481" t="b">
        <v>0</v>
      </c>
      <c r="M481">
        <v>55</v>
      </c>
      <c r="N481" t="b">
        <v>0</v>
      </c>
      <c r="O481" t="s">
        <v>8268</v>
      </c>
      <c r="P481" s="10">
        <f t="shared" si="35"/>
        <v>33</v>
      </c>
      <c r="Q481">
        <f t="shared" si="37"/>
        <v>88.8</v>
      </c>
      <c r="R481" s="16" t="s">
        <v>8308</v>
      </c>
      <c r="S481" s="11" t="s">
        <v>8314</v>
      </c>
      <c r="T481" s="21">
        <f t="shared" si="38"/>
        <v>41904.407812500001</v>
      </c>
      <c r="U481" s="21">
        <f t="shared" si="39"/>
        <v>41964.449479166666</v>
      </c>
    </row>
    <row r="482" spans="1:21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f t="shared" si="36"/>
        <v>2013</v>
      </c>
      <c r="K482" s="11">
        <v>1373457615</v>
      </c>
      <c r="L482" t="b">
        <v>0</v>
      </c>
      <c r="M482">
        <v>140</v>
      </c>
      <c r="N482" t="b">
        <v>0</v>
      </c>
      <c r="O482" t="s">
        <v>8268</v>
      </c>
      <c r="P482" s="10">
        <f t="shared" si="35"/>
        <v>19</v>
      </c>
      <c r="Q482">
        <f t="shared" si="37"/>
        <v>55.46</v>
      </c>
      <c r="R482" s="16" t="s">
        <v>8308</v>
      </c>
      <c r="S482" s="11" t="s">
        <v>8314</v>
      </c>
      <c r="T482" s="21">
        <f t="shared" si="38"/>
        <v>41465.500173611108</v>
      </c>
      <c r="U482" s="21">
        <f t="shared" si="39"/>
        <v>41495.500173611108</v>
      </c>
    </row>
    <row r="483" spans="1:21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f t="shared" si="36"/>
        <v>2012</v>
      </c>
      <c r="K483" s="11">
        <v>1347293289</v>
      </c>
      <c r="L483" t="b">
        <v>0</v>
      </c>
      <c r="M483">
        <v>21</v>
      </c>
      <c r="N483" t="b">
        <v>0</v>
      </c>
      <c r="O483" t="s">
        <v>8268</v>
      </c>
      <c r="P483" s="10">
        <f t="shared" si="35"/>
        <v>6</v>
      </c>
      <c r="Q483">
        <f t="shared" si="37"/>
        <v>87.14</v>
      </c>
      <c r="R483" s="16" t="s">
        <v>8308</v>
      </c>
      <c r="S483" s="11" t="s">
        <v>8314</v>
      </c>
      <c r="T483" s="21">
        <f t="shared" si="38"/>
        <v>41162.672326388885</v>
      </c>
      <c r="U483" s="21">
        <f t="shared" si="39"/>
        <v>41192.672326388885</v>
      </c>
    </row>
    <row r="484" spans="1:21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f t="shared" si="36"/>
        <v>2016</v>
      </c>
      <c r="K484" s="11">
        <v>1458336690</v>
      </c>
      <c r="L484" t="b">
        <v>0</v>
      </c>
      <c r="M484">
        <v>1</v>
      </c>
      <c r="N484" t="b">
        <v>0</v>
      </c>
      <c r="O484" t="s">
        <v>8268</v>
      </c>
      <c r="P484" s="10">
        <f t="shared" si="35"/>
        <v>0</v>
      </c>
      <c r="Q484">
        <f t="shared" si="37"/>
        <v>10</v>
      </c>
      <c r="R484" s="16" t="s">
        <v>8308</v>
      </c>
      <c r="S484" s="11" t="s">
        <v>8314</v>
      </c>
      <c r="T484" s="21">
        <f t="shared" si="38"/>
        <v>42447.896875000006</v>
      </c>
      <c r="U484" s="21">
        <f t="shared" si="39"/>
        <v>42474.606944444444</v>
      </c>
    </row>
    <row r="485" spans="1:21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f t="shared" si="36"/>
        <v>2012</v>
      </c>
      <c r="K485" s="11">
        <v>1354250672</v>
      </c>
      <c r="L485" t="b">
        <v>0</v>
      </c>
      <c r="M485">
        <v>147</v>
      </c>
      <c r="N485" t="b">
        <v>0</v>
      </c>
      <c r="O485" t="s">
        <v>8268</v>
      </c>
      <c r="P485" s="10">
        <f t="shared" si="35"/>
        <v>50</v>
      </c>
      <c r="Q485">
        <f t="shared" si="37"/>
        <v>51.22</v>
      </c>
      <c r="R485" s="16" t="s">
        <v>8308</v>
      </c>
      <c r="S485" s="11" t="s">
        <v>8314</v>
      </c>
      <c r="T485" s="21">
        <f t="shared" si="38"/>
        <v>41243.197592592594</v>
      </c>
      <c r="U485" s="21">
        <f t="shared" si="39"/>
        <v>41303.197592592594</v>
      </c>
    </row>
    <row r="486" spans="1:21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f t="shared" si="36"/>
        <v>2015</v>
      </c>
      <c r="K486" s="11">
        <v>1443220372</v>
      </c>
      <c r="L486" t="b">
        <v>0</v>
      </c>
      <c r="M486">
        <v>11</v>
      </c>
      <c r="N486" t="b">
        <v>0</v>
      </c>
      <c r="O486" t="s">
        <v>8268</v>
      </c>
      <c r="P486" s="10">
        <f t="shared" si="35"/>
        <v>0</v>
      </c>
      <c r="Q486">
        <f t="shared" si="37"/>
        <v>13.55</v>
      </c>
      <c r="R486" s="16" t="s">
        <v>8308</v>
      </c>
      <c r="S486" s="11" t="s">
        <v>8314</v>
      </c>
      <c r="T486" s="21">
        <f t="shared" si="38"/>
        <v>42272.93949074074</v>
      </c>
      <c r="U486" s="21">
        <f t="shared" si="39"/>
        <v>42313.981157407412</v>
      </c>
    </row>
    <row r="487" spans="1:21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f t="shared" si="36"/>
        <v>2013</v>
      </c>
      <c r="K487" s="11">
        <v>1366200499</v>
      </c>
      <c r="L487" t="b">
        <v>0</v>
      </c>
      <c r="M487">
        <v>125</v>
      </c>
      <c r="N487" t="b">
        <v>0</v>
      </c>
      <c r="O487" t="s">
        <v>8268</v>
      </c>
      <c r="P487" s="10">
        <f t="shared" si="35"/>
        <v>22</v>
      </c>
      <c r="Q487">
        <f t="shared" si="37"/>
        <v>66.52</v>
      </c>
      <c r="R487" s="16" t="s">
        <v>8308</v>
      </c>
      <c r="S487" s="11" t="s">
        <v>8314</v>
      </c>
      <c r="T487" s="21">
        <f t="shared" si="38"/>
        <v>41381.50577546296</v>
      </c>
      <c r="U487" s="21">
        <f t="shared" si="39"/>
        <v>41411.50577546296</v>
      </c>
    </row>
    <row r="488" spans="1:21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f t="shared" si="36"/>
        <v>2014</v>
      </c>
      <c r="K488" s="11">
        <v>1399070239</v>
      </c>
      <c r="L488" t="b">
        <v>0</v>
      </c>
      <c r="M488">
        <v>1</v>
      </c>
      <c r="N488" t="b">
        <v>0</v>
      </c>
      <c r="O488" t="s">
        <v>8268</v>
      </c>
      <c r="P488" s="10">
        <f t="shared" si="35"/>
        <v>0</v>
      </c>
      <c r="Q488">
        <f t="shared" si="37"/>
        <v>50</v>
      </c>
      <c r="R488" s="16" t="s">
        <v>8308</v>
      </c>
      <c r="S488" s="11" t="s">
        <v>8314</v>
      </c>
      <c r="T488" s="21">
        <f t="shared" si="38"/>
        <v>41761.94258101852</v>
      </c>
      <c r="U488" s="21">
        <f t="shared" si="39"/>
        <v>41791.94258101852</v>
      </c>
    </row>
    <row r="489" spans="1:21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f t="shared" si="36"/>
        <v>2016</v>
      </c>
      <c r="K489" s="11">
        <v>1477491394</v>
      </c>
      <c r="L489" t="b">
        <v>0</v>
      </c>
      <c r="M489">
        <v>0</v>
      </c>
      <c r="N489" t="b">
        <v>0</v>
      </c>
      <c r="O489" t="s">
        <v>8268</v>
      </c>
      <c r="P489" s="10">
        <f t="shared" si="35"/>
        <v>0</v>
      </c>
      <c r="Q489">
        <f t="shared" si="37"/>
        <v>0</v>
      </c>
      <c r="R489" s="16" t="s">
        <v>8308</v>
      </c>
      <c r="S489" s="11" t="s">
        <v>8314</v>
      </c>
      <c r="T489" s="21">
        <f t="shared" si="38"/>
        <v>42669.594837962963</v>
      </c>
      <c r="U489" s="21">
        <f t="shared" si="39"/>
        <v>42729.636504629627</v>
      </c>
    </row>
    <row r="490" spans="1:21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f t="shared" si="36"/>
        <v>2016</v>
      </c>
      <c r="K490" s="11">
        <v>1481332700</v>
      </c>
      <c r="L490" t="b">
        <v>0</v>
      </c>
      <c r="M490">
        <v>0</v>
      </c>
      <c r="N490" t="b">
        <v>0</v>
      </c>
      <c r="O490" t="s">
        <v>8268</v>
      </c>
      <c r="P490" s="10">
        <f t="shared" si="35"/>
        <v>0</v>
      </c>
      <c r="Q490">
        <f t="shared" si="37"/>
        <v>0</v>
      </c>
      <c r="R490" s="16" t="s">
        <v>8308</v>
      </c>
      <c r="S490" s="11" t="s">
        <v>8314</v>
      </c>
      <c r="T490" s="21">
        <f t="shared" si="38"/>
        <v>42714.054398148146</v>
      </c>
      <c r="U490" s="21">
        <f t="shared" si="39"/>
        <v>42744.054398148146</v>
      </c>
    </row>
    <row r="491" spans="1:21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f t="shared" si="36"/>
        <v>2011</v>
      </c>
      <c r="K491" s="11">
        <v>1323084816</v>
      </c>
      <c r="L491" t="b">
        <v>0</v>
      </c>
      <c r="M491">
        <v>3</v>
      </c>
      <c r="N491" t="b">
        <v>0</v>
      </c>
      <c r="O491" t="s">
        <v>8268</v>
      </c>
      <c r="P491" s="10">
        <f t="shared" si="35"/>
        <v>0</v>
      </c>
      <c r="Q491">
        <f t="shared" si="37"/>
        <v>71.67</v>
      </c>
      <c r="R491" s="16" t="s">
        <v>8308</v>
      </c>
      <c r="S491" s="11" t="s">
        <v>8314</v>
      </c>
      <c r="T491" s="21">
        <f t="shared" si="38"/>
        <v>40882.481666666667</v>
      </c>
      <c r="U491" s="21">
        <f t="shared" si="39"/>
        <v>40913.481249999997</v>
      </c>
    </row>
    <row r="492" spans="1:21" ht="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f t="shared" si="36"/>
        <v>2012</v>
      </c>
      <c r="K492" s="11">
        <v>1343085285</v>
      </c>
      <c r="L492" t="b">
        <v>0</v>
      </c>
      <c r="M492">
        <v>0</v>
      </c>
      <c r="N492" t="b">
        <v>0</v>
      </c>
      <c r="O492" t="s">
        <v>8268</v>
      </c>
      <c r="P492" s="10">
        <f t="shared" si="35"/>
        <v>0</v>
      </c>
      <c r="Q492">
        <f t="shared" si="37"/>
        <v>0</v>
      </c>
      <c r="R492" s="16" t="s">
        <v>8308</v>
      </c>
      <c r="S492" s="11" t="s">
        <v>8314</v>
      </c>
      <c r="T492" s="21">
        <f t="shared" si="38"/>
        <v>41113.968576388892</v>
      </c>
      <c r="U492" s="21">
        <f t="shared" si="39"/>
        <v>41143.968576388892</v>
      </c>
    </row>
    <row r="493" spans="1:21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f t="shared" si="36"/>
        <v>2015</v>
      </c>
      <c r="K493" s="11">
        <v>1451345699</v>
      </c>
      <c r="L493" t="b">
        <v>0</v>
      </c>
      <c r="M493">
        <v>0</v>
      </c>
      <c r="N493" t="b">
        <v>0</v>
      </c>
      <c r="O493" t="s">
        <v>8268</v>
      </c>
      <c r="P493" s="10">
        <f t="shared" si="35"/>
        <v>0</v>
      </c>
      <c r="Q493">
        <f t="shared" si="37"/>
        <v>0</v>
      </c>
      <c r="R493" s="16" t="s">
        <v>8308</v>
      </c>
      <c r="S493" s="11" t="s">
        <v>8314</v>
      </c>
      <c r="T493" s="21">
        <f t="shared" si="38"/>
        <v>42366.982627314821</v>
      </c>
      <c r="U493" s="21">
        <f t="shared" si="39"/>
        <v>42396.982627314821</v>
      </c>
    </row>
    <row r="494" spans="1:21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f t="shared" si="36"/>
        <v>2016</v>
      </c>
      <c r="K494" s="11">
        <v>1471135830</v>
      </c>
      <c r="L494" t="b">
        <v>0</v>
      </c>
      <c r="M494">
        <v>0</v>
      </c>
      <c r="N494" t="b">
        <v>0</v>
      </c>
      <c r="O494" t="s">
        <v>8268</v>
      </c>
      <c r="P494" s="10">
        <f t="shared" si="35"/>
        <v>0</v>
      </c>
      <c r="Q494">
        <f t="shared" si="37"/>
        <v>0</v>
      </c>
      <c r="R494" s="16" t="s">
        <v>8308</v>
      </c>
      <c r="S494" s="11" t="s">
        <v>8314</v>
      </c>
      <c r="T494" s="21">
        <f t="shared" si="38"/>
        <v>42596.03506944445</v>
      </c>
      <c r="U494" s="21">
        <f t="shared" si="39"/>
        <v>42656.03506944445</v>
      </c>
    </row>
    <row r="495" spans="1:21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f t="shared" si="36"/>
        <v>2015</v>
      </c>
      <c r="K495" s="11">
        <v>1429550738</v>
      </c>
      <c r="L495" t="b">
        <v>0</v>
      </c>
      <c r="M495">
        <v>0</v>
      </c>
      <c r="N495" t="b">
        <v>0</v>
      </c>
      <c r="O495" t="s">
        <v>8268</v>
      </c>
      <c r="P495" s="10">
        <f t="shared" si="35"/>
        <v>0</v>
      </c>
      <c r="Q495">
        <f t="shared" si="37"/>
        <v>0</v>
      </c>
      <c r="R495" s="16" t="s">
        <v>8308</v>
      </c>
      <c r="S495" s="11" t="s">
        <v>8314</v>
      </c>
      <c r="T495" s="21">
        <f t="shared" si="38"/>
        <v>42114.726134259254</v>
      </c>
      <c r="U495" s="21">
        <f t="shared" si="39"/>
        <v>42144.726134259254</v>
      </c>
    </row>
    <row r="496" spans="1:21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f t="shared" si="36"/>
        <v>2014</v>
      </c>
      <c r="K496" s="11">
        <v>1402343765</v>
      </c>
      <c r="L496" t="b">
        <v>0</v>
      </c>
      <c r="M496">
        <v>3</v>
      </c>
      <c r="N496" t="b">
        <v>0</v>
      </c>
      <c r="O496" t="s">
        <v>8268</v>
      </c>
      <c r="P496" s="10">
        <f t="shared" si="35"/>
        <v>0</v>
      </c>
      <c r="Q496">
        <f t="shared" si="37"/>
        <v>10.33</v>
      </c>
      <c r="R496" s="16" t="s">
        <v>8308</v>
      </c>
      <c r="S496" s="11" t="s">
        <v>8314</v>
      </c>
      <c r="T496" s="21">
        <f t="shared" si="38"/>
        <v>41799.830613425926</v>
      </c>
      <c r="U496" s="21">
        <f t="shared" si="39"/>
        <v>41823.125</v>
      </c>
    </row>
    <row r="497" spans="1:21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f t="shared" si="36"/>
        <v>2015</v>
      </c>
      <c r="K497" s="11">
        <v>1434484305</v>
      </c>
      <c r="L497" t="b">
        <v>0</v>
      </c>
      <c r="M497">
        <v>0</v>
      </c>
      <c r="N497" t="b">
        <v>0</v>
      </c>
      <c r="O497" t="s">
        <v>8268</v>
      </c>
      <c r="P497" s="10">
        <f t="shared" si="35"/>
        <v>0</v>
      </c>
      <c r="Q497">
        <f t="shared" si="37"/>
        <v>0</v>
      </c>
      <c r="R497" s="16" t="s">
        <v>8308</v>
      </c>
      <c r="S497" s="11" t="s">
        <v>8314</v>
      </c>
      <c r="T497" s="21">
        <f t="shared" si="38"/>
        <v>42171.827604166669</v>
      </c>
      <c r="U497" s="21">
        <f t="shared" si="39"/>
        <v>42201.827604166669</v>
      </c>
    </row>
    <row r="498" spans="1:21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f t="shared" si="36"/>
        <v>2013</v>
      </c>
      <c r="K498" s="11">
        <v>1386886874</v>
      </c>
      <c r="L498" t="b">
        <v>0</v>
      </c>
      <c r="M498">
        <v>1</v>
      </c>
      <c r="N498" t="b">
        <v>0</v>
      </c>
      <c r="O498" t="s">
        <v>8268</v>
      </c>
      <c r="P498" s="10">
        <f t="shared" si="35"/>
        <v>0</v>
      </c>
      <c r="Q498">
        <f t="shared" si="37"/>
        <v>1</v>
      </c>
      <c r="R498" s="16" t="s">
        <v>8308</v>
      </c>
      <c r="S498" s="11" t="s">
        <v>8314</v>
      </c>
      <c r="T498" s="21">
        <f t="shared" si="38"/>
        <v>41620.93141203704</v>
      </c>
      <c r="U498" s="21">
        <f t="shared" si="39"/>
        <v>41680.93141203704</v>
      </c>
    </row>
    <row r="499" spans="1:21" ht="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f t="shared" si="36"/>
        <v>2014</v>
      </c>
      <c r="K499" s="11">
        <v>1414889665</v>
      </c>
      <c r="L499" t="b">
        <v>0</v>
      </c>
      <c r="M499">
        <v>3</v>
      </c>
      <c r="N499" t="b">
        <v>0</v>
      </c>
      <c r="O499" t="s">
        <v>8268</v>
      </c>
      <c r="P499" s="10">
        <f t="shared" si="35"/>
        <v>1</v>
      </c>
      <c r="Q499">
        <f t="shared" si="37"/>
        <v>10</v>
      </c>
      <c r="R499" s="16" t="s">
        <v>8308</v>
      </c>
      <c r="S499" s="11" t="s">
        <v>8314</v>
      </c>
      <c r="T499" s="21">
        <f t="shared" si="38"/>
        <v>41945.037789351853</v>
      </c>
      <c r="U499" s="21">
        <f t="shared" si="39"/>
        <v>41998.208333333328</v>
      </c>
    </row>
    <row r="500" spans="1:21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f t="shared" si="36"/>
        <v>2011</v>
      </c>
      <c r="K500" s="11">
        <v>1321035449</v>
      </c>
      <c r="L500" t="b">
        <v>0</v>
      </c>
      <c r="M500">
        <v>22</v>
      </c>
      <c r="N500" t="b">
        <v>0</v>
      </c>
      <c r="O500" t="s">
        <v>8268</v>
      </c>
      <c r="P500" s="10">
        <f t="shared" si="35"/>
        <v>5</v>
      </c>
      <c r="Q500">
        <f t="shared" si="37"/>
        <v>136.09</v>
      </c>
      <c r="R500" s="16" t="s">
        <v>8308</v>
      </c>
      <c r="S500" s="11" t="s">
        <v>8314</v>
      </c>
      <c r="T500" s="21">
        <f t="shared" si="38"/>
        <v>40858.762141203704</v>
      </c>
      <c r="U500" s="21">
        <f t="shared" si="39"/>
        <v>40900.762141203704</v>
      </c>
    </row>
    <row r="501" spans="1:21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f t="shared" si="36"/>
        <v>2009</v>
      </c>
      <c r="K501" s="11">
        <v>1250630968</v>
      </c>
      <c r="L501" t="b">
        <v>0</v>
      </c>
      <c r="M501">
        <v>26</v>
      </c>
      <c r="N501" t="b">
        <v>0</v>
      </c>
      <c r="O501" t="s">
        <v>8268</v>
      </c>
      <c r="P501" s="10">
        <f t="shared" si="35"/>
        <v>10</v>
      </c>
      <c r="Q501">
        <f t="shared" si="37"/>
        <v>73.459999999999994</v>
      </c>
      <c r="R501" s="16" t="s">
        <v>8308</v>
      </c>
      <c r="S501" s="11" t="s">
        <v>8314</v>
      </c>
      <c r="T501" s="21">
        <f t="shared" si="38"/>
        <v>40043.895462962959</v>
      </c>
      <c r="U501" s="21">
        <f t="shared" si="39"/>
        <v>40098.874305555553</v>
      </c>
    </row>
    <row r="502" spans="1:21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f t="shared" si="36"/>
        <v>2010</v>
      </c>
      <c r="K502" s="11">
        <v>1268255751</v>
      </c>
      <c r="L502" t="b">
        <v>0</v>
      </c>
      <c r="M502">
        <v>4</v>
      </c>
      <c r="N502" t="b">
        <v>0</v>
      </c>
      <c r="O502" t="s">
        <v>8268</v>
      </c>
      <c r="P502" s="10">
        <f t="shared" si="35"/>
        <v>3</v>
      </c>
      <c r="Q502">
        <f t="shared" si="37"/>
        <v>53.75</v>
      </c>
      <c r="R502" s="16" t="s">
        <v>8308</v>
      </c>
      <c r="S502" s="11" t="s">
        <v>8314</v>
      </c>
      <c r="T502" s="21">
        <f t="shared" si="38"/>
        <v>40247.886006944449</v>
      </c>
      <c r="U502" s="21">
        <f t="shared" si="39"/>
        <v>40306.927777777775</v>
      </c>
    </row>
    <row r="503" spans="1:21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f t="shared" si="36"/>
        <v>2011</v>
      </c>
      <c r="K503" s="11">
        <v>1307597851</v>
      </c>
      <c r="L503" t="b">
        <v>0</v>
      </c>
      <c r="M503">
        <v>0</v>
      </c>
      <c r="N503" t="b">
        <v>0</v>
      </c>
      <c r="O503" t="s">
        <v>8268</v>
      </c>
      <c r="P503" s="10">
        <f t="shared" si="35"/>
        <v>0</v>
      </c>
      <c r="Q503">
        <f t="shared" si="37"/>
        <v>0</v>
      </c>
      <c r="R503" s="16" t="s">
        <v>8308</v>
      </c>
      <c r="S503" s="11" t="s">
        <v>8314</v>
      </c>
      <c r="T503" s="21">
        <f t="shared" si="38"/>
        <v>40703.234386574077</v>
      </c>
      <c r="U503" s="21">
        <f t="shared" si="39"/>
        <v>40733.234386574077</v>
      </c>
    </row>
    <row r="504" spans="1:21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f t="shared" si="36"/>
        <v>2012</v>
      </c>
      <c r="K504" s="11">
        <v>1329484625</v>
      </c>
      <c r="L504" t="b">
        <v>0</v>
      </c>
      <c r="M504">
        <v>4</v>
      </c>
      <c r="N504" t="b">
        <v>0</v>
      </c>
      <c r="O504" t="s">
        <v>8268</v>
      </c>
      <c r="P504" s="10">
        <f t="shared" si="35"/>
        <v>1</v>
      </c>
      <c r="Q504">
        <f t="shared" si="37"/>
        <v>57.5</v>
      </c>
      <c r="R504" s="16" t="s">
        <v>8308</v>
      </c>
      <c r="S504" s="11" t="s">
        <v>8314</v>
      </c>
      <c r="T504" s="21">
        <f t="shared" si="38"/>
        <v>40956.553530092591</v>
      </c>
      <c r="U504" s="21">
        <f t="shared" si="39"/>
        <v>40986.511863425927</v>
      </c>
    </row>
    <row r="505" spans="1:21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f t="shared" si="36"/>
        <v>2014</v>
      </c>
      <c r="K505" s="11">
        <v>1418906303</v>
      </c>
      <c r="L505" t="b">
        <v>0</v>
      </c>
      <c r="M505">
        <v>9</v>
      </c>
      <c r="N505" t="b">
        <v>0</v>
      </c>
      <c r="O505" t="s">
        <v>8268</v>
      </c>
      <c r="P505" s="10">
        <f t="shared" si="35"/>
        <v>2</v>
      </c>
      <c r="Q505">
        <f t="shared" si="37"/>
        <v>12.67</v>
      </c>
      <c r="R505" s="16" t="s">
        <v>8308</v>
      </c>
      <c r="S505" s="11" t="s">
        <v>8314</v>
      </c>
      <c r="T505" s="21">
        <f t="shared" si="38"/>
        <v>41991.526655092588</v>
      </c>
      <c r="U505" s="21">
        <f t="shared" si="39"/>
        <v>42021.526655092588</v>
      </c>
    </row>
    <row r="506" spans="1:21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f t="shared" si="36"/>
        <v>2012</v>
      </c>
      <c r="K506" s="11">
        <v>1328916987</v>
      </c>
      <c r="L506" t="b">
        <v>0</v>
      </c>
      <c r="M506">
        <v>5</v>
      </c>
      <c r="N506" t="b">
        <v>0</v>
      </c>
      <c r="O506" t="s">
        <v>8268</v>
      </c>
      <c r="P506" s="10">
        <f t="shared" si="35"/>
        <v>1</v>
      </c>
      <c r="Q506">
        <f t="shared" si="37"/>
        <v>67</v>
      </c>
      <c r="R506" s="16" t="s">
        <v>8308</v>
      </c>
      <c r="S506" s="11" t="s">
        <v>8314</v>
      </c>
      <c r="T506" s="21">
        <f t="shared" si="38"/>
        <v>40949.98364583333</v>
      </c>
      <c r="U506" s="21">
        <f t="shared" si="39"/>
        <v>41009.941979166666</v>
      </c>
    </row>
    <row r="507" spans="1:21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f t="shared" si="36"/>
        <v>2015</v>
      </c>
      <c r="K507" s="11">
        <v>1447122086</v>
      </c>
      <c r="L507" t="b">
        <v>0</v>
      </c>
      <c r="M507">
        <v>14</v>
      </c>
      <c r="N507" t="b">
        <v>0</v>
      </c>
      <c r="O507" t="s">
        <v>8268</v>
      </c>
      <c r="P507" s="10">
        <f t="shared" si="35"/>
        <v>0</v>
      </c>
      <c r="Q507">
        <f t="shared" si="37"/>
        <v>3.71</v>
      </c>
      <c r="R507" s="16" t="s">
        <v>8308</v>
      </c>
      <c r="S507" s="11" t="s">
        <v>8314</v>
      </c>
      <c r="T507" s="21">
        <f t="shared" si="38"/>
        <v>42318.098217592589</v>
      </c>
      <c r="U507" s="21">
        <f t="shared" si="39"/>
        <v>42363.098217592589</v>
      </c>
    </row>
    <row r="508" spans="1:21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f t="shared" si="36"/>
        <v>2013</v>
      </c>
      <c r="K508" s="11">
        <v>1373548520</v>
      </c>
      <c r="L508" t="b">
        <v>0</v>
      </c>
      <c r="M508">
        <v>1</v>
      </c>
      <c r="N508" t="b">
        <v>0</v>
      </c>
      <c r="O508" t="s">
        <v>8268</v>
      </c>
      <c r="P508" s="10">
        <f t="shared" si="35"/>
        <v>0</v>
      </c>
      <c r="Q508">
        <f t="shared" si="37"/>
        <v>250</v>
      </c>
      <c r="R508" s="16" t="s">
        <v>8308</v>
      </c>
      <c r="S508" s="11" t="s">
        <v>8314</v>
      </c>
      <c r="T508" s="21">
        <f t="shared" si="38"/>
        <v>41466.552314814813</v>
      </c>
      <c r="U508" s="21">
        <f t="shared" si="39"/>
        <v>41496.552314814813</v>
      </c>
    </row>
    <row r="509" spans="1:21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f t="shared" si="36"/>
        <v>2012</v>
      </c>
      <c r="K509" s="11">
        <v>1346799657</v>
      </c>
      <c r="L509" t="b">
        <v>0</v>
      </c>
      <c r="M509">
        <v>10</v>
      </c>
      <c r="N509" t="b">
        <v>0</v>
      </c>
      <c r="O509" t="s">
        <v>8268</v>
      </c>
      <c r="P509" s="10">
        <f t="shared" si="35"/>
        <v>3</v>
      </c>
      <c r="Q509">
        <f t="shared" si="37"/>
        <v>64</v>
      </c>
      <c r="R509" s="16" t="s">
        <v>8308</v>
      </c>
      <c r="S509" s="11" t="s">
        <v>8314</v>
      </c>
      <c r="T509" s="21">
        <f t="shared" si="38"/>
        <v>41156.958993055552</v>
      </c>
      <c r="U509" s="21">
        <f t="shared" si="39"/>
        <v>41201.958993055552</v>
      </c>
    </row>
    <row r="510" spans="1:21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f t="shared" si="36"/>
        <v>2012</v>
      </c>
      <c r="K510" s="11">
        <v>1332808501</v>
      </c>
      <c r="L510" t="b">
        <v>0</v>
      </c>
      <c r="M510">
        <v>3</v>
      </c>
      <c r="N510" t="b">
        <v>0</v>
      </c>
      <c r="O510" t="s">
        <v>8268</v>
      </c>
      <c r="P510" s="10">
        <f t="shared" si="35"/>
        <v>1</v>
      </c>
      <c r="Q510">
        <f t="shared" si="37"/>
        <v>133.33000000000001</v>
      </c>
      <c r="R510" s="16" t="s">
        <v>8308</v>
      </c>
      <c r="S510" s="11" t="s">
        <v>8314</v>
      </c>
      <c r="T510" s="21">
        <f t="shared" si="38"/>
        <v>40995.024317129632</v>
      </c>
      <c r="U510" s="21">
        <f t="shared" si="39"/>
        <v>41054.593055555553</v>
      </c>
    </row>
    <row r="511" spans="1:21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f t="shared" si="36"/>
        <v>2015</v>
      </c>
      <c r="K511" s="11">
        <v>1432912170</v>
      </c>
      <c r="L511" t="b">
        <v>0</v>
      </c>
      <c r="M511">
        <v>1</v>
      </c>
      <c r="N511" t="b">
        <v>0</v>
      </c>
      <c r="O511" t="s">
        <v>8268</v>
      </c>
      <c r="P511" s="10">
        <f t="shared" si="35"/>
        <v>0</v>
      </c>
      <c r="Q511">
        <f t="shared" si="37"/>
        <v>10</v>
      </c>
      <c r="R511" s="16" t="s">
        <v>8308</v>
      </c>
      <c r="S511" s="11" t="s">
        <v>8314</v>
      </c>
      <c r="T511" s="21">
        <f t="shared" si="38"/>
        <v>42153.631597222222</v>
      </c>
      <c r="U511" s="21">
        <f t="shared" si="39"/>
        <v>42183.631597222222</v>
      </c>
    </row>
    <row r="512" spans="1:21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f t="shared" si="36"/>
        <v>2016</v>
      </c>
      <c r="K512" s="11">
        <v>1454213639</v>
      </c>
      <c r="L512" t="b">
        <v>0</v>
      </c>
      <c r="M512">
        <v>0</v>
      </c>
      <c r="N512" t="b">
        <v>0</v>
      </c>
      <c r="O512" t="s">
        <v>8268</v>
      </c>
      <c r="P512" s="10">
        <f t="shared" si="35"/>
        <v>0</v>
      </c>
      <c r="Q512">
        <f t="shared" si="37"/>
        <v>0</v>
      </c>
      <c r="R512" s="16" t="s">
        <v>8308</v>
      </c>
      <c r="S512" s="11" t="s">
        <v>8314</v>
      </c>
      <c r="T512" s="21">
        <f t="shared" si="38"/>
        <v>42400.176377314812</v>
      </c>
      <c r="U512" s="21">
        <f t="shared" si="39"/>
        <v>42430.176377314812</v>
      </c>
    </row>
    <row r="513" spans="1:21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f t="shared" si="36"/>
        <v>2013</v>
      </c>
      <c r="K513" s="11">
        <v>1362640582</v>
      </c>
      <c r="L513" t="b">
        <v>0</v>
      </c>
      <c r="M513">
        <v>5</v>
      </c>
      <c r="N513" t="b">
        <v>0</v>
      </c>
      <c r="O513" t="s">
        <v>8268</v>
      </c>
      <c r="P513" s="10">
        <f t="shared" si="35"/>
        <v>3</v>
      </c>
      <c r="Q513">
        <f t="shared" si="37"/>
        <v>30</v>
      </c>
      <c r="R513" s="16" t="s">
        <v>8308</v>
      </c>
      <c r="S513" s="11" t="s">
        <v>8314</v>
      </c>
      <c r="T513" s="21">
        <f t="shared" si="38"/>
        <v>41340.303032407406</v>
      </c>
      <c r="U513" s="21">
        <f t="shared" si="39"/>
        <v>41370.261365740742</v>
      </c>
    </row>
    <row r="514" spans="1:21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f t="shared" si="36"/>
        <v>2016</v>
      </c>
      <c r="K514" s="11">
        <v>1475776127</v>
      </c>
      <c r="L514" t="b">
        <v>0</v>
      </c>
      <c r="M514">
        <v>2</v>
      </c>
      <c r="N514" t="b">
        <v>0</v>
      </c>
      <c r="O514" t="s">
        <v>8268</v>
      </c>
      <c r="P514" s="10">
        <f t="shared" ref="P514:P577" si="40">ROUND(E514/D514*100,0)</f>
        <v>0</v>
      </c>
      <c r="Q514">
        <f t="shared" si="37"/>
        <v>5.5</v>
      </c>
      <c r="R514" s="16" t="s">
        <v>8308</v>
      </c>
      <c r="S514" s="11" t="s">
        <v>8314</v>
      </c>
      <c r="T514" s="21">
        <f t="shared" si="38"/>
        <v>42649.742210648154</v>
      </c>
      <c r="U514" s="21">
        <f t="shared" si="39"/>
        <v>42694.783877314811</v>
      </c>
    </row>
    <row r="515" spans="1:21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f t="shared" ref="J515:J578" si="41">YEAR(T515)</f>
        <v>2016</v>
      </c>
      <c r="K515" s="11">
        <v>1467387705</v>
      </c>
      <c r="L515" t="b">
        <v>0</v>
      </c>
      <c r="M515">
        <v>68</v>
      </c>
      <c r="N515" t="b">
        <v>0</v>
      </c>
      <c r="O515" t="s">
        <v>8268</v>
      </c>
      <c r="P515" s="10">
        <f t="shared" si="40"/>
        <v>14</v>
      </c>
      <c r="Q515">
        <f t="shared" ref="Q515:Q578" si="42">IFERROR(ROUND(E515/M515,2),0)</f>
        <v>102.38</v>
      </c>
      <c r="R515" s="16" t="s">
        <v>8308</v>
      </c>
      <c r="S515" s="11" t="s">
        <v>8314</v>
      </c>
      <c r="T515" s="21">
        <f t="shared" ref="T515:T578" si="43">(((K515/60)/60)/24)+DATE(1970,1,1)</f>
        <v>42552.653993055559</v>
      </c>
      <c r="U515" s="21">
        <f t="shared" ref="U515:U578" si="44">(((I515/60)/60)/24)+DATE(1970,1,1)</f>
        <v>42597.291666666672</v>
      </c>
    </row>
    <row r="516" spans="1:21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f t="shared" si="41"/>
        <v>2014</v>
      </c>
      <c r="K516" s="11">
        <v>1405003447</v>
      </c>
      <c r="L516" t="b">
        <v>0</v>
      </c>
      <c r="M516">
        <v>3</v>
      </c>
      <c r="N516" t="b">
        <v>0</v>
      </c>
      <c r="O516" t="s">
        <v>8268</v>
      </c>
      <c r="P516" s="10">
        <f t="shared" si="40"/>
        <v>3</v>
      </c>
      <c r="Q516">
        <f t="shared" si="42"/>
        <v>16.670000000000002</v>
      </c>
      <c r="R516" s="16" t="s">
        <v>8308</v>
      </c>
      <c r="S516" s="11" t="s">
        <v>8314</v>
      </c>
      <c r="T516" s="21">
        <f t="shared" si="43"/>
        <v>41830.613969907405</v>
      </c>
      <c r="U516" s="21">
        <f t="shared" si="44"/>
        <v>41860.613969907405</v>
      </c>
    </row>
    <row r="517" spans="1:21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f t="shared" si="41"/>
        <v>2015</v>
      </c>
      <c r="K517" s="11">
        <v>1447933601</v>
      </c>
      <c r="L517" t="b">
        <v>0</v>
      </c>
      <c r="M517">
        <v>34</v>
      </c>
      <c r="N517" t="b">
        <v>0</v>
      </c>
      <c r="O517" t="s">
        <v>8268</v>
      </c>
      <c r="P517" s="10">
        <f t="shared" si="40"/>
        <v>25</v>
      </c>
      <c r="Q517">
        <f t="shared" si="42"/>
        <v>725.03</v>
      </c>
      <c r="R517" s="16" t="s">
        <v>8308</v>
      </c>
      <c r="S517" s="11" t="s">
        <v>8314</v>
      </c>
      <c r="T517" s="21">
        <f t="shared" si="43"/>
        <v>42327.490752314814</v>
      </c>
      <c r="U517" s="21">
        <f t="shared" si="44"/>
        <v>42367.490752314814</v>
      </c>
    </row>
    <row r="518" spans="1:21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f t="shared" si="41"/>
        <v>2015</v>
      </c>
      <c r="K518" s="11">
        <v>1427568080</v>
      </c>
      <c r="L518" t="b">
        <v>0</v>
      </c>
      <c r="M518">
        <v>0</v>
      </c>
      <c r="N518" t="b">
        <v>0</v>
      </c>
      <c r="O518" t="s">
        <v>8268</v>
      </c>
      <c r="P518" s="10">
        <f t="shared" si="40"/>
        <v>0</v>
      </c>
      <c r="Q518">
        <f t="shared" si="42"/>
        <v>0</v>
      </c>
      <c r="R518" s="16" t="s">
        <v>8308</v>
      </c>
      <c r="S518" s="11" t="s">
        <v>8314</v>
      </c>
      <c r="T518" s="21">
        <f t="shared" si="43"/>
        <v>42091.778703703705</v>
      </c>
      <c r="U518" s="21">
        <f t="shared" si="44"/>
        <v>42151.778703703705</v>
      </c>
    </row>
    <row r="519" spans="1:21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f t="shared" si="41"/>
        <v>2017</v>
      </c>
      <c r="K519" s="11">
        <v>1483454761</v>
      </c>
      <c r="L519" t="b">
        <v>0</v>
      </c>
      <c r="M519">
        <v>3</v>
      </c>
      <c r="N519" t="b">
        <v>0</v>
      </c>
      <c r="O519" t="s">
        <v>8268</v>
      </c>
      <c r="P519" s="10">
        <f t="shared" si="40"/>
        <v>1</v>
      </c>
      <c r="Q519">
        <f t="shared" si="42"/>
        <v>68.33</v>
      </c>
      <c r="R519" s="16" t="s">
        <v>8308</v>
      </c>
      <c r="S519" s="11" t="s">
        <v>8314</v>
      </c>
      <c r="T519" s="21">
        <f t="shared" si="43"/>
        <v>42738.615289351852</v>
      </c>
      <c r="U519" s="21">
        <f t="shared" si="44"/>
        <v>42768.615289351852</v>
      </c>
    </row>
    <row r="520" spans="1:21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f t="shared" si="41"/>
        <v>2015</v>
      </c>
      <c r="K520" s="11">
        <v>1438958824</v>
      </c>
      <c r="L520" t="b">
        <v>0</v>
      </c>
      <c r="M520">
        <v>0</v>
      </c>
      <c r="N520" t="b">
        <v>0</v>
      </c>
      <c r="O520" t="s">
        <v>8268</v>
      </c>
      <c r="P520" s="10">
        <f t="shared" si="40"/>
        <v>0</v>
      </c>
      <c r="Q520">
        <f t="shared" si="42"/>
        <v>0</v>
      </c>
      <c r="R520" s="16" t="s">
        <v>8308</v>
      </c>
      <c r="S520" s="11" t="s">
        <v>8314</v>
      </c>
      <c r="T520" s="21">
        <f t="shared" si="43"/>
        <v>42223.616018518514</v>
      </c>
      <c r="U520" s="21">
        <f t="shared" si="44"/>
        <v>42253.615277777775</v>
      </c>
    </row>
    <row r="521" spans="1:21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f t="shared" si="41"/>
        <v>2012</v>
      </c>
      <c r="K521" s="11">
        <v>1352107421</v>
      </c>
      <c r="L521" t="b">
        <v>0</v>
      </c>
      <c r="M521">
        <v>70</v>
      </c>
      <c r="N521" t="b">
        <v>0</v>
      </c>
      <c r="O521" t="s">
        <v>8268</v>
      </c>
      <c r="P521" s="10">
        <f t="shared" si="40"/>
        <v>23</v>
      </c>
      <c r="Q521">
        <f t="shared" si="42"/>
        <v>39.229999999999997</v>
      </c>
      <c r="R521" s="16" t="s">
        <v>8308</v>
      </c>
      <c r="S521" s="11" t="s">
        <v>8314</v>
      </c>
      <c r="T521" s="21">
        <f t="shared" si="43"/>
        <v>41218.391446759262</v>
      </c>
      <c r="U521" s="21">
        <f t="shared" si="44"/>
        <v>41248.391446759262</v>
      </c>
    </row>
    <row r="522" spans="1:21" ht="49" x14ac:dyDescent="0.25">
      <c r="A522">
        <v>527</v>
      </c>
      <c r="B522" s="9" t="s">
        <v>528</v>
      </c>
      <c r="C522" s="3" t="s">
        <v>4637</v>
      </c>
      <c r="D522" s="12">
        <v>10000</v>
      </c>
      <c r="E522" s="13">
        <v>10085</v>
      </c>
      <c r="F522" s="11" t="s">
        <v>8218</v>
      </c>
      <c r="G522" s="11" t="s">
        <v>8223</v>
      </c>
      <c r="H522" s="11" t="s">
        <v>8245</v>
      </c>
      <c r="I522" s="11">
        <v>1487347500</v>
      </c>
      <c r="J522" s="11">
        <f>YEAR(T522)</f>
        <v>2017</v>
      </c>
      <c r="K522" s="11">
        <v>1484715366</v>
      </c>
      <c r="L522" s="11" t="b">
        <v>0</v>
      </c>
      <c r="M522" s="11">
        <v>158</v>
      </c>
      <c r="N522" s="11" t="b">
        <v>1</v>
      </c>
      <c r="O522" s="11" t="s">
        <v>8269</v>
      </c>
      <c r="P522" s="14">
        <f>ROUND(E522/D522*100,0)</f>
        <v>101</v>
      </c>
      <c r="Q522" s="11">
        <f>IFERROR(ROUND(E522/M522,2),0)</f>
        <v>63.83</v>
      </c>
      <c r="R522" s="16" t="s">
        <v>8315</v>
      </c>
      <c r="S522" s="11" t="s">
        <v>8316</v>
      </c>
      <c r="T522" s="21">
        <f>(((K522/60)/60)/24)+DATE(1970,1,1)</f>
        <v>42753.205625000002</v>
      </c>
      <c r="U522" s="21">
        <f>(((I522/60)/60)/24)+DATE(1970,1,1)</f>
        <v>42783.670138888891</v>
      </c>
    </row>
    <row r="523" spans="1:21" ht="49" x14ac:dyDescent="0.25">
      <c r="A523">
        <v>2836</v>
      </c>
      <c r="B523" s="9" t="s">
        <v>2836</v>
      </c>
      <c r="C523" s="3" t="s">
        <v>6946</v>
      </c>
      <c r="D523" s="12">
        <v>450</v>
      </c>
      <c r="E523" s="13">
        <v>485</v>
      </c>
      <c r="F523" s="11" t="s">
        <v>8218</v>
      </c>
      <c r="G523" s="11" t="s">
        <v>8223</v>
      </c>
      <c r="H523" s="11" t="s">
        <v>8245</v>
      </c>
      <c r="I523" s="11">
        <v>1487393940</v>
      </c>
      <c r="J523" s="11">
        <f>YEAR(T523)</f>
        <v>2017</v>
      </c>
      <c r="K523" s="11">
        <v>1484115418</v>
      </c>
      <c r="L523" s="11" t="b">
        <v>0</v>
      </c>
      <c r="M523" s="11">
        <v>11</v>
      </c>
      <c r="N523" s="11" t="b">
        <v>1</v>
      </c>
      <c r="O523" s="11" t="s">
        <v>8269</v>
      </c>
      <c r="P523" s="14">
        <f>ROUND(E523/D523*100,0)</f>
        <v>108</v>
      </c>
      <c r="Q523" s="11">
        <f>IFERROR(ROUND(E523/M523,2),0)</f>
        <v>44.09</v>
      </c>
      <c r="R523" s="16" t="s">
        <v>8315</v>
      </c>
      <c r="S523" s="11" t="s">
        <v>8316</v>
      </c>
      <c r="T523" s="21">
        <f>(((K523/60)/60)/24)+DATE(1970,1,1)</f>
        <v>42746.261782407411</v>
      </c>
      <c r="U523" s="21">
        <f>(((I523/60)/60)/24)+DATE(1970,1,1)</f>
        <v>42784.207638888889</v>
      </c>
    </row>
    <row r="524" spans="1:21" ht="49" x14ac:dyDescent="0.25">
      <c r="A524">
        <v>1297</v>
      </c>
      <c r="B524" s="9" t="s">
        <v>1298</v>
      </c>
      <c r="C524" s="3" t="s">
        <v>5407</v>
      </c>
      <c r="D524" s="12">
        <v>20000</v>
      </c>
      <c r="E524" s="13">
        <v>21905</v>
      </c>
      <c r="F524" s="11" t="s">
        <v>8218</v>
      </c>
      <c r="G524" s="11" t="s">
        <v>8223</v>
      </c>
      <c r="H524" s="11" t="s">
        <v>8245</v>
      </c>
      <c r="I524" s="11">
        <v>1462125358</v>
      </c>
      <c r="J524" s="11">
        <f>YEAR(T524)</f>
        <v>2016</v>
      </c>
      <c r="K524" s="11">
        <v>1459533358</v>
      </c>
      <c r="L524" s="11" t="b">
        <v>0</v>
      </c>
      <c r="M524" s="11">
        <v>238</v>
      </c>
      <c r="N524" s="11" t="b">
        <v>1</v>
      </c>
      <c r="O524" s="11" t="s">
        <v>8269</v>
      </c>
      <c r="P524" s="14">
        <f>ROUND(E524/D524*100,0)</f>
        <v>110</v>
      </c>
      <c r="Q524" s="11">
        <f>IFERROR(ROUND(E524/M524,2),0)</f>
        <v>92.04</v>
      </c>
      <c r="R524" s="16" t="s">
        <v>8315</v>
      </c>
      <c r="S524" s="11" t="s">
        <v>8316</v>
      </c>
      <c r="T524" s="21">
        <f>(((K524/60)/60)/24)+DATE(1970,1,1)</f>
        <v>42461.747199074074</v>
      </c>
      <c r="U524" s="21">
        <f>(((I524/60)/60)/24)+DATE(1970,1,1)</f>
        <v>42491.747199074074</v>
      </c>
    </row>
    <row r="525" spans="1:21" ht="49" x14ac:dyDescent="0.25">
      <c r="A525">
        <v>538</v>
      </c>
      <c r="B525" s="9" t="s">
        <v>539</v>
      </c>
      <c r="C525" s="3" t="s">
        <v>4648</v>
      </c>
      <c r="D525" s="12">
        <v>5000</v>
      </c>
      <c r="E525" s="13">
        <v>15121</v>
      </c>
      <c r="F525" s="11" t="s">
        <v>8218</v>
      </c>
      <c r="G525" s="11" t="s">
        <v>8223</v>
      </c>
      <c r="H525" s="11" t="s">
        <v>8245</v>
      </c>
      <c r="I525" s="11">
        <v>1463166263</v>
      </c>
      <c r="J525" s="11">
        <f>YEAR(T525)</f>
        <v>2016</v>
      </c>
      <c r="K525" s="11">
        <v>1460574263</v>
      </c>
      <c r="L525" s="11" t="b">
        <v>0</v>
      </c>
      <c r="M525" s="11">
        <v>60</v>
      </c>
      <c r="N525" s="11" t="b">
        <v>1</v>
      </c>
      <c r="O525" s="11" t="s">
        <v>8269</v>
      </c>
      <c r="P525" s="14">
        <f>ROUND(E525/D525*100,0)</f>
        <v>302</v>
      </c>
      <c r="Q525" s="11">
        <f>IFERROR(ROUND(E525/M525,2),0)</f>
        <v>252.02</v>
      </c>
      <c r="R525" s="16" t="s">
        <v>8315</v>
      </c>
      <c r="S525" s="11" t="s">
        <v>8316</v>
      </c>
      <c r="T525" s="21">
        <f>(((K525/60)/60)/24)+DATE(1970,1,1)</f>
        <v>42473.794710648144</v>
      </c>
      <c r="U525" s="21">
        <f>(((I525/60)/60)/24)+DATE(1970,1,1)</f>
        <v>42503.794710648144</v>
      </c>
    </row>
    <row r="526" spans="1:21" ht="49" x14ac:dyDescent="0.25">
      <c r="A526">
        <v>532</v>
      </c>
      <c r="B526" s="9" t="s">
        <v>533</v>
      </c>
      <c r="C526" s="3" t="s">
        <v>4642</v>
      </c>
      <c r="D526" s="12">
        <v>10000</v>
      </c>
      <c r="E526" s="13">
        <v>12325</v>
      </c>
      <c r="F526" s="11" t="s">
        <v>8218</v>
      </c>
      <c r="G526" s="11" t="s">
        <v>8223</v>
      </c>
      <c r="H526" s="11" t="s">
        <v>8245</v>
      </c>
      <c r="I526" s="11">
        <v>1463098208</v>
      </c>
      <c r="J526" s="11">
        <f>YEAR(T526)</f>
        <v>2016</v>
      </c>
      <c r="K526" s="11">
        <v>1460506208</v>
      </c>
      <c r="L526" s="11" t="b">
        <v>0</v>
      </c>
      <c r="M526" s="11">
        <v>173</v>
      </c>
      <c r="N526" s="11" t="b">
        <v>1</v>
      </c>
      <c r="O526" s="11" t="s">
        <v>8269</v>
      </c>
      <c r="P526" s="14">
        <f>ROUND(E526/D526*100,0)</f>
        <v>123</v>
      </c>
      <c r="Q526" s="11">
        <f>IFERROR(ROUND(E526/M526,2),0)</f>
        <v>71.239999999999995</v>
      </c>
      <c r="R526" s="16" t="s">
        <v>8315</v>
      </c>
      <c r="S526" s="11" t="s">
        <v>8316</v>
      </c>
      <c r="T526" s="21">
        <f>(((K526/60)/60)/24)+DATE(1970,1,1)</f>
        <v>42473.007037037038</v>
      </c>
      <c r="U526" s="21">
        <f>(((I526/60)/60)/24)+DATE(1970,1,1)</f>
        <v>42503.007037037038</v>
      </c>
    </row>
    <row r="527" spans="1:21" ht="65" x14ac:dyDescent="0.25">
      <c r="A527">
        <v>2857</v>
      </c>
      <c r="B527" s="9" t="s">
        <v>2857</v>
      </c>
      <c r="C527" s="3" t="s">
        <v>6967</v>
      </c>
      <c r="D527" s="12">
        <v>38000</v>
      </c>
      <c r="E527" s="13">
        <v>7500</v>
      </c>
      <c r="F527" s="11" t="s">
        <v>8220</v>
      </c>
      <c r="G527" s="11" t="s">
        <v>8237</v>
      </c>
      <c r="H527" s="11" t="s">
        <v>8255</v>
      </c>
      <c r="I527" s="11">
        <v>1487613600</v>
      </c>
      <c r="J527" s="11">
        <f>YEAR(T527)</f>
        <v>2016</v>
      </c>
      <c r="K527" s="11">
        <v>1482444295</v>
      </c>
      <c r="L527" s="11" t="b">
        <v>0</v>
      </c>
      <c r="M527" s="11">
        <v>15</v>
      </c>
      <c r="N527" s="11" t="b">
        <v>0</v>
      </c>
      <c r="O527" s="11" t="s">
        <v>8269</v>
      </c>
      <c r="P527" s="14">
        <f>ROUND(E527/D527*100,0)</f>
        <v>20</v>
      </c>
      <c r="Q527" s="11">
        <f>IFERROR(ROUND(E527/M527,2),0)</f>
        <v>500</v>
      </c>
      <c r="R527" s="16" t="s">
        <v>8315</v>
      </c>
      <c r="S527" s="11" t="s">
        <v>8316</v>
      </c>
      <c r="T527" s="21">
        <f>(((K527/60)/60)/24)+DATE(1970,1,1)</f>
        <v>42726.920081018514</v>
      </c>
      <c r="U527" s="21">
        <f>(((I527/60)/60)/24)+DATE(1970,1,1)</f>
        <v>42786.75</v>
      </c>
    </row>
    <row r="528" spans="1:21" ht="49" x14ac:dyDescent="0.25">
      <c r="A528">
        <v>2868</v>
      </c>
      <c r="B528" s="9" t="s">
        <v>2868</v>
      </c>
      <c r="C528" s="3" t="s">
        <v>6978</v>
      </c>
      <c r="D528" s="12">
        <v>15000</v>
      </c>
      <c r="E528" s="13">
        <v>6301.76</v>
      </c>
      <c r="F528" s="11" t="s">
        <v>8220</v>
      </c>
      <c r="G528" s="11" t="s">
        <v>8223</v>
      </c>
      <c r="H528" s="11" t="s">
        <v>8245</v>
      </c>
      <c r="I528" s="11">
        <v>1475697054</v>
      </c>
      <c r="J528" s="11">
        <f>YEAR(T528)</f>
        <v>2016</v>
      </c>
      <c r="K528" s="11">
        <v>1473105054</v>
      </c>
      <c r="L528" s="11" t="b">
        <v>0</v>
      </c>
      <c r="M528" s="11">
        <v>60</v>
      </c>
      <c r="N528" s="11" t="b">
        <v>0</v>
      </c>
      <c r="O528" s="11" t="s">
        <v>8269</v>
      </c>
      <c r="P528" s="14">
        <f>ROUND(E528/D528*100,0)</f>
        <v>42</v>
      </c>
      <c r="Q528" s="11">
        <f>IFERROR(ROUND(E528/M528,2),0)</f>
        <v>105.03</v>
      </c>
      <c r="R528" s="16" t="s">
        <v>8315</v>
      </c>
      <c r="S528" s="11" t="s">
        <v>8316</v>
      </c>
      <c r="T528" s="21">
        <f>(((K528/60)/60)/24)+DATE(1970,1,1)</f>
        <v>42618.827013888891</v>
      </c>
      <c r="U528" s="21">
        <f>(((I528/60)/60)/24)+DATE(1970,1,1)</f>
        <v>42648.827013888891</v>
      </c>
    </row>
    <row r="529" spans="1:21" ht="49" x14ac:dyDescent="0.25">
      <c r="A529">
        <v>2799</v>
      </c>
      <c r="B529" s="9" t="s">
        <v>2799</v>
      </c>
      <c r="C529" s="3" t="s">
        <v>6909</v>
      </c>
      <c r="D529" s="12">
        <v>5000</v>
      </c>
      <c r="E529" s="13">
        <v>5831.74</v>
      </c>
      <c r="F529" s="11" t="s">
        <v>8218</v>
      </c>
      <c r="G529" s="11" t="s">
        <v>8224</v>
      </c>
      <c r="H529" s="11" t="s">
        <v>8246</v>
      </c>
      <c r="I529" s="11">
        <v>1466179200</v>
      </c>
      <c r="J529" s="11">
        <f>YEAR(T529)</f>
        <v>2016</v>
      </c>
      <c r="K529" s="11">
        <v>1463466070</v>
      </c>
      <c r="L529" s="11" t="b">
        <v>0</v>
      </c>
      <c r="M529" s="11">
        <v>130</v>
      </c>
      <c r="N529" s="11" t="b">
        <v>1</v>
      </c>
      <c r="O529" s="11" t="s">
        <v>8269</v>
      </c>
      <c r="P529" s="14">
        <f>ROUND(E529/D529*100,0)</f>
        <v>117</v>
      </c>
      <c r="Q529" s="11">
        <f>IFERROR(ROUND(E529/M529,2),0)</f>
        <v>44.86</v>
      </c>
      <c r="R529" s="16" t="s">
        <v>8315</v>
      </c>
      <c r="S529" s="11" t="s">
        <v>8316</v>
      </c>
      <c r="T529" s="21">
        <f>(((K529/60)/60)/24)+DATE(1970,1,1)</f>
        <v>42507.264699074076</v>
      </c>
      <c r="U529" s="21">
        <f>(((I529/60)/60)/24)+DATE(1970,1,1)</f>
        <v>42538.666666666672</v>
      </c>
    </row>
    <row r="530" spans="1:21" ht="49" x14ac:dyDescent="0.25">
      <c r="A530">
        <v>2785</v>
      </c>
      <c r="B530" s="9" t="s">
        <v>2785</v>
      </c>
      <c r="C530" s="3" t="s">
        <v>6895</v>
      </c>
      <c r="D530" s="12">
        <v>5000</v>
      </c>
      <c r="E530" s="13">
        <v>5234</v>
      </c>
      <c r="F530" s="11" t="s">
        <v>8218</v>
      </c>
      <c r="G530" s="11" t="s">
        <v>8223</v>
      </c>
      <c r="H530" s="11" t="s">
        <v>8245</v>
      </c>
      <c r="I530" s="11">
        <v>1470430800</v>
      </c>
      <c r="J530" s="11">
        <f>YEAR(T530)</f>
        <v>2016</v>
      </c>
      <c r="K530" s="11">
        <v>1467865967</v>
      </c>
      <c r="L530" s="11" t="b">
        <v>0</v>
      </c>
      <c r="M530" s="11">
        <v>142</v>
      </c>
      <c r="N530" s="11" t="b">
        <v>1</v>
      </c>
      <c r="O530" s="11" t="s">
        <v>8269</v>
      </c>
      <c r="P530" s="14">
        <f>ROUND(E530/D530*100,0)</f>
        <v>105</v>
      </c>
      <c r="Q530" s="11">
        <f>IFERROR(ROUND(E530/M530,2),0)</f>
        <v>36.86</v>
      </c>
      <c r="R530" s="16" t="s">
        <v>8315</v>
      </c>
      <c r="S530" s="11" t="s">
        <v>8316</v>
      </c>
      <c r="T530" s="21">
        <f>(((K530/60)/60)/24)+DATE(1970,1,1)</f>
        <v>42558.189432870371</v>
      </c>
      <c r="U530" s="21">
        <f>(((I530/60)/60)/24)+DATE(1970,1,1)</f>
        <v>42587.875</v>
      </c>
    </row>
    <row r="531" spans="1:21" ht="49" x14ac:dyDescent="0.25">
      <c r="A531">
        <v>521</v>
      </c>
      <c r="B531" s="9" t="s">
        <v>522</v>
      </c>
      <c r="C531" s="3" t="s">
        <v>4631</v>
      </c>
      <c r="D531" s="12">
        <v>5000</v>
      </c>
      <c r="E531" s="13">
        <v>5232</v>
      </c>
      <c r="F531" s="11" t="s">
        <v>8218</v>
      </c>
      <c r="G531" s="11" t="s">
        <v>8223</v>
      </c>
      <c r="H531" s="11" t="s">
        <v>8245</v>
      </c>
      <c r="I531" s="11">
        <v>1477976340</v>
      </c>
      <c r="J531" s="11">
        <f>YEAR(T531)</f>
        <v>2016</v>
      </c>
      <c r="K531" s="11">
        <v>1475460819</v>
      </c>
      <c r="L531" s="11" t="b">
        <v>0</v>
      </c>
      <c r="M531" s="11">
        <v>56</v>
      </c>
      <c r="N531" s="11" t="b">
        <v>1</v>
      </c>
      <c r="O531" s="11" t="s">
        <v>8269</v>
      </c>
      <c r="P531" s="14">
        <f>ROUND(E531/D531*100,0)</f>
        <v>105</v>
      </c>
      <c r="Q531" s="11">
        <f>IFERROR(ROUND(E531/M531,2),0)</f>
        <v>93.43</v>
      </c>
      <c r="R531" s="16" t="s">
        <v>8315</v>
      </c>
      <c r="S531" s="11" t="s">
        <v>8316</v>
      </c>
      <c r="T531" s="21">
        <f>(((K531/60)/60)/24)+DATE(1970,1,1)</f>
        <v>42646.092812499999</v>
      </c>
      <c r="U531" s="21">
        <f>(((I531/60)/60)/24)+DATE(1970,1,1)</f>
        <v>42675.207638888889</v>
      </c>
    </row>
    <row r="532" spans="1:21" ht="33" x14ac:dyDescent="0.25">
      <c r="A532">
        <v>1303</v>
      </c>
      <c r="B532" s="9" t="s">
        <v>1304</v>
      </c>
      <c r="C532" s="3" t="s">
        <v>5413</v>
      </c>
      <c r="D532" s="12">
        <v>3500</v>
      </c>
      <c r="E532" s="13">
        <v>4559.13</v>
      </c>
      <c r="F532" s="11" t="s">
        <v>8218</v>
      </c>
      <c r="G532" s="11" t="s">
        <v>8224</v>
      </c>
      <c r="H532" s="11" t="s">
        <v>8246</v>
      </c>
      <c r="I532" s="11">
        <v>1469962800</v>
      </c>
      <c r="J532" s="11">
        <f>YEAR(T532)</f>
        <v>2016</v>
      </c>
      <c r="K532" s="11">
        <v>1468578920</v>
      </c>
      <c r="L532" s="11" t="b">
        <v>0</v>
      </c>
      <c r="M532" s="11">
        <v>108</v>
      </c>
      <c r="N532" s="11" t="b">
        <v>1</v>
      </c>
      <c r="O532" s="11" t="s">
        <v>8269</v>
      </c>
      <c r="P532" s="14">
        <f>ROUND(E532/D532*100,0)</f>
        <v>130</v>
      </c>
      <c r="Q532" s="11">
        <f>IFERROR(ROUND(E532/M532,2),0)</f>
        <v>42.21</v>
      </c>
      <c r="R532" s="16" t="s">
        <v>8315</v>
      </c>
      <c r="S532" s="11" t="s">
        <v>8316</v>
      </c>
      <c r="T532" s="21">
        <f>(((K532/60)/60)/24)+DATE(1970,1,1)</f>
        <v>42566.441203703704</v>
      </c>
      <c r="U532" s="21">
        <f>(((I532/60)/60)/24)+DATE(1970,1,1)</f>
        <v>42582.458333333328</v>
      </c>
    </row>
    <row r="533" spans="1:21" ht="49" x14ac:dyDescent="0.25">
      <c r="A533">
        <v>1300</v>
      </c>
      <c r="B533" s="9" t="s">
        <v>1301</v>
      </c>
      <c r="C533" s="3" t="s">
        <v>5410</v>
      </c>
      <c r="D533" s="12">
        <v>3000</v>
      </c>
      <c r="E533" s="13">
        <v>4050</v>
      </c>
      <c r="F533" s="11" t="s">
        <v>8218</v>
      </c>
      <c r="G533" s="11" t="s">
        <v>8223</v>
      </c>
      <c r="H533" s="11" t="s">
        <v>8245</v>
      </c>
      <c r="I533" s="11">
        <v>1464807420</v>
      </c>
      <c r="J533" s="11">
        <f>YEAR(T533)</f>
        <v>2016</v>
      </c>
      <c r="K533" s="11">
        <v>1461427938</v>
      </c>
      <c r="L533" s="11" t="b">
        <v>0</v>
      </c>
      <c r="M533" s="11">
        <v>24</v>
      </c>
      <c r="N533" s="11" t="b">
        <v>1</v>
      </c>
      <c r="O533" s="11" t="s">
        <v>8269</v>
      </c>
      <c r="P533" s="14">
        <f>ROUND(E533/D533*100,0)</f>
        <v>135</v>
      </c>
      <c r="Q533" s="11">
        <f>IFERROR(ROUND(E533/M533,2),0)</f>
        <v>168.75</v>
      </c>
      <c r="R533" s="16" t="s">
        <v>8315</v>
      </c>
      <c r="S533" s="11" t="s">
        <v>8316</v>
      </c>
      <c r="T533" s="21">
        <f>(((K533/60)/60)/24)+DATE(1970,1,1)</f>
        <v>42483.675208333334</v>
      </c>
      <c r="U533" s="21">
        <f>(((I533/60)/60)/24)+DATE(1970,1,1)</f>
        <v>42522.789583333331</v>
      </c>
    </row>
    <row r="534" spans="1:21" ht="49" x14ac:dyDescent="0.25">
      <c r="A534">
        <v>1288</v>
      </c>
      <c r="B534" s="9" t="s">
        <v>1289</v>
      </c>
      <c r="C534" s="3" t="s">
        <v>5398</v>
      </c>
      <c r="D534" s="12">
        <v>4000</v>
      </c>
      <c r="E534" s="13">
        <v>4018</v>
      </c>
      <c r="F534" s="11" t="s">
        <v>8218</v>
      </c>
      <c r="G534" s="11" t="s">
        <v>8223</v>
      </c>
      <c r="H534" s="11" t="s">
        <v>8245</v>
      </c>
      <c r="I534" s="11">
        <v>1470801600</v>
      </c>
      <c r="J534" s="11">
        <f>YEAR(T534)</f>
        <v>2016</v>
      </c>
      <c r="K534" s="11">
        <v>1468122163</v>
      </c>
      <c r="L534" s="11" t="b">
        <v>0</v>
      </c>
      <c r="M534" s="11">
        <v>61</v>
      </c>
      <c r="N534" s="11" t="b">
        <v>1</v>
      </c>
      <c r="O534" s="11" t="s">
        <v>8269</v>
      </c>
      <c r="P534" s="14">
        <f>ROUND(E534/D534*100,0)</f>
        <v>100</v>
      </c>
      <c r="Q534" s="11">
        <f>IFERROR(ROUND(E534/M534,2),0)</f>
        <v>65.87</v>
      </c>
      <c r="R534" s="16" t="s">
        <v>8315</v>
      </c>
      <c r="S534" s="11" t="s">
        <v>8316</v>
      </c>
      <c r="T534" s="21">
        <f>(((K534/60)/60)/24)+DATE(1970,1,1)</f>
        <v>42561.154664351852</v>
      </c>
      <c r="U534" s="21">
        <f>(((I534/60)/60)/24)+DATE(1970,1,1)</f>
        <v>42592.166666666672</v>
      </c>
    </row>
    <row r="535" spans="1:21" ht="49" x14ac:dyDescent="0.25">
      <c r="A535">
        <v>531</v>
      </c>
      <c r="B535" s="9" t="s">
        <v>532</v>
      </c>
      <c r="C535" s="3" t="s">
        <v>4641</v>
      </c>
      <c r="D535" s="12">
        <v>4000</v>
      </c>
      <c r="E535" s="13">
        <v>4000</v>
      </c>
      <c r="F535" s="11" t="s">
        <v>8218</v>
      </c>
      <c r="G535" s="11" t="s">
        <v>8223</v>
      </c>
      <c r="H535" s="11" t="s">
        <v>8245</v>
      </c>
      <c r="I535" s="11">
        <v>1481957940</v>
      </c>
      <c r="J535" s="11">
        <f>YEAR(T535)</f>
        <v>2016</v>
      </c>
      <c r="K535" s="11">
        <v>1478050429</v>
      </c>
      <c r="L535" s="11" t="b">
        <v>0</v>
      </c>
      <c r="M535" s="11">
        <v>31</v>
      </c>
      <c r="N535" s="11" t="b">
        <v>1</v>
      </c>
      <c r="O535" s="11" t="s">
        <v>8269</v>
      </c>
      <c r="P535" s="14">
        <f>ROUND(E535/D535*100,0)</f>
        <v>100</v>
      </c>
      <c r="Q535" s="11">
        <f>IFERROR(ROUND(E535/M535,2),0)</f>
        <v>129.03</v>
      </c>
      <c r="R535" s="16" t="s">
        <v>8315</v>
      </c>
      <c r="S535" s="11" t="s">
        <v>8316</v>
      </c>
      <c r="T535" s="21">
        <f>(((K535/60)/60)/24)+DATE(1970,1,1)</f>
        <v>42676.065150462964</v>
      </c>
      <c r="U535" s="21">
        <f>(((I535/60)/60)/24)+DATE(1970,1,1)</f>
        <v>42721.290972222225</v>
      </c>
    </row>
    <row r="536" spans="1:21" ht="49" x14ac:dyDescent="0.25">
      <c r="A536">
        <v>524</v>
      </c>
      <c r="B536" s="9" t="s">
        <v>525</v>
      </c>
      <c r="C536" s="3" t="s">
        <v>4634</v>
      </c>
      <c r="D536" s="12">
        <v>3500</v>
      </c>
      <c r="E536" s="13">
        <v>3803.55</v>
      </c>
      <c r="F536" s="11" t="s">
        <v>8218</v>
      </c>
      <c r="G536" s="11" t="s">
        <v>8224</v>
      </c>
      <c r="H536" s="11" t="s">
        <v>8246</v>
      </c>
      <c r="I536" s="11">
        <v>1464801169</v>
      </c>
      <c r="J536" s="11">
        <f>YEAR(T536)</f>
        <v>2016</v>
      </c>
      <c r="K536" s="11">
        <v>1462209169</v>
      </c>
      <c r="L536" s="11" t="b">
        <v>0</v>
      </c>
      <c r="M536" s="11">
        <v>130</v>
      </c>
      <c r="N536" s="11" t="b">
        <v>1</v>
      </c>
      <c r="O536" s="11" t="s">
        <v>8269</v>
      </c>
      <c r="P536" s="14">
        <f>ROUND(E536/D536*100,0)</f>
        <v>109</v>
      </c>
      <c r="Q536" s="11">
        <f>IFERROR(ROUND(E536/M536,2),0)</f>
        <v>29.26</v>
      </c>
      <c r="R536" s="16" t="s">
        <v>8315</v>
      </c>
      <c r="S536" s="11" t="s">
        <v>8316</v>
      </c>
      <c r="T536" s="21">
        <f>(((K536/60)/60)/24)+DATE(1970,1,1)</f>
        <v>42492.717233796298</v>
      </c>
      <c r="U536" s="21">
        <f>(((I536/60)/60)/24)+DATE(1970,1,1)</f>
        <v>42522.717233796298</v>
      </c>
    </row>
    <row r="537" spans="1:21" ht="49" x14ac:dyDescent="0.25">
      <c r="A537">
        <v>2813</v>
      </c>
      <c r="B537" s="9" t="s">
        <v>2813</v>
      </c>
      <c r="C537" s="3" t="s">
        <v>6923</v>
      </c>
      <c r="D537" s="12">
        <v>2800</v>
      </c>
      <c r="E537" s="13">
        <v>3572.12</v>
      </c>
      <c r="F537" s="11" t="s">
        <v>8218</v>
      </c>
      <c r="G537" s="11" t="s">
        <v>8223</v>
      </c>
      <c r="H537" s="11" t="s">
        <v>8245</v>
      </c>
      <c r="I537" s="11">
        <v>1481737761</v>
      </c>
      <c r="J537" s="11">
        <f>YEAR(T537)</f>
        <v>2016</v>
      </c>
      <c r="K537" s="11">
        <v>1479577761</v>
      </c>
      <c r="L537" s="11" t="b">
        <v>0</v>
      </c>
      <c r="M537" s="11">
        <v>96</v>
      </c>
      <c r="N537" s="11" t="b">
        <v>1</v>
      </c>
      <c r="O537" s="11" t="s">
        <v>8269</v>
      </c>
      <c r="P537" s="14">
        <f>ROUND(E537/D537*100,0)</f>
        <v>128</v>
      </c>
      <c r="Q537" s="11">
        <f>IFERROR(ROUND(E537/M537,2),0)</f>
        <v>37.21</v>
      </c>
      <c r="R537" s="16" t="s">
        <v>8315</v>
      </c>
      <c r="S537" s="11" t="s">
        <v>8316</v>
      </c>
      <c r="T537" s="21">
        <f>(((K537/60)/60)/24)+DATE(1970,1,1)</f>
        <v>42693.742604166662</v>
      </c>
      <c r="U537" s="21">
        <f>(((I537/60)/60)/24)+DATE(1970,1,1)</f>
        <v>42718.742604166662</v>
      </c>
    </row>
    <row r="538" spans="1:21" ht="49" x14ac:dyDescent="0.25">
      <c r="A538">
        <v>522</v>
      </c>
      <c r="B538" s="9" t="s">
        <v>523</v>
      </c>
      <c r="C538" s="3" t="s">
        <v>4632</v>
      </c>
      <c r="D538" s="12">
        <v>3000</v>
      </c>
      <c r="E538" s="13">
        <v>3440</v>
      </c>
      <c r="F538" s="11" t="s">
        <v>8218</v>
      </c>
      <c r="G538" s="11" t="s">
        <v>8223</v>
      </c>
      <c r="H538" s="11" t="s">
        <v>8245</v>
      </c>
      <c r="I538" s="11">
        <v>1458518325</v>
      </c>
      <c r="J538" s="11">
        <f>YEAR(T538)</f>
        <v>2016</v>
      </c>
      <c r="K538" s="11">
        <v>1456793925</v>
      </c>
      <c r="L538" s="11" t="b">
        <v>0</v>
      </c>
      <c r="M538" s="11">
        <v>31</v>
      </c>
      <c r="N538" s="11" t="b">
        <v>1</v>
      </c>
      <c r="O538" s="11" t="s">
        <v>8269</v>
      </c>
      <c r="P538" s="14">
        <f>ROUND(E538/D538*100,0)</f>
        <v>115</v>
      </c>
      <c r="Q538" s="11">
        <f>IFERROR(ROUND(E538/M538,2),0)</f>
        <v>110.97</v>
      </c>
      <c r="R538" s="16" t="s">
        <v>8315</v>
      </c>
      <c r="S538" s="11" t="s">
        <v>8316</v>
      </c>
      <c r="T538" s="21">
        <f>(((K538/60)/60)/24)+DATE(1970,1,1)</f>
        <v>42430.040798611109</v>
      </c>
      <c r="U538" s="21">
        <f>(((I538/60)/60)/24)+DATE(1970,1,1)</f>
        <v>42449.999131944445</v>
      </c>
    </row>
    <row r="539" spans="1:21" ht="49" x14ac:dyDescent="0.25">
      <c r="A539">
        <v>2829</v>
      </c>
      <c r="B539" s="9" t="s">
        <v>2829</v>
      </c>
      <c r="C539" s="3" t="s">
        <v>6939</v>
      </c>
      <c r="D539" s="12">
        <v>2500</v>
      </c>
      <c r="E539" s="13">
        <v>2663</v>
      </c>
      <c r="F539" s="11" t="s">
        <v>8218</v>
      </c>
      <c r="G539" s="11" t="s">
        <v>8224</v>
      </c>
      <c r="H539" s="11" t="s">
        <v>8246</v>
      </c>
      <c r="I539" s="11">
        <v>1464863118</v>
      </c>
      <c r="J539" s="11">
        <f>YEAR(T539)</f>
        <v>2016</v>
      </c>
      <c r="K539" s="11">
        <v>1462443918</v>
      </c>
      <c r="L539" s="11" t="b">
        <v>0</v>
      </c>
      <c r="M539" s="11">
        <v>76</v>
      </c>
      <c r="N539" s="11" t="b">
        <v>1</v>
      </c>
      <c r="O539" s="11" t="s">
        <v>8269</v>
      </c>
      <c r="P539" s="14">
        <f>ROUND(E539/D539*100,0)</f>
        <v>107</v>
      </c>
      <c r="Q539" s="11">
        <f>IFERROR(ROUND(E539/M539,2),0)</f>
        <v>35.04</v>
      </c>
      <c r="R539" s="16" t="s">
        <v>8315</v>
      </c>
      <c r="S539" s="11" t="s">
        <v>8316</v>
      </c>
      <c r="T539" s="21">
        <f>(((K539/60)/60)/24)+DATE(1970,1,1)</f>
        <v>42495.434236111112</v>
      </c>
      <c r="U539" s="21">
        <f>(((I539/60)/60)/24)+DATE(1970,1,1)</f>
        <v>42523.434236111112</v>
      </c>
    </row>
    <row r="540" spans="1:21" ht="49" x14ac:dyDescent="0.25">
      <c r="A540">
        <v>2809</v>
      </c>
      <c r="B540" s="9" t="s">
        <v>2809</v>
      </c>
      <c r="C540" s="3" t="s">
        <v>6919</v>
      </c>
      <c r="D540" s="12">
        <v>2500</v>
      </c>
      <c r="E540" s="13">
        <v>2560</v>
      </c>
      <c r="F540" s="11" t="s">
        <v>8218</v>
      </c>
      <c r="G540" s="11" t="s">
        <v>8223</v>
      </c>
      <c r="H540" s="11" t="s">
        <v>8245</v>
      </c>
      <c r="I540" s="11">
        <v>1459348740</v>
      </c>
      <c r="J540" s="11">
        <f>YEAR(T540)</f>
        <v>2016</v>
      </c>
      <c r="K540" s="11">
        <v>1458647725</v>
      </c>
      <c r="L540" s="11" t="b">
        <v>0</v>
      </c>
      <c r="M540" s="11">
        <v>21</v>
      </c>
      <c r="N540" s="11" t="b">
        <v>1</v>
      </c>
      <c r="O540" s="11" t="s">
        <v>8269</v>
      </c>
      <c r="P540" s="14">
        <f>ROUND(E540/D540*100,0)</f>
        <v>102</v>
      </c>
      <c r="Q540" s="11">
        <f>IFERROR(ROUND(E540/M540,2),0)</f>
        <v>121.9</v>
      </c>
      <c r="R540" s="16" t="s">
        <v>8315</v>
      </c>
      <c r="S540" s="11" t="s">
        <v>8316</v>
      </c>
      <c r="T540" s="21">
        <f>(((K540/60)/60)/24)+DATE(1970,1,1)</f>
        <v>42451.496817129635</v>
      </c>
      <c r="U540" s="21">
        <f>(((I540/60)/60)/24)+DATE(1970,1,1)</f>
        <v>42459.610416666663</v>
      </c>
    </row>
    <row r="541" spans="1:21" ht="49" x14ac:dyDescent="0.25">
      <c r="A541">
        <v>1302</v>
      </c>
      <c r="B541" s="9" t="s">
        <v>1303</v>
      </c>
      <c r="C541" s="3" t="s">
        <v>5412</v>
      </c>
      <c r="D541" s="12">
        <v>2500</v>
      </c>
      <c r="E541" s="13">
        <v>2500</v>
      </c>
      <c r="F541" s="11" t="s">
        <v>8218</v>
      </c>
      <c r="G541" s="11" t="s">
        <v>8223</v>
      </c>
      <c r="H541" s="11" t="s">
        <v>8245</v>
      </c>
      <c r="I541" s="11">
        <v>1480559011</v>
      </c>
      <c r="J541" s="11">
        <f>YEAR(T541)</f>
        <v>2016</v>
      </c>
      <c r="K541" s="11">
        <v>1477963411</v>
      </c>
      <c r="L541" s="11" t="b">
        <v>0</v>
      </c>
      <c r="M541" s="11">
        <v>50</v>
      </c>
      <c r="N541" s="11" t="b">
        <v>1</v>
      </c>
      <c r="O541" s="11" t="s">
        <v>8269</v>
      </c>
      <c r="P541" s="14">
        <f>ROUND(E541/D541*100,0)</f>
        <v>100</v>
      </c>
      <c r="Q541" s="11">
        <f>IFERROR(ROUND(E541/M541,2),0)</f>
        <v>50</v>
      </c>
      <c r="R541" s="16" t="s">
        <v>8315</v>
      </c>
      <c r="S541" s="11" t="s">
        <v>8316</v>
      </c>
      <c r="T541" s="21">
        <f>(((K541/60)/60)/24)+DATE(1970,1,1)</f>
        <v>42675.057997685188</v>
      </c>
      <c r="U541" s="21">
        <f>(((I541/60)/60)/24)+DATE(1970,1,1)</f>
        <v>42705.099664351852</v>
      </c>
    </row>
    <row r="542" spans="1:21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f>YEAR(T542)</f>
        <v>2015</v>
      </c>
      <c r="K542" s="11">
        <v>1420486606</v>
      </c>
      <c r="L542" t="b">
        <v>0</v>
      </c>
      <c r="M542">
        <v>1</v>
      </c>
      <c r="N542" t="b">
        <v>0</v>
      </c>
      <c r="O542" t="s">
        <v>8270</v>
      </c>
      <c r="P542" s="10">
        <f>ROUND(E542/D542*100,0)</f>
        <v>0</v>
      </c>
      <c r="Q542">
        <f>IFERROR(ROUND(E542/M542,2),0)</f>
        <v>1</v>
      </c>
      <c r="R542" s="16" t="s">
        <v>8317</v>
      </c>
      <c r="S542" s="11" t="s">
        <v>8318</v>
      </c>
      <c r="T542" s="21">
        <f>(((K542/60)/60)/24)+DATE(1970,1,1)</f>
        <v>42009.817199074074</v>
      </c>
      <c r="U542" s="21">
        <f>(((I542/60)/60)/24)+DATE(1970,1,1)</f>
        <v>42039.817199074074</v>
      </c>
    </row>
    <row r="543" spans="1:21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f>YEAR(T543)</f>
        <v>2015</v>
      </c>
      <c r="K543" s="11">
        <v>1443488834</v>
      </c>
      <c r="L543" t="b">
        <v>0</v>
      </c>
      <c r="M543">
        <v>1</v>
      </c>
      <c r="N543" t="b">
        <v>0</v>
      </c>
      <c r="O543" t="s">
        <v>8270</v>
      </c>
      <c r="P543" s="10">
        <f>ROUND(E543/D543*100,0)</f>
        <v>1</v>
      </c>
      <c r="Q543">
        <f>IFERROR(ROUND(E543/M543,2),0)</f>
        <v>25</v>
      </c>
      <c r="R543" s="16" t="s">
        <v>8317</v>
      </c>
      <c r="S543" s="11" t="s">
        <v>8318</v>
      </c>
      <c r="T543" s="21">
        <f>(((K543/60)/60)/24)+DATE(1970,1,1)</f>
        <v>42276.046689814815</v>
      </c>
      <c r="U543" s="21">
        <f>(((I543/60)/60)/24)+DATE(1970,1,1)</f>
        <v>42306.046689814815</v>
      </c>
    </row>
    <row r="544" spans="1:21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f>YEAR(T544)</f>
        <v>2016</v>
      </c>
      <c r="K544" s="11">
        <v>1457113316</v>
      </c>
      <c r="L544" t="b">
        <v>0</v>
      </c>
      <c r="M544">
        <v>1</v>
      </c>
      <c r="N544" t="b">
        <v>0</v>
      </c>
      <c r="O544" t="s">
        <v>8270</v>
      </c>
      <c r="P544" s="10">
        <f>ROUND(E544/D544*100,0)</f>
        <v>0</v>
      </c>
      <c r="Q544">
        <f>IFERROR(ROUND(E544/M544,2),0)</f>
        <v>1</v>
      </c>
      <c r="R544" s="16" t="s">
        <v>8317</v>
      </c>
      <c r="S544" s="11" t="s">
        <v>8318</v>
      </c>
      <c r="T544" s="21">
        <f>(((K544/60)/60)/24)+DATE(1970,1,1)</f>
        <v>42433.737453703703</v>
      </c>
      <c r="U544" s="21">
        <f>(((I544/60)/60)/24)+DATE(1970,1,1)</f>
        <v>42493.695787037039</v>
      </c>
    </row>
    <row r="545" spans="1:21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f>YEAR(T545)</f>
        <v>2014</v>
      </c>
      <c r="K545" s="11">
        <v>1412215962</v>
      </c>
      <c r="L545" t="b">
        <v>0</v>
      </c>
      <c r="M545">
        <v>2</v>
      </c>
      <c r="N545" t="b">
        <v>0</v>
      </c>
      <c r="O545" t="s">
        <v>8270</v>
      </c>
      <c r="P545" s="10">
        <f>ROUND(E545/D545*100,0)</f>
        <v>0</v>
      </c>
      <c r="Q545">
        <f>IFERROR(ROUND(E545/M545,2),0)</f>
        <v>35</v>
      </c>
      <c r="R545" s="16" t="s">
        <v>8317</v>
      </c>
      <c r="S545" s="11" t="s">
        <v>8318</v>
      </c>
      <c r="T545" s="21">
        <f>(((K545/60)/60)/24)+DATE(1970,1,1)</f>
        <v>41914.092152777775</v>
      </c>
      <c r="U545" s="21">
        <f>(((I545/60)/60)/24)+DATE(1970,1,1)</f>
        <v>41944.092152777775</v>
      </c>
    </row>
    <row r="546" spans="1:21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f>YEAR(T546)</f>
        <v>2016</v>
      </c>
      <c r="K546" s="11">
        <v>1465055160</v>
      </c>
      <c r="L546" t="b">
        <v>0</v>
      </c>
      <c r="M546">
        <v>2</v>
      </c>
      <c r="N546" t="b">
        <v>0</v>
      </c>
      <c r="O546" t="s">
        <v>8270</v>
      </c>
      <c r="P546" s="10">
        <f>ROUND(E546/D546*100,0)</f>
        <v>1</v>
      </c>
      <c r="Q546">
        <f>IFERROR(ROUND(E546/M546,2),0)</f>
        <v>3</v>
      </c>
      <c r="R546" s="16" t="s">
        <v>8317</v>
      </c>
      <c r="S546" s="11" t="s">
        <v>8318</v>
      </c>
      <c r="T546" s="21">
        <f>(((K546/60)/60)/24)+DATE(1970,1,1)</f>
        <v>42525.656944444447</v>
      </c>
      <c r="U546" s="21">
        <f>(((I546/60)/60)/24)+DATE(1970,1,1)</f>
        <v>42555.656944444447</v>
      </c>
    </row>
    <row r="547" spans="1:21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f>YEAR(T547)</f>
        <v>2015</v>
      </c>
      <c r="K547" s="11">
        <v>1444140789</v>
      </c>
      <c r="L547" t="b">
        <v>0</v>
      </c>
      <c r="M547">
        <v>34</v>
      </c>
      <c r="N547" t="b">
        <v>0</v>
      </c>
      <c r="O547" t="s">
        <v>8270</v>
      </c>
      <c r="P547" s="10">
        <f>ROUND(E547/D547*100,0)</f>
        <v>27</v>
      </c>
      <c r="Q547">
        <f>IFERROR(ROUND(E547/M547,2),0)</f>
        <v>402.71</v>
      </c>
      <c r="R547" s="16" t="s">
        <v>8317</v>
      </c>
      <c r="S547" s="11" t="s">
        <v>8318</v>
      </c>
      <c r="T547" s="21">
        <f>(((K547/60)/60)/24)+DATE(1970,1,1)</f>
        <v>42283.592465277776</v>
      </c>
      <c r="U547" s="21">
        <f>(((I547/60)/60)/24)+DATE(1970,1,1)</f>
        <v>42323.634131944447</v>
      </c>
    </row>
    <row r="548" spans="1:21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f>YEAR(T548)</f>
        <v>2015</v>
      </c>
      <c r="K548" s="11">
        <v>1441209715</v>
      </c>
      <c r="L548" t="b">
        <v>0</v>
      </c>
      <c r="M548">
        <v>2</v>
      </c>
      <c r="N548" t="b">
        <v>0</v>
      </c>
      <c r="O548" t="s">
        <v>8270</v>
      </c>
      <c r="P548" s="10">
        <f>ROUND(E548/D548*100,0)</f>
        <v>0</v>
      </c>
      <c r="Q548">
        <f>IFERROR(ROUND(E548/M548,2),0)</f>
        <v>26</v>
      </c>
      <c r="R548" s="16" t="s">
        <v>8317</v>
      </c>
      <c r="S548" s="11" t="s">
        <v>8318</v>
      </c>
      <c r="T548" s="21">
        <f>(((K548/60)/60)/24)+DATE(1970,1,1)</f>
        <v>42249.667997685188</v>
      </c>
      <c r="U548" s="21">
        <f>(((I548/60)/60)/24)+DATE(1970,1,1)</f>
        <v>42294.667997685188</v>
      </c>
    </row>
    <row r="549" spans="1:21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f>YEAR(T549)</f>
        <v>2016</v>
      </c>
      <c r="K549" s="11">
        <v>1452530564</v>
      </c>
      <c r="L549" t="b">
        <v>0</v>
      </c>
      <c r="M549">
        <v>0</v>
      </c>
      <c r="N549" t="b">
        <v>0</v>
      </c>
      <c r="O549" t="s">
        <v>8270</v>
      </c>
      <c r="P549" s="10">
        <f>ROUND(E549/D549*100,0)</f>
        <v>0</v>
      </c>
      <c r="Q549">
        <f>IFERROR(ROUND(E549/M549,2),0)</f>
        <v>0</v>
      </c>
      <c r="R549" s="16" t="s">
        <v>8317</v>
      </c>
      <c r="S549" s="11" t="s">
        <v>8318</v>
      </c>
      <c r="T549" s="21">
        <f>(((K549/60)/60)/24)+DATE(1970,1,1)</f>
        <v>42380.696342592593</v>
      </c>
      <c r="U549" s="21">
        <f>(((I549/60)/60)/24)+DATE(1970,1,1)</f>
        <v>42410.696342592593</v>
      </c>
    </row>
    <row r="550" spans="1:21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f>YEAR(T550)</f>
        <v>2015</v>
      </c>
      <c r="K550" s="11">
        <v>1443562848</v>
      </c>
      <c r="L550" t="b">
        <v>0</v>
      </c>
      <c r="M550">
        <v>1</v>
      </c>
      <c r="N550" t="b">
        <v>0</v>
      </c>
      <c r="O550" t="s">
        <v>8270</v>
      </c>
      <c r="P550" s="10">
        <f>ROUND(E550/D550*100,0)</f>
        <v>0</v>
      </c>
      <c r="Q550">
        <f>IFERROR(ROUND(E550/M550,2),0)</f>
        <v>9</v>
      </c>
      <c r="R550" s="16" t="s">
        <v>8317</v>
      </c>
      <c r="S550" s="11" t="s">
        <v>8318</v>
      </c>
      <c r="T550" s="21">
        <f>(((K550/60)/60)/24)+DATE(1970,1,1)</f>
        <v>42276.903333333335</v>
      </c>
      <c r="U550" s="21">
        <f>(((I550/60)/60)/24)+DATE(1970,1,1)</f>
        <v>42306.903333333335</v>
      </c>
    </row>
    <row r="551" spans="1:21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f>YEAR(T551)</f>
        <v>2015</v>
      </c>
      <c r="K551" s="11">
        <v>1433776622</v>
      </c>
      <c r="L551" t="b">
        <v>0</v>
      </c>
      <c r="M551">
        <v>8</v>
      </c>
      <c r="N551" t="b">
        <v>0</v>
      </c>
      <c r="O551" t="s">
        <v>8270</v>
      </c>
      <c r="P551" s="10">
        <f>ROUND(E551/D551*100,0)</f>
        <v>3</v>
      </c>
      <c r="Q551">
        <f>IFERROR(ROUND(E551/M551,2),0)</f>
        <v>8.5</v>
      </c>
      <c r="R551" s="16" t="s">
        <v>8317</v>
      </c>
      <c r="S551" s="11" t="s">
        <v>8318</v>
      </c>
      <c r="T551" s="21">
        <f>(((K551/60)/60)/24)+DATE(1970,1,1)</f>
        <v>42163.636828703704</v>
      </c>
      <c r="U551" s="21">
        <f>(((I551/60)/60)/24)+DATE(1970,1,1)</f>
        <v>42193.636828703704</v>
      </c>
    </row>
    <row r="552" spans="1:21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f>YEAR(T552)</f>
        <v>2017</v>
      </c>
      <c r="K552" s="11">
        <v>1484756245</v>
      </c>
      <c r="L552" t="b">
        <v>0</v>
      </c>
      <c r="M552">
        <v>4</v>
      </c>
      <c r="N552" t="b">
        <v>0</v>
      </c>
      <c r="O552" t="s">
        <v>8270</v>
      </c>
      <c r="P552" s="10">
        <f>ROUND(E552/D552*100,0)</f>
        <v>1</v>
      </c>
      <c r="Q552">
        <f>IFERROR(ROUND(E552/M552,2),0)</f>
        <v>8.75</v>
      </c>
      <c r="R552" s="16" t="s">
        <v>8317</v>
      </c>
      <c r="S552" s="11" t="s">
        <v>8318</v>
      </c>
      <c r="T552" s="21">
        <f>(((K552/60)/60)/24)+DATE(1970,1,1)</f>
        <v>42753.678761574076</v>
      </c>
      <c r="U552" s="21">
        <f>(((I552/60)/60)/24)+DATE(1970,1,1)</f>
        <v>42766.208333333328</v>
      </c>
    </row>
    <row r="553" spans="1:21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f>YEAR(T553)</f>
        <v>2015</v>
      </c>
      <c r="K553" s="11">
        <v>1434609424</v>
      </c>
      <c r="L553" t="b">
        <v>0</v>
      </c>
      <c r="M553">
        <v>28</v>
      </c>
      <c r="N553" t="b">
        <v>0</v>
      </c>
      <c r="O553" t="s">
        <v>8270</v>
      </c>
      <c r="P553" s="10">
        <f>ROUND(E553/D553*100,0)</f>
        <v>5</v>
      </c>
      <c r="Q553">
        <f>IFERROR(ROUND(E553/M553,2),0)</f>
        <v>135.04</v>
      </c>
      <c r="R553" s="16" t="s">
        <v>8317</v>
      </c>
      <c r="S553" s="11" t="s">
        <v>8318</v>
      </c>
      <c r="T553" s="21">
        <f>(((K553/60)/60)/24)+DATE(1970,1,1)</f>
        <v>42173.275740740741</v>
      </c>
      <c r="U553" s="21">
        <f>(((I553/60)/60)/24)+DATE(1970,1,1)</f>
        <v>42217.745138888888</v>
      </c>
    </row>
    <row r="554" spans="1:21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f>YEAR(T554)</f>
        <v>2015</v>
      </c>
      <c r="K554" s="11">
        <v>1447166896</v>
      </c>
      <c r="L554" t="b">
        <v>0</v>
      </c>
      <c r="M554">
        <v>0</v>
      </c>
      <c r="N554" t="b">
        <v>0</v>
      </c>
      <c r="O554" t="s">
        <v>8270</v>
      </c>
      <c r="P554" s="10">
        <f>ROUND(E554/D554*100,0)</f>
        <v>0</v>
      </c>
      <c r="Q554">
        <f>IFERROR(ROUND(E554/M554,2),0)</f>
        <v>0</v>
      </c>
      <c r="R554" s="16" t="s">
        <v>8317</v>
      </c>
      <c r="S554" s="11" t="s">
        <v>8318</v>
      </c>
      <c r="T554" s="21">
        <f>(((K554/60)/60)/24)+DATE(1970,1,1)</f>
        <v>42318.616851851853</v>
      </c>
      <c r="U554" s="21">
        <f>(((I554/60)/60)/24)+DATE(1970,1,1)</f>
        <v>42378.616851851853</v>
      </c>
    </row>
    <row r="555" spans="1:21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f>YEAR(T555)</f>
        <v>2014</v>
      </c>
      <c r="K555" s="11">
        <v>1413393391</v>
      </c>
      <c r="L555" t="b">
        <v>0</v>
      </c>
      <c r="M555">
        <v>6</v>
      </c>
      <c r="N555" t="b">
        <v>0</v>
      </c>
      <c r="O555" t="s">
        <v>8270</v>
      </c>
      <c r="P555" s="10">
        <f>ROUND(E555/D555*100,0)</f>
        <v>0</v>
      </c>
      <c r="Q555">
        <f>IFERROR(ROUND(E555/M555,2),0)</f>
        <v>20.5</v>
      </c>
      <c r="R555" s="16" t="s">
        <v>8317</v>
      </c>
      <c r="S555" s="11" t="s">
        <v>8318</v>
      </c>
      <c r="T555" s="21">
        <f>(((K555/60)/60)/24)+DATE(1970,1,1)</f>
        <v>41927.71980324074</v>
      </c>
      <c r="U555" s="21">
        <f>(((I555/60)/60)/24)+DATE(1970,1,1)</f>
        <v>41957.761469907404</v>
      </c>
    </row>
    <row r="556" spans="1:21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f>YEAR(T556)</f>
        <v>2014</v>
      </c>
      <c r="K556" s="11">
        <v>1411143972</v>
      </c>
      <c r="L556" t="b">
        <v>0</v>
      </c>
      <c r="M556">
        <v>22</v>
      </c>
      <c r="N556" t="b">
        <v>0</v>
      </c>
      <c r="O556" t="s">
        <v>8270</v>
      </c>
      <c r="P556" s="10">
        <f>ROUND(E556/D556*100,0)</f>
        <v>37</v>
      </c>
      <c r="Q556">
        <f>IFERROR(ROUND(E556/M556,2),0)</f>
        <v>64.36</v>
      </c>
      <c r="R556" s="16" t="s">
        <v>8317</v>
      </c>
      <c r="S556" s="11" t="s">
        <v>8318</v>
      </c>
      <c r="T556" s="21">
        <f>(((K556/60)/60)/24)+DATE(1970,1,1)</f>
        <v>41901.684861111113</v>
      </c>
      <c r="U556" s="21">
        <f>(((I556/60)/60)/24)+DATE(1970,1,1)</f>
        <v>41931.684861111113</v>
      </c>
    </row>
    <row r="557" spans="1:21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f>YEAR(T557)</f>
        <v>2016</v>
      </c>
      <c r="K557" s="11">
        <v>1463128143</v>
      </c>
      <c r="L557" t="b">
        <v>0</v>
      </c>
      <c r="M557">
        <v>0</v>
      </c>
      <c r="N557" t="b">
        <v>0</v>
      </c>
      <c r="O557" t="s">
        <v>8270</v>
      </c>
      <c r="P557" s="10">
        <f>ROUND(E557/D557*100,0)</f>
        <v>0</v>
      </c>
      <c r="Q557">
        <f>IFERROR(ROUND(E557/M557,2),0)</f>
        <v>0</v>
      </c>
      <c r="R557" s="16" t="s">
        <v>8317</v>
      </c>
      <c r="S557" s="11" t="s">
        <v>8318</v>
      </c>
      <c r="T557" s="21">
        <f>(((K557/60)/60)/24)+DATE(1970,1,1)</f>
        <v>42503.353506944448</v>
      </c>
      <c r="U557" s="21">
        <f>(((I557/60)/60)/24)+DATE(1970,1,1)</f>
        <v>42533.353506944448</v>
      </c>
    </row>
    <row r="558" spans="1:21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f>YEAR(T558)</f>
        <v>2015</v>
      </c>
      <c r="K558" s="11">
        <v>1449520717</v>
      </c>
      <c r="L558" t="b">
        <v>0</v>
      </c>
      <c r="M558">
        <v>1</v>
      </c>
      <c r="N558" t="b">
        <v>0</v>
      </c>
      <c r="O558" t="s">
        <v>8270</v>
      </c>
      <c r="P558" s="10">
        <f>ROUND(E558/D558*100,0)</f>
        <v>3</v>
      </c>
      <c r="Q558">
        <f>IFERROR(ROUND(E558/M558,2),0)</f>
        <v>200</v>
      </c>
      <c r="R558" s="16" t="s">
        <v>8317</v>
      </c>
      <c r="S558" s="11" t="s">
        <v>8318</v>
      </c>
      <c r="T558" s="21">
        <f>(((K558/60)/60)/24)+DATE(1970,1,1)</f>
        <v>42345.860150462962</v>
      </c>
      <c r="U558" s="21">
        <f>(((I558/60)/60)/24)+DATE(1970,1,1)</f>
        <v>42375.860150462962</v>
      </c>
    </row>
    <row r="559" spans="1:21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f>YEAR(T559)</f>
        <v>2016</v>
      </c>
      <c r="K559" s="11">
        <v>1478126203</v>
      </c>
      <c r="L559" t="b">
        <v>0</v>
      </c>
      <c r="M559">
        <v>20</v>
      </c>
      <c r="N559" t="b">
        <v>0</v>
      </c>
      <c r="O559" t="s">
        <v>8270</v>
      </c>
      <c r="P559" s="10">
        <f>ROUND(E559/D559*100,0)</f>
        <v>1</v>
      </c>
      <c r="Q559">
        <f>IFERROR(ROUND(E559/M559,2),0)</f>
        <v>68.3</v>
      </c>
      <c r="R559" s="16" t="s">
        <v>8317</v>
      </c>
      <c r="S559" s="11" t="s">
        <v>8318</v>
      </c>
      <c r="T559" s="21">
        <f>(((K559/60)/60)/24)+DATE(1970,1,1)</f>
        <v>42676.942164351851</v>
      </c>
      <c r="U559" s="21">
        <f>(((I559/60)/60)/24)+DATE(1970,1,1)</f>
        <v>42706.983831018515</v>
      </c>
    </row>
    <row r="560" spans="1:21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f>YEAR(T560)</f>
        <v>2015</v>
      </c>
      <c r="K560" s="11">
        <v>1424639505</v>
      </c>
      <c r="L560" t="b">
        <v>0</v>
      </c>
      <c r="M560">
        <v>0</v>
      </c>
      <c r="N560" t="b">
        <v>0</v>
      </c>
      <c r="O560" t="s">
        <v>8270</v>
      </c>
      <c r="P560" s="10">
        <f>ROUND(E560/D560*100,0)</f>
        <v>0</v>
      </c>
      <c r="Q560">
        <f>IFERROR(ROUND(E560/M560,2),0)</f>
        <v>0</v>
      </c>
      <c r="R560" s="16" t="s">
        <v>8317</v>
      </c>
      <c r="S560" s="11" t="s">
        <v>8318</v>
      </c>
      <c r="T560" s="21">
        <f>(((K560/60)/60)/24)+DATE(1970,1,1)</f>
        <v>42057.883159722223</v>
      </c>
      <c r="U560" s="21">
        <f>(((I560/60)/60)/24)+DATE(1970,1,1)</f>
        <v>42087.841493055559</v>
      </c>
    </row>
    <row r="561" spans="1:21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f>YEAR(T561)</f>
        <v>2015</v>
      </c>
      <c r="K561" s="11">
        <v>1447397260</v>
      </c>
      <c r="L561" t="b">
        <v>0</v>
      </c>
      <c r="M561">
        <v>1</v>
      </c>
      <c r="N561" t="b">
        <v>0</v>
      </c>
      <c r="O561" t="s">
        <v>8270</v>
      </c>
      <c r="P561" s="10">
        <f>ROUND(E561/D561*100,0)</f>
        <v>0</v>
      </c>
      <c r="Q561">
        <f>IFERROR(ROUND(E561/M561,2),0)</f>
        <v>50</v>
      </c>
      <c r="R561" s="16" t="s">
        <v>8317</v>
      </c>
      <c r="S561" s="11" t="s">
        <v>8318</v>
      </c>
      <c r="T561" s="21">
        <f>(((K561/60)/60)/24)+DATE(1970,1,1)</f>
        <v>42321.283101851848</v>
      </c>
      <c r="U561" s="21">
        <f>(((I561/60)/60)/24)+DATE(1970,1,1)</f>
        <v>42351.283101851848</v>
      </c>
    </row>
    <row r="562" spans="1:21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f>YEAR(T562)</f>
        <v>2014</v>
      </c>
      <c r="K562" s="11">
        <v>1416249045</v>
      </c>
      <c r="L562" t="b">
        <v>0</v>
      </c>
      <c r="M562">
        <v>3</v>
      </c>
      <c r="N562" t="b">
        <v>0</v>
      </c>
      <c r="O562" t="s">
        <v>8270</v>
      </c>
      <c r="P562" s="10">
        <f>ROUND(E562/D562*100,0)</f>
        <v>0</v>
      </c>
      <c r="Q562">
        <f>IFERROR(ROUND(E562/M562,2),0)</f>
        <v>4</v>
      </c>
      <c r="R562" s="16" t="s">
        <v>8317</v>
      </c>
      <c r="S562" s="11" t="s">
        <v>8318</v>
      </c>
      <c r="T562" s="21">
        <f>(((K562/60)/60)/24)+DATE(1970,1,1)</f>
        <v>41960.771354166667</v>
      </c>
      <c r="U562" s="21">
        <f>(((I562/60)/60)/24)+DATE(1970,1,1)</f>
        <v>41990.771354166667</v>
      </c>
    </row>
    <row r="563" spans="1:21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f>YEAR(T563)</f>
        <v>2015</v>
      </c>
      <c r="K563" s="11">
        <v>1442850513</v>
      </c>
      <c r="L563" t="b">
        <v>0</v>
      </c>
      <c r="M563">
        <v>2</v>
      </c>
      <c r="N563" t="b">
        <v>0</v>
      </c>
      <c r="O563" t="s">
        <v>8270</v>
      </c>
      <c r="P563" s="10">
        <f>ROUND(E563/D563*100,0)</f>
        <v>0</v>
      </c>
      <c r="Q563">
        <f>IFERROR(ROUND(E563/M563,2),0)</f>
        <v>27.5</v>
      </c>
      <c r="R563" s="16" t="s">
        <v>8317</v>
      </c>
      <c r="S563" s="11" t="s">
        <v>8318</v>
      </c>
      <c r="T563" s="21">
        <f>(((K563/60)/60)/24)+DATE(1970,1,1)</f>
        <v>42268.658715277779</v>
      </c>
      <c r="U563" s="21">
        <f>(((I563/60)/60)/24)+DATE(1970,1,1)</f>
        <v>42303.658715277779</v>
      </c>
    </row>
    <row r="564" spans="1:21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f>YEAR(T564)</f>
        <v>2016</v>
      </c>
      <c r="K564" s="11">
        <v>1479460815</v>
      </c>
      <c r="L564" t="b">
        <v>0</v>
      </c>
      <c r="M564">
        <v>0</v>
      </c>
      <c r="N564" t="b">
        <v>0</v>
      </c>
      <c r="O564" t="s">
        <v>8270</v>
      </c>
      <c r="P564" s="10">
        <f>ROUND(E564/D564*100,0)</f>
        <v>0</v>
      </c>
      <c r="Q564">
        <f>IFERROR(ROUND(E564/M564,2),0)</f>
        <v>0</v>
      </c>
      <c r="R564" s="16" t="s">
        <v>8317</v>
      </c>
      <c r="S564" s="11" t="s">
        <v>8318</v>
      </c>
      <c r="T564" s="21">
        <f>(((K564/60)/60)/24)+DATE(1970,1,1)</f>
        <v>42692.389062500006</v>
      </c>
      <c r="U564" s="21">
        <f>(((I564/60)/60)/24)+DATE(1970,1,1)</f>
        <v>42722.389062500006</v>
      </c>
    </row>
    <row r="565" spans="1:21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f>YEAR(T565)</f>
        <v>2015</v>
      </c>
      <c r="K565" s="11">
        <v>1421545247</v>
      </c>
      <c r="L565" t="b">
        <v>0</v>
      </c>
      <c r="M565">
        <v>2</v>
      </c>
      <c r="N565" t="b">
        <v>0</v>
      </c>
      <c r="O565" t="s">
        <v>8270</v>
      </c>
      <c r="P565" s="10">
        <f>ROUND(E565/D565*100,0)</f>
        <v>0</v>
      </c>
      <c r="Q565">
        <f>IFERROR(ROUND(E565/M565,2),0)</f>
        <v>34</v>
      </c>
      <c r="R565" s="16" t="s">
        <v>8317</v>
      </c>
      <c r="S565" s="11" t="s">
        <v>8318</v>
      </c>
      <c r="T565" s="21">
        <f>(((K565/60)/60)/24)+DATE(1970,1,1)</f>
        <v>42022.069988425923</v>
      </c>
      <c r="U565" s="21">
        <f>(((I565/60)/60)/24)+DATE(1970,1,1)</f>
        <v>42052.069988425923</v>
      </c>
    </row>
    <row r="566" spans="1:21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f>YEAR(T566)</f>
        <v>2016</v>
      </c>
      <c r="K566" s="11">
        <v>1455230275</v>
      </c>
      <c r="L566" t="b">
        <v>0</v>
      </c>
      <c r="M566">
        <v>1</v>
      </c>
      <c r="N566" t="b">
        <v>0</v>
      </c>
      <c r="O566" t="s">
        <v>8270</v>
      </c>
      <c r="P566" s="10">
        <f>ROUND(E566/D566*100,0)</f>
        <v>0</v>
      </c>
      <c r="Q566">
        <f>IFERROR(ROUND(E566/M566,2),0)</f>
        <v>1</v>
      </c>
      <c r="R566" s="16" t="s">
        <v>8317</v>
      </c>
      <c r="S566" s="11" t="s">
        <v>8318</v>
      </c>
      <c r="T566" s="21">
        <f>(((K566/60)/60)/24)+DATE(1970,1,1)</f>
        <v>42411.942997685182</v>
      </c>
      <c r="U566" s="21">
        <f>(((I566/60)/60)/24)+DATE(1970,1,1)</f>
        <v>42441.942997685182</v>
      </c>
    </row>
    <row r="567" spans="1:21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f>YEAR(T567)</f>
        <v>2015</v>
      </c>
      <c r="K567" s="11">
        <v>1433962249</v>
      </c>
      <c r="L567" t="b">
        <v>0</v>
      </c>
      <c r="M567">
        <v>0</v>
      </c>
      <c r="N567" t="b">
        <v>0</v>
      </c>
      <c r="O567" t="s">
        <v>8270</v>
      </c>
      <c r="P567" s="10">
        <f>ROUND(E567/D567*100,0)</f>
        <v>0</v>
      </c>
      <c r="Q567">
        <f>IFERROR(ROUND(E567/M567,2),0)</f>
        <v>0</v>
      </c>
      <c r="R567" s="16" t="s">
        <v>8317</v>
      </c>
      <c r="S567" s="11" t="s">
        <v>8318</v>
      </c>
      <c r="T567" s="21">
        <f>(((K567/60)/60)/24)+DATE(1970,1,1)</f>
        <v>42165.785289351858</v>
      </c>
      <c r="U567" s="21">
        <f>(((I567/60)/60)/24)+DATE(1970,1,1)</f>
        <v>42195.785289351858</v>
      </c>
    </row>
    <row r="568" spans="1:21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f>YEAR(T568)</f>
        <v>2016</v>
      </c>
      <c r="K568" s="11">
        <v>1465921533</v>
      </c>
      <c r="L568" t="b">
        <v>0</v>
      </c>
      <c r="M568">
        <v>1</v>
      </c>
      <c r="N568" t="b">
        <v>0</v>
      </c>
      <c r="O568" t="s">
        <v>8270</v>
      </c>
      <c r="P568" s="10">
        <f>ROUND(E568/D568*100,0)</f>
        <v>0</v>
      </c>
      <c r="Q568">
        <f>IFERROR(ROUND(E568/M568,2),0)</f>
        <v>1</v>
      </c>
      <c r="R568" s="16" t="s">
        <v>8317</v>
      </c>
      <c r="S568" s="11" t="s">
        <v>8318</v>
      </c>
      <c r="T568" s="21">
        <f>(((K568/60)/60)/24)+DATE(1970,1,1)</f>
        <v>42535.68440972222</v>
      </c>
      <c r="U568" s="21">
        <f>(((I568/60)/60)/24)+DATE(1970,1,1)</f>
        <v>42565.68440972222</v>
      </c>
    </row>
    <row r="569" spans="1:21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f>YEAR(T569)</f>
        <v>2014</v>
      </c>
      <c r="K569" s="11">
        <v>1417551194</v>
      </c>
      <c r="L569" t="b">
        <v>0</v>
      </c>
      <c r="M569">
        <v>0</v>
      </c>
      <c r="N569" t="b">
        <v>0</v>
      </c>
      <c r="O569" t="s">
        <v>8270</v>
      </c>
      <c r="P569" s="10">
        <f>ROUND(E569/D569*100,0)</f>
        <v>0</v>
      </c>
      <c r="Q569">
        <f>IFERROR(ROUND(E569/M569,2),0)</f>
        <v>0</v>
      </c>
      <c r="R569" s="16" t="s">
        <v>8317</v>
      </c>
      <c r="S569" s="11" t="s">
        <v>8318</v>
      </c>
      <c r="T569" s="21">
        <f>(((K569/60)/60)/24)+DATE(1970,1,1)</f>
        <v>41975.842523148152</v>
      </c>
      <c r="U569" s="21">
        <f>(((I569/60)/60)/24)+DATE(1970,1,1)</f>
        <v>42005.842523148152</v>
      </c>
    </row>
    <row r="570" spans="1:21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f>YEAR(T570)</f>
        <v>2015</v>
      </c>
      <c r="K570" s="11">
        <v>1449785223</v>
      </c>
      <c r="L570" t="b">
        <v>0</v>
      </c>
      <c r="M570">
        <v>5</v>
      </c>
      <c r="N570" t="b">
        <v>0</v>
      </c>
      <c r="O570" t="s">
        <v>8270</v>
      </c>
      <c r="P570" s="10">
        <f>ROUND(E570/D570*100,0)</f>
        <v>1</v>
      </c>
      <c r="Q570">
        <f>IFERROR(ROUND(E570/M570,2),0)</f>
        <v>49</v>
      </c>
      <c r="R570" s="16" t="s">
        <v>8317</v>
      </c>
      <c r="S570" s="11" t="s">
        <v>8318</v>
      </c>
      <c r="T570" s="21">
        <f>(((K570/60)/60)/24)+DATE(1970,1,1)</f>
        <v>42348.9215625</v>
      </c>
      <c r="U570" s="21">
        <f>(((I570/60)/60)/24)+DATE(1970,1,1)</f>
        <v>42385.458333333328</v>
      </c>
    </row>
    <row r="571" spans="1:21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f>YEAR(T571)</f>
        <v>2015</v>
      </c>
      <c r="K571" s="11">
        <v>1449087612</v>
      </c>
      <c r="L571" t="b">
        <v>0</v>
      </c>
      <c r="M571">
        <v>1</v>
      </c>
      <c r="N571" t="b">
        <v>0</v>
      </c>
      <c r="O571" t="s">
        <v>8270</v>
      </c>
      <c r="P571" s="10">
        <f>ROUND(E571/D571*100,0)</f>
        <v>1</v>
      </c>
      <c r="Q571">
        <f>IFERROR(ROUND(E571/M571,2),0)</f>
        <v>20</v>
      </c>
      <c r="R571" s="16" t="s">
        <v>8317</v>
      </c>
      <c r="S571" s="11" t="s">
        <v>8318</v>
      </c>
      <c r="T571" s="21">
        <f>(((K571/60)/60)/24)+DATE(1970,1,1)</f>
        <v>42340.847361111111</v>
      </c>
      <c r="U571" s="21">
        <f>(((I571/60)/60)/24)+DATE(1970,1,1)</f>
        <v>42370.847361111111</v>
      </c>
    </row>
    <row r="572" spans="1:21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f>YEAR(T572)</f>
        <v>2016</v>
      </c>
      <c r="K572" s="11">
        <v>1453230569</v>
      </c>
      <c r="L572" t="b">
        <v>0</v>
      </c>
      <c r="M572">
        <v>1</v>
      </c>
      <c r="N572" t="b">
        <v>0</v>
      </c>
      <c r="O572" t="s">
        <v>8270</v>
      </c>
      <c r="P572" s="10">
        <f>ROUND(E572/D572*100,0)</f>
        <v>0</v>
      </c>
      <c r="Q572">
        <f>IFERROR(ROUND(E572/M572,2),0)</f>
        <v>142</v>
      </c>
      <c r="R572" s="16" t="s">
        <v>8317</v>
      </c>
      <c r="S572" s="11" t="s">
        <v>8318</v>
      </c>
      <c r="T572" s="21">
        <f>(((K572/60)/60)/24)+DATE(1970,1,1)</f>
        <v>42388.798252314817</v>
      </c>
      <c r="U572" s="21">
        <f>(((I572/60)/60)/24)+DATE(1970,1,1)</f>
        <v>42418.798252314817</v>
      </c>
    </row>
    <row r="573" spans="1:21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f>YEAR(T573)</f>
        <v>2015</v>
      </c>
      <c r="K573" s="11">
        <v>1436297723</v>
      </c>
      <c r="L573" t="b">
        <v>0</v>
      </c>
      <c r="M573">
        <v>2</v>
      </c>
      <c r="N573" t="b">
        <v>0</v>
      </c>
      <c r="O573" t="s">
        <v>8270</v>
      </c>
      <c r="P573" s="10">
        <f>ROUND(E573/D573*100,0)</f>
        <v>0</v>
      </c>
      <c r="Q573">
        <f>IFERROR(ROUND(E573/M573,2),0)</f>
        <v>53</v>
      </c>
      <c r="R573" s="16" t="s">
        <v>8317</v>
      </c>
      <c r="S573" s="11" t="s">
        <v>8318</v>
      </c>
      <c r="T573" s="21">
        <f>(((K573/60)/60)/24)+DATE(1970,1,1)</f>
        <v>42192.816238425927</v>
      </c>
      <c r="U573" s="21">
        <f>(((I573/60)/60)/24)+DATE(1970,1,1)</f>
        <v>42212.165972222225</v>
      </c>
    </row>
    <row r="574" spans="1:21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f>YEAR(T574)</f>
        <v>2015</v>
      </c>
      <c r="K574" s="11">
        <v>1444065088</v>
      </c>
      <c r="L574" t="b">
        <v>0</v>
      </c>
      <c r="M574">
        <v>0</v>
      </c>
      <c r="N574" t="b">
        <v>0</v>
      </c>
      <c r="O574" t="s">
        <v>8270</v>
      </c>
      <c r="P574" s="10">
        <f>ROUND(E574/D574*100,0)</f>
        <v>0</v>
      </c>
      <c r="Q574">
        <f>IFERROR(ROUND(E574/M574,2),0)</f>
        <v>0</v>
      </c>
      <c r="R574" s="16" t="s">
        <v>8317</v>
      </c>
      <c r="S574" s="11" t="s">
        <v>8318</v>
      </c>
      <c r="T574" s="21">
        <f>(((K574/60)/60)/24)+DATE(1970,1,1)</f>
        <v>42282.71629629629</v>
      </c>
      <c r="U574" s="21">
        <f>(((I574/60)/60)/24)+DATE(1970,1,1)</f>
        <v>42312.757962962962</v>
      </c>
    </row>
    <row r="575" spans="1:21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f>YEAR(T575)</f>
        <v>2014</v>
      </c>
      <c r="K575" s="11">
        <v>1416445931</v>
      </c>
      <c r="L575" t="b">
        <v>0</v>
      </c>
      <c r="M575">
        <v>9</v>
      </c>
      <c r="N575" t="b">
        <v>0</v>
      </c>
      <c r="O575" t="s">
        <v>8270</v>
      </c>
      <c r="P575" s="10">
        <f>ROUND(E575/D575*100,0)</f>
        <v>0</v>
      </c>
      <c r="Q575">
        <f>IFERROR(ROUND(E575/M575,2),0)</f>
        <v>38.44</v>
      </c>
      <c r="R575" s="16" t="s">
        <v>8317</v>
      </c>
      <c r="S575" s="11" t="s">
        <v>8318</v>
      </c>
      <c r="T575" s="21">
        <f>(((K575/60)/60)/24)+DATE(1970,1,1)</f>
        <v>41963.050127314811</v>
      </c>
      <c r="U575" s="21">
        <f>(((I575/60)/60)/24)+DATE(1970,1,1)</f>
        <v>42022.05</v>
      </c>
    </row>
    <row r="576" spans="1:21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f>YEAR(T576)</f>
        <v>2016</v>
      </c>
      <c r="K576" s="11">
        <v>1474281507</v>
      </c>
      <c r="L576" t="b">
        <v>0</v>
      </c>
      <c r="M576">
        <v>4</v>
      </c>
      <c r="N576" t="b">
        <v>0</v>
      </c>
      <c r="O576" t="s">
        <v>8270</v>
      </c>
      <c r="P576" s="10">
        <f>ROUND(E576/D576*100,0)</f>
        <v>1</v>
      </c>
      <c r="Q576">
        <f>IFERROR(ROUND(E576/M576,2),0)</f>
        <v>20</v>
      </c>
      <c r="R576" s="16" t="s">
        <v>8317</v>
      </c>
      <c r="S576" s="11" t="s">
        <v>8318</v>
      </c>
      <c r="T576" s="21">
        <f>(((K576/60)/60)/24)+DATE(1970,1,1)</f>
        <v>42632.443368055552</v>
      </c>
      <c r="U576" s="21">
        <f>(((I576/60)/60)/24)+DATE(1970,1,1)</f>
        <v>42662.443368055552</v>
      </c>
    </row>
    <row r="577" spans="1:21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f>YEAR(T577)</f>
        <v>2015</v>
      </c>
      <c r="K577" s="11">
        <v>1431621443</v>
      </c>
      <c r="L577" t="b">
        <v>0</v>
      </c>
      <c r="M577">
        <v>4</v>
      </c>
      <c r="N577" t="b">
        <v>0</v>
      </c>
      <c r="O577" t="s">
        <v>8270</v>
      </c>
      <c r="P577" s="10">
        <f>ROUND(E577/D577*100,0)</f>
        <v>0</v>
      </c>
      <c r="Q577">
        <f>IFERROR(ROUND(E577/M577,2),0)</f>
        <v>64.75</v>
      </c>
      <c r="R577" s="16" t="s">
        <v>8317</v>
      </c>
      <c r="S577" s="11" t="s">
        <v>8318</v>
      </c>
      <c r="T577" s="21">
        <f>(((K577/60)/60)/24)+DATE(1970,1,1)</f>
        <v>42138.692627314813</v>
      </c>
      <c r="U577" s="21">
        <f>(((I577/60)/60)/24)+DATE(1970,1,1)</f>
        <v>42168.692627314813</v>
      </c>
    </row>
    <row r="578" spans="1:21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f>YEAR(T578)</f>
        <v>2015</v>
      </c>
      <c r="K578" s="11">
        <v>1422357552</v>
      </c>
      <c r="L578" t="b">
        <v>0</v>
      </c>
      <c r="M578">
        <v>1</v>
      </c>
      <c r="N578" t="b">
        <v>0</v>
      </c>
      <c r="O578" t="s">
        <v>8270</v>
      </c>
      <c r="P578" s="10">
        <f>ROUND(E578/D578*100,0)</f>
        <v>0</v>
      </c>
      <c r="Q578">
        <f>IFERROR(ROUND(E578/M578,2),0)</f>
        <v>1</v>
      </c>
      <c r="R578" s="16" t="s">
        <v>8317</v>
      </c>
      <c r="S578" s="11" t="s">
        <v>8318</v>
      </c>
      <c r="T578" s="21">
        <f>(((K578/60)/60)/24)+DATE(1970,1,1)</f>
        <v>42031.471666666665</v>
      </c>
      <c r="U578" s="21">
        <f>(((I578/60)/60)/24)+DATE(1970,1,1)</f>
        <v>42091.43</v>
      </c>
    </row>
    <row r="579" spans="1:21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f>YEAR(T579)</f>
        <v>2016</v>
      </c>
      <c r="K579" s="11">
        <v>1458569302</v>
      </c>
      <c r="L579" t="b">
        <v>0</v>
      </c>
      <c r="M579">
        <v>1</v>
      </c>
      <c r="N579" t="b">
        <v>0</v>
      </c>
      <c r="O579" t="s">
        <v>8270</v>
      </c>
      <c r="P579" s="10">
        <f>ROUND(E579/D579*100,0)</f>
        <v>0</v>
      </c>
      <c r="Q579">
        <f>IFERROR(ROUND(E579/M579,2),0)</f>
        <v>10</v>
      </c>
      <c r="R579" s="16" t="s">
        <v>8317</v>
      </c>
      <c r="S579" s="11" t="s">
        <v>8318</v>
      </c>
      <c r="T579" s="21">
        <f>(((K579/60)/60)/24)+DATE(1970,1,1)</f>
        <v>42450.589143518519</v>
      </c>
      <c r="U579" s="21">
        <f>(((I579/60)/60)/24)+DATE(1970,1,1)</f>
        <v>42510.589143518519</v>
      </c>
    </row>
    <row r="580" spans="1:21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f>YEAR(T580)</f>
        <v>2015</v>
      </c>
      <c r="K580" s="11">
        <v>1439560393</v>
      </c>
      <c r="L580" t="b">
        <v>0</v>
      </c>
      <c r="M580">
        <v>7</v>
      </c>
      <c r="N580" t="b">
        <v>0</v>
      </c>
      <c r="O580" t="s">
        <v>8270</v>
      </c>
      <c r="P580" s="10">
        <f>ROUND(E580/D580*100,0)</f>
        <v>0</v>
      </c>
      <c r="Q580">
        <f>IFERROR(ROUND(E580/M580,2),0)</f>
        <v>2</v>
      </c>
      <c r="R580" s="16" t="s">
        <v>8317</v>
      </c>
      <c r="S580" s="11" t="s">
        <v>8318</v>
      </c>
      <c r="T580" s="21">
        <f>(((K580/60)/60)/24)+DATE(1970,1,1)</f>
        <v>42230.578622685185</v>
      </c>
      <c r="U580" s="21">
        <f>(((I580/60)/60)/24)+DATE(1970,1,1)</f>
        <v>42254.578622685185</v>
      </c>
    </row>
    <row r="581" spans="1:21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f>YEAR(T581)</f>
        <v>2014</v>
      </c>
      <c r="K581" s="11">
        <v>1416947223</v>
      </c>
      <c r="L581" t="b">
        <v>0</v>
      </c>
      <c r="M581">
        <v>5</v>
      </c>
      <c r="N581" t="b">
        <v>0</v>
      </c>
      <c r="O581" t="s">
        <v>8270</v>
      </c>
      <c r="P581" s="10">
        <f>ROUND(E581/D581*100,0)</f>
        <v>1</v>
      </c>
      <c r="Q581">
        <f>IFERROR(ROUND(E581/M581,2),0)</f>
        <v>35</v>
      </c>
      <c r="R581" s="16" t="s">
        <v>8317</v>
      </c>
      <c r="S581" s="11" t="s">
        <v>8318</v>
      </c>
      <c r="T581" s="21">
        <f>(((K581/60)/60)/24)+DATE(1970,1,1)</f>
        <v>41968.852118055554</v>
      </c>
      <c r="U581" s="21">
        <f>(((I581/60)/60)/24)+DATE(1970,1,1)</f>
        <v>41998.852118055554</v>
      </c>
    </row>
    <row r="582" spans="1:21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f>YEAR(T582)</f>
        <v>2016</v>
      </c>
      <c r="K582" s="11">
        <v>1471988867</v>
      </c>
      <c r="L582" t="b">
        <v>0</v>
      </c>
      <c r="M582">
        <v>1</v>
      </c>
      <c r="N582" t="b">
        <v>0</v>
      </c>
      <c r="O582" t="s">
        <v>8270</v>
      </c>
      <c r="P582" s="10">
        <f>ROUND(E582/D582*100,0)</f>
        <v>0</v>
      </c>
      <c r="Q582">
        <f>IFERROR(ROUND(E582/M582,2),0)</f>
        <v>1</v>
      </c>
      <c r="R582" s="16" t="s">
        <v>8317</v>
      </c>
      <c r="S582" s="11" t="s">
        <v>8318</v>
      </c>
      <c r="T582" s="21">
        <f>(((K582/60)/60)/24)+DATE(1970,1,1)</f>
        <v>42605.908182870371</v>
      </c>
      <c r="U582" s="21">
        <f>(((I582/60)/60)/24)+DATE(1970,1,1)</f>
        <v>42635.908182870371</v>
      </c>
    </row>
    <row r="583" spans="1:21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f>YEAR(T583)</f>
        <v>2015</v>
      </c>
      <c r="K583" s="11">
        <v>1435882704</v>
      </c>
      <c r="L583" t="b">
        <v>0</v>
      </c>
      <c r="M583">
        <v>0</v>
      </c>
      <c r="N583" t="b">
        <v>0</v>
      </c>
      <c r="O583" t="s">
        <v>8270</v>
      </c>
      <c r="P583" s="10">
        <f>ROUND(E583/D583*100,0)</f>
        <v>0</v>
      </c>
      <c r="Q583">
        <f>IFERROR(ROUND(E583/M583,2),0)</f>
        <v>0</v>
      </c>
      <c r="R583" s="16" t="s">
        <v>8317</v>
      </c>
      <c r="S583" s="11" t="s">
        <v>8318</v>
      </c>
      <c r="T583" s="21">
        <f>(((K583/60)/60)/24)+DATE(1970,1,1)</f>
        <v>42188.012777777782</v>
      </c>
      <c r="U583" s="21">
        <f>(((I583/60)/60)/24)+DATE(1970,1,1)</f>
        <v>42218.012777777782</v>
      </c>
    </row>
    <row r="584" spans="1:21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f>YEAR(T584)</f>
        <v>2015</v>
      </c>
      <c r="K584" s="11">
        <v>1424454319</v>
      </c>
      <c r="L584" t="b">
        <v>0</v>
      </c>
      <c r="M584">
        <v>0</v>
      </c>
      <c r="N584" t="b">
        <v>0</v>
      </c>
      <c r="O584" t="s">
        <v>8270</v>
      </c>
      <c r="P584" s="10">
        <f>ROUND(E584/D584*100,0)</f>
        <v>0</v>
      </c>
      <c r="Q584">
        <f>IFERROR(ROUND(E584/M584,2),0)</f>
        <v>0</v>
      </c>
      <c r="R584" s="16" t="s">
        <v>8317</v>
      </c>
      <c r="S584" s="11" t="s">
        <v>8318</v>
      </c>
      <c r="T584" s="21">
        <f>(((K584/60)/60)/24)+DATE(1970,1,1)</f>
        <v>42055.739803240736</v>
      </c>
      <c r="U584" s="21">
        <f>(((I584/60)/60)/24)+DATE(1970,1,1)</f>
        <v>42078.75</v>
      </c>
    </row>
    <row r="585" spans="1:21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f>YEAR(T585)</f>
        <v>2015</v>
      </c>
      <c r="K585" s="11">
        <v>1424212287</v>
      </c>
      <c r="L585" t="b">
        <v>0</v>
      </c>
      <c r="M585">
        <v>1</v>
      </c>
      <c r="N585" t="b">
        <v>0</v>
      </c>
      <c r="O585" t="s">
        <v>8270</v>
      </c>
      <c r="P585" s="10">
        <f>ROUND(E585/D585*100,0)</f>
        <v>0</v>
      </c>
      <c r="Q585">
        <f>IFERROR(ROUND(E585/M585,2),0)</f>
        <v>1</v>
      </c>
      <c r="R585" s="16" t="s">
        <v>8317</v>
      </c>
      <c r="S585" s="11" t="s">
        <v>8318</v>
      </c>
      <c r="T585" s="21">
        <f>(((K585/60)/60)/24)+DATE(1970,1,1)</f>
        <v>42052.93850694444</v>
      </c>
      <c r="U585" s="21">
        <f>(((I585/60)/60)/24)+DATE(1970,1,1)</f>
        <v>42082.896840277783</v>
      </c>
    </row>
    <row r="586" spans="1:21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f>YEAR(T586)</f>
        <v>2015</v>
      </c>
      <c r="K586" s="11">
        <v>1423933916</v>
      </c>
      <c r="L586" t="b">
        <v>0</v>
      </c>
      <c r="M586">
        <v>2</v>
      </c>
      <c r="N586" t="b">
        <v>0</v>
      </c>
      <c r="O586" t="s">
        <v>8270</v>
      </c>
      <c r="P586" s="10">
        <f>ROUND(E586/D586*100,0)</f>
        <v>1</v>
      </c>
      <c r="Q586">
        <f>IFERROR(ROUND(E586/M586,2),0)</f>
        <v>5</v>
      </c>
      <c r="R586" s="16" t="s">
        <v>8317</v>
      </c>
      <c r="S586" s="11" t="s">
        <v>8318</v>
      </c>
      <c r="T586" s="21">
        <f>(((K586/60)/60)/24)+DATE(1970,1,1)</f>
        <v>42049.716620370367</v>
      </c>
      <c r="U586" s="21">
        <f>(((I586/60)/60)/24)+DATE(1970,1,1)</f>
        <v>42079.674953703703</v>
      </c>
    </row>
    <row r="587" spans="1:21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f>YEAR(T587)</f>
        <v>2015</v>
      </c>
      <c r="K587" s="11">
        <v>1444123377</v>
      </c>
      <c r="L587" t="b">
        <v>0</v>
      </c>
      <c r="M587">
        <v>0</v>
      </c>
      <c r="N587" t="b">
        <v>0</v>
      </c>
      <c r="O587" t="s">
        <v>8270</v>
      </c>
      <c r="P587" s="10">
        <f>ROUND(E587/D587*100,0)</f>
        <v>0</v>
      </c>
      <c r="Q587">
        <f>IFERROR(ROUND(E587/M587,2),0)</f>
        <v>0</v>
      </c>
      <c r="R587" s="16" t="s">
        <v>8317</v>
      </c>
      <c r="S587" s="11" t="s">
        <v>8318</v>
      </c>
      <c r="T587" s="21">
        <f>(((K587/60)/60)/24)+DATE(1970,1,1)</f>
        <v>42283.3909375</v>
      </c>
      <c r="U587" s="21">
        <f>(((I587/60)/60)/24)+DATE(1970,1,1)</f>
        <v>42339</v>
      </c>
    </row>
    <row r="588" spans="1:21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f>YEAR(T588)</f>
        <v>2015</v>
      </c>
      <c r="K588" s="11">
        <v>1421440207</v>
      </c>
      <c r="L588" t="b">
        <v>0</v>
      </c>
      <c r="M588">
        <v>4</v>
      </c>
      <c r="N588" t="b">
        <v>0</v>
      </c>
      <c r="O588" t="s">
        <v>8270</v>
      </c>
      <c r="P588" s="10">
        <f>ROUND(E588/D588*100,0)</f>
        <v>1</v>
      </c>
      <c r="Q588">
        <f>IFERROR(ROUND(E588/M588,2),0)</f>
        <v>14</v>
      </c>
      <c r="R588" s="16" t="s">
        <v>8317</v>
      </c>
      <c r="S588" s="11" t="s">
        <v>8318</v>
      </c>
      <c r="T588" s="21">
        <f>(((K588/60)/60)/24)+DATE(1970,1,1)</f>
        <v>42020.854247685187</v>
      </c>
      <c r="U588" s="21">
        <f>(((I588/60)/60)/24)+DATE(1970,1,1)</f>
        <v>42050.854247685187</v>
      </c>
    </row>
    <row r="589" spans="1:21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f>YEAR(T589)</f>
        <v>2015</v>
      </c>
      <c r="K589" s="11">
        <v>1426615833</v>
      </c>
      <c r="L589" t="b">
        <v>0</v>
      </c>
      <c r="M589">
        <v>7</v>
      </c>
      <c r="N589" t="b">
        <v>0</v>
      </c>
      <c r="O589" t="s">
        <v>8270</v>
      </c>
      <c r="P589" s="10">
        <f>ROUND(E589/D589*100,0)</f>
        <v>9</v>
      </c>
      <c r="Q589">
        <f>IFERROR(ROUND(E589/M589,2),0)</f>
        <v>389.29</v>
      </c>
      <c r="R589" s="16" t="s">
        <v>8317</v>
      </c>
      <c r="S589" s="11" t="s">
        <v>8318</v>
      </c>
      <c r="T589" s="21">
        <f>(((K589/60)/60)/24)+DATE(1970,1,1)</f>
        <v>42080.757326388892</v>
      </c>
      <c r="U589" s="21">
        <f>(((I589/60)/60)/24)+DATE(1970,1,1)</f>
        <v>42110.757326388892</v>
      </c>
    </row>
    <row r="590" spans="1:21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f>YEAR(T590)</f>
        <v>2016</v>
      </c>
      <c r="K590" s="11">
        <v>1474223286</v>
      </c>
      <c r="L590" t="b">
        <v>0</v>
      </c>
      <c r="M590">
        <v>2</v>
      </c>
      <c r="N590" t="b">
        <v>0</v>
      </c>
      <c r="O590" t="s">
        <v>8270</v>
      </c>
      <c r="P590" s="10">
        <f>ROUND(E590/D590*100,0)</f>
        <v>3</v>
      </c>
      <c r="Q590">
        <f>IFERROR(ROUND(E590/M590,2),0)</f>
        <v>150.5</v>
      </c>
      <c r="R590" s="16" t="s">
        <v>8317</v>
      </c>
      <c r="S590" s="11" t="s">
        <v>8318</v>
      </c>
      <c r="T590" s="21">
        <f>(((K590/60)/60)/24)+DATE(1970,1,1)</f>
        <v>42631.769513888896</v>
      </c>
      <c r="U590" s="21">
        <f>(((I590/60)/60)/24)+DATE(1970,1,1)</f>
        <v>42691.811180555553</v>
      </c>
    </row>
    <row r="591" spans="1:21" ht="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f>YEAR(T591)</f>
        <v>2015</v>
      </c>
      <c r="K591" s="11">
        <v>1435070699</v>
      </c>
      <c r="L591" t="b">
        <v>0</v>
      </c>
      <c r="M591">
        <v>1</v>
      </c>
      <c r="N591" t="b">
        <v>0</v>
      </c>
      <c r="O591" t="s">
        <v>8270</v>
      </c>
      <c r="P591" s="10">
        <f>ROUND(E591/D591*100,0)</f>
        <v>0</v>
      </c>
      <c r="Q591">
        <f>IFERROR(ROUND(E591/M591,2),0)</f>
        <v>1</v>
      </c>
      <c r="R591" s="16" t="s">
        <v>8317</v>
      </c>
      <c r="S591" s="11" t="s">
        <v>8318</v>
      </c>
      <c r="T591" s="21">
        <f>(((K591/60)/60)/24)+DATE(1970,1,1)</f>
        <v>42178.614571759259</v>
      </c>
      <c r="U591" s="21">
        <f>(((I591/60)/60)/24)+DATE(1970,1,1)</f>
        <v>42193.614571759259</v>
      </c>
    </row>
    <row r="592" spans="1:21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f>YEAR(T592)</f>
        <v>2016</v>
      </c>
      <c r="K592" s="11">
        <v>1452259131</v>
      </c>
      <c r="L592" t="b">
        <v>0</v>
      </c>
      <c r="M592">
        <v>9</v>
      </c>
      <c r="N592" t="b">
        <v>0</v>
      </c>
      <c r="O592" t="s">
        <v>8270</v>
      </c>
      <c r="P592" s="10">
        <f>ROUND(E592/D592*100,0)</f>
        <v>4</v>
      </c>
      <c r="Q592">
        <f>IFERROR(ROUND(E592/M592,2),0)</f>
        <v>24.78</v>
      </c>
      <c r="R592" s="16" t="s">
        <v>8317</v>
      </c>
      <c r="S592" s="11" t="s">
        <v>8318</v>
      </c>
      <c r="T592" s="21">
        <f>(((K592/60)/60)/24)+DATE(1970,1,1)</f>
        <v>42377.554756944446</v>
      </c>
      <c r="U592" s="21">
        <f>(((I592/60)/60)/24)+DATE(1970,1,1)</f>
        <v>42408.542361111111</v>
      </c>
    </row>
    <row r="593" spans="1:21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f>YEAR(T593)</f>
        <v>2015</v>
      </c>
      <c r="K593" s="11">
        <v>1434978130</v>
      </c>
      <c r="L593" t="b">
        <v>0</v>
      </c>
      <c r="M593">
        <v>2</v>
      </c>
      <c r="N593" t="b">
        <v>0</v>
      </c>
      <c r="O593" t="s">
        <v>8270</v>
      </c>
      <c r="P593" s="10">
        <f>ROUND(E593/D593*100,0)</f>
        <v>0</v>
      </c>
      <c r="Q593">
        <f>IFERROR(ROUND(E593/M593,2),0)</f>
        <v>30.5</v>
      </c>
      <c r="R593" s="16" t="s">
        <v>8317</v>
      </c>
      <c r="S593" s="11" t="s">
        <v>8318</v>
      </c>
      <c r="T593" s="21">
        <f>(((K593/60)/60)/24)+DATE(1970,1,1)</f>
        <v>42177.543171296296</v>
      </c>
      <c r="U593" s="21">
        <f>(((I593/60)/60)/24)+DATE(1970,1,1)</f>
        <v>42207.543171296296</v>
      </c>
    </row>
    <row r="594" spans="1:21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f>YEAR(T594)</f>
        <v>2014</v>
      </c>
      <c r="K594" s="11">
        <v>1414992860</v>
      </c>
      <c r="L594" t="b">
        <v>0</v>
      </c>
      <c r="M594">
        <v>1</v>
      </c>
      <c r="N594" t="b">
        <v>0</v>
      </c>
      <c r="O594" t="s">
        <v>8270</v>
      </c>
      <c r="P594" s="10">
        <f>ROUND(E594/D594*100,0)</f>
        <v>3</v>
      </c>
      <c r="Q594">
        <f>IFERROR(ROUND(E594/M594,2),0)</f>
        <v>250</v>
      </c>
      <c r="R594" s="16" t="s">
        <v>8317</v>
      </c>
      <c r="S594" s="11" t="s">
        <v>8318</v>
      </c>
      <c r="T594" s="21">
        <f>(((K594/60)/60)/24)+DATE(1970,1,1)</f>
        <v>41946.232175925928</v>
      </c>
      <c r="U594" s="21">
        <f>(((I594/60)/60)/24)+DATE(1970,1,1)</f>
        <v>41976.232175925921</v>
      </c>
    </row>
    <row r="595" spans="1:21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f>YEAR(T595)</f>
        <v>2015</v>
      </c>
      <c r="K595" s="11">
        <v>1425744945</v>
      </c>
      <c r="L595" t="b">
        <v>0</v>
      </c>
      <c r="M595">
        <v>7</v>
      </c>
      <c r="N595" t="b">
        <v>0</v>
      </c>
      <c r="O595" t="s">
        <v>8270</v>
      </c>
      <c r="P595" s="10">
        <f>ROUND(E595/D595*100,0)</f>
        <v>23</v>
      </c>
      <c r="Q595">
        <f>IFERROR(ROUND(E595/M595,2),0)</f>
        <v>16.43</v>
      </c>
      <c r="R595" s="16" t="s">
        <v>8317</v>
      </c>
      <c r="S595" s="11" t="s">
        <v>8318</v>
      </c>
      <c r="T595" s="21">
        <f>(((K595/60)/60)/24)+DATE(1970,1,1)</f>
        <v>42070.677604166667</v>
      </c>
      <c r="U595" s="21">
        <f>(((I595/60)/60)/24)+DATE(1970,1,1)</f>
        <v>42100.635937500003</v>
      </c>
    </row>
    <row r="596" spans="1:21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f>YEAR(T596)</f>
        <v>2016</v>
      </c>
      <c r="K596" s="11">
        <v>1458240206</v>
      </c>
      <c r="L596" t="b">
        <v>0</v>
      </c>
      <c r="M596">
        <v>2</v>
      </c>
      <c r="N596" t="b">
        <v>0</v>
      </c>
      <c r="O596" t="s">
        <v>8270</v>
      </c>
      <c r="P596" s="10">
        <f>ROUND(E596/D596*100,0)</f>
        <v>0</v>
      </c>
      <c r="Q596">
        <f>IFERROR(ROUND(E596/M596,2),0)</f>
        <v>13</v>
      </c>
      <c r="R596" s="16" t="s">
        <v>8317</v>
      </c>
      <c r="S596" s="11" t="s">
        <v>8318</v>
      </c>
      <c r="T596" s="21">
        <f>(((K596/60)/60)/24)+DATE(1970,1,1)</f>
        <v>42446.780162037037</v>
      </c>
      <c r="U596" s="21">
        <f>(((I596/60)/60)/24)+DATE(1970,1,1)</f>
        <v>42476.780162037037</v>
      </c>
    </row>
    <row r="597" spans="1:21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f>YEAR(T597)</f>
        <v>2015</v>
      </c>
      <c r="K597" s="11">
        <v>1426815638</v>
      </c>
      <c r="L597" t="b">
        <v>0</v>
      </c>
      <c r="M597">
        <v>8</v>
      </c>
      <c r="N597" t="b">
        <v>0</v>
      </c>
      <c r="O597" t="s">
        <v>8270</v>
      </c>
      <c r="P597" s="10">
        <f>ROUND(E597/D597*100,0)</f>
        <v>0</v>
      </c>
      <c r="Q597">
        <f>IFERROR(ROUND(E597/M597,2),0)</f>
        <v>53.25</v>
      </c>
      <c r="R597" s="16" t="s">
        <v>8317</v>
      </c>
      <c r="S597" s="11" t="s">
        <v>8318</v>
      </c>
      <c r="T597" s="21">
        <f>(((K597/60)/60)/24)+DATE(1970,1,1)</f>
        <v>42083.069884259254</v>
      </c>
      <c r="U597" s="21">
        <f>(((I597/60)/60)/24)+DATE(1970,1,1)</f>
        <v>42128.069884259254</v>
      </c>
    </row>
    <row r="598" spans="1:21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f>YEAR(T598)</f>
        <v>2016</v>
      </c>
      <c r="K598" s="11">
        <v>1475530292</v>
      </c>
      <c r="L598" t="b">
        <v>0</v>
      </c>
      <c r="M598">
        <v>2</v>
      </c>
      <c r="N598" t="b">
        <v>0</v>
      </c>
      <c r="O598" t="s">
        <v>8270</v>
      </c>
      <c r="P598" s="10">
        <f>ROUND(E598/D598*100,0)</f>
        <v>0</v>
      </c>
      <c r="Q598">
        <f>IFERROR(ROUND(E598/M598,2),0)</f>
        <v>3</v>
      </c>
      <c r="R598" s="16" t="s">
        <v>8317</v>
      </c>
      <c r="S598" s="11" t="s">
        <v>8318</v>
      </c>
      <c r="T598" s="21">
        <f>(((K598/60)/60)/24)+DATE(1970,1,1)</f>
        <v>42646.896898148145</v>
      </c>
      <c r="U598" s="21">
        <f>(((I598/60)/60)/24)+DATE(1970,1,1)</f>
        <v>42676.896898148145</v>
      </c>
    </row>
    <row r="599" spans="1:21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f>YEAR(T599)</f>
        <v>2016</v>
      </c>
      <c r="K599" s="11">
        <v>1466787335</v>
      </c>
      <c r="L599" t="b">
        <v>0</v>
      </c>
      <c r="M599">
        <v>2</v>
      </c>
      <c r="N599" t="b">
        <v>0</v>
      </c>
      <c r="O599" t="s">
        <v>8270</v>
      </c>
      <c r="P599" s="10">
        <f>ROUND(E599/D599*100,0)</f>
        <v>0</v>
      </c>
      <c r="Q599">
        <f>IFERROR(ROUND(E599/M599,2),0)</f>
        <v>10</v>
      </c>
      <c r="R599" s="16" t="s">
        <v>8317</v>
      </c>
      <c r="S599" s="11" t="s">
        <v>8318</v>
      </c>
      <c r="T599" s="21">
        <f>(((K599/60)/60)/24)+DATE(1970,1,1)</f>
        <v>42545.705266203702</v>
      </c>
      <c r="U599" s="21">
        <f>(((I599/60)/60)/24)+DATE(1970,1,1)</f>
        <v>42582.666666666672</v>
      </c>
    </row>
    <row r="600" spans="1:21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f>YEAR(T600)</f>
        <v>2014</v>
      </c>
      <c r="K600" s="11">
        <v>1415145781</v>
      </c>
      <c r="L600" t="b">
        <v>0</v>
      </c>
      <c r="M600">
        <v>7</v>
      </c>
      <c r="N600" t="b">
        <v>0</v>
      </c>
      <c r="O600" t="s">
        <v>8270</v>
      </c>
      <c r="P600" s="10">
        <f>ROUND(E600/D600*100,0)</f>
        <v>34</v>
      </c>
      <c r="Q600">
        <f>IFERROR(ROUND(E600/M600,2),0)</f>
        <v>121.43</v>
      </c>
      <c r="R600" s="16" t="s">
        <v>8317</v>
      </c>
      <c r="S600" s="11" t="s">
        <v>8318</v>
      </c>
      <c r="T600" s="21">
        <f>(((K600/60)/60)/24)+DATE(1970,1,1)</f>
        <v>41948.00209490741</v>
      </c>
      <c r="U600" s="21">
        <f>(((I600/60)/60)/24)+DATE(1970,1,1)</f>
        <v>41978.00209490741</v>
      </c>
    </row>
    <row r="601" spans="1:21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f>YEAR(T601)</f>
        <v>2015</v>
      </c>
      <c r="K601" s="11">
        <v>1423769402</v>
      </c>
      <c r="L601" t="b">
        <v>0</v>
      </c>
      <c r="M601">
        <v>2</v>
      </c>
      <c r="N601" t="b">
        <v>0</v>
      </c>
      <c r="O601" t="s">
        <v>8270</v>
      </c>
      <c r="P601" s="10">
        <f>ROUND(E601/D601*100,0)</f>
        <v>0</v>
      </c>
      <c r="Q601">
        <f>IFERROR(ROUND(E601/M601,2),0)</f>
        <v>15.5</v>
      </c>
      <c r="R601" s="16" t="s">
        <v>8317</v>
      </c>
      <c r="S601" s="11" t="s">
        <v>8318</v>
      </c>
      <c r="T601" s="21">
        <f>(((K601/60)/60)/24)+DATE(1970,1,1)</f>
        <v>42047.812523148154</v>
      </c>
      <c r="U601" s="21">
        <f>(((I601/60)/60)/24)+DATE(1970,1,1)</f>
        <v>42071.636111111111</v>
      </c>
    </row>
    <row r="602" spans="1:21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f>YEAR(T602)</f>
        <v>2015</v>
      </c>
      <c r="K602" s="11">
        <v>1426014562</v>
      </c>
      <c r="L602" t="b">
        <v>0</v>
      </c>
      <c r="M602">
        <v>1</v>
      </c>
      <c r="N602" t="b">
        <v>0</v>
      </c>
      <c r="O602" t="s">
        <v>8270</v>
      </c>
      <c r="P602" s="10">
        <f>ROUND(E602/D602*100,0)</f>
        <v>2</v>
      </c>
      <c r="Q602">
        <f>IFERROR(ROUND(E602/M602,2),0)</f>
        <v>100</v>
      </c>
      <c r="R602" s="16" t="s">
        <v>8317</v>
      </c>
      <c r="S602" s="11" t="s">
        <v>8318</v>
      </c>
      <c r="T602" s="21">
        <f>(((K602/60)/60)/24)+DATE(1970,1,1)</f>
        <v>42073.798171296294</v>
      </c>
      <c r="U602" s="21">
        <f>(((I602/60)/60)/24)+DATE(1970,1,1)</f>
        <v>42133.798171296294</v>
      </c>
    </row>
    <row r="603" spans="1:21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f>YEAR(T603)</f>
        <v>2014</v>
      </c>
      <c r="K603" s="11">
        <v>1417034139</v>
      </c>
      <c r="L603" t="b">
        <v>0</v>
      </c>
      <c r="M603">
        <v>6</v>
      </c>
      <c r="N603" t="b">
        <v>0</v>
      </c>
      <c r="O603" t="s">
        <v>8270</v>
      </c>
      <c r="P603" s="10">
        <f>ROUND(E603/D603*100,0)</f>
        <v>1</v>
      </c>
      <c r="Q603">
        <f>IFERROR(ROUND(E603/M603,2),0)</f>
        <v>23.33</v>
      </c>
      <c r="R603" s="16" t="s">
        <v>8317</v>
      </c>
      <c r="S603" s="11" t="s">
        <v>8318</v>
      </c>
      <c r="T603" s="21">
        <f>(((K603/60)/60)/24)+DATE(1970,1,1)</f>
        <v>41969.858090277776</v>
      </c>
      <c r="U603" s="21">
        <f>(((I603/60)/60)/24)+DATE(1970,1,1)</f>
        <v>41999.858090277776</v>
      </c>
    </row>
    <row r="604" spans="1:21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f>YEAR(T604)</f>
        <v>2015</v>
      </c>
      <c r="K604" s="11">
        <v>1432062215</v>
      </c>
      <c r="L604" t="b">
        <v>0</v>
      </c>
      <c r="M604">
        <v>0</v>
      </c>
      <c r="N604" t="b">
        <v>0</v>
      </c>
      <c r="O604" t="s">
        <v>8270</v>
      </c>
      <c r="P604" s="10">
        <f>ROUND(E604/D604*100,0)</f>
        <v>0</v>
      </c>
      <c r="Q604">
        <f>IFERROR(ROUND(E604/M604,2),0)</f>
        <v>0</v>
      </c>
      <c r="R604" s="16" t="s">
        <v>8317</v>
      </c>
      <c r="S604" s="11" t="s">
        <v>8318</v>
      </c>
      <c r="T604" s="21">
        <f>(((K604/60)/60)/24)+DATE(1970,1,1)</f>
        <v>42143.79415509259</v>
      </c>
      <c r="U604" s="21">
        <f>(((I604/60)/60)/24)+DATE(1970,1,1)</f>
        <v>42173.79415509259</v>
      </c>
    </row>
    <row r="605" spans="1:21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f>YEAR(T605)</f>
        <v>2014</v>
      </c>
      <c r="K605" s="11">
        <v>1405437623</v>
      </c>
      <c r="L605" t="b">
        <v>0</v>
      </c>
      <c r="M605">
        <v>13</v>
      </c>
      <c r="N605" t="b">
        <v>0</v>
      </c>
      <c r="O605" t="s">
        <v>8270</v>
      </c>
      <c r="P605" s="10">
        <f>ROUND(E605/D605*100,0)</f>
        <v>4</v>
      </c>
      <c r="Q605">
        <f>IFERROR(ROUND(E605/M605,2),0)</f>
        <v>45.39</v>
      </c>
      <c r="R605" s="16" t="s">
        <v>8317</v>
      </c>
      <c r="S605" s="11" t="s">
        <v>8318</v>
      </c>
      <c r="T605" s="21">
        <f>(((K605/60)/60)/24)+DATE(1970,1,1)</f>
        <v>41835.639155092591</v>
      </c>
      <c r="U605" s="21">
        <f>(((I605/60)/60)/24)+DATE(1970,1,1)</f>
        <v>41865.639155092591</v>
      </c>
    </row>
    <row r="606" spans="1:21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f>YEAR(T606)</f>
        <v>2014</v>
      </c>
      <c r="K606" s="11">
        <v>1406595056</v>
      </c>
      <c r="L606" t="b">
        <v>0</v>
      </c>
      <c r="M606">
        <v>0</v>
      </c>
      <c r="N606" t="b">
        <v>0</v>
      </c>
      <c r="O606" t="s">
        <v>8270</v>
      </c>
      <c r="P606" s="10">
        <f>ROUND(E606/D606*100,0)</f>
        <v>0</v>
      </c>
      <c r="Q606">
        <f>IFERROR(ROUND(E606/M606,2),0)</f>
        <v>0</v>
      </c>
      <c r="R606" s="16" t="s">
        <v>8317</v>
      </c>
      <c r="S606" s="11" t="s">
        <v>8318</v>
      </c>
      <c r="T606" s="21">
        <f>(((K606/60)/60)/24)+DATE(1970,1,1)</f>
        <v>41849.035370370373</v>
      </c>
      <c r="U606" s="21">
        <f>(((I606/60)/60)/24)+DATE(1970,1,1)</f>
        <v>41879.035370370373</v>
      </c>
    </row>
    <row r="607" spans="1:21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f>YEAR(T607)</f>
        <v>2015</v>
      </c>
      <c r="K607" s="11">
        <v>1436430908</v>
      </c>
      <c r="L607" t="b">
        <v>0</v>
      </c>
      <c r="M607">
        <v>8</v>
      </c>
      <c r="N607" t="b">
        <v>0</v>
      </c>
      <c r="O607" t="s">
        <v>8270</v>
      </c>
      <c r="P607" s="10">
        <f>ROUND(E607/D607*100,0)</f>
        <v>3</v>
      </c>
      <c r="Q607">
        <f>IFERROR(ROUND(E607/M607,2),0)</f>
        <v>16.38</v>
      </c>
      <c r="R607" s="16" t="s">
        <v>8317</v>
      </c>
      <c r="S607" s="11" t="s">
        <v>8318</v>
      </c>
      <c r="T607" s="21">
        <f>(((K607/60)/60)/24)+DATE(1970,1,1)</f>
        <v>42194.357731481476</v>
      </c>
      <c r="U607" s="21">
        <f>(((I607/60)/60)/24)+DATE(1970,1,1)</f>
        <v>42239.357731481476</v>
      </c>
    </row>
    <row r="608" spans="1:21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f>YEAR(T608)</f>
        <v>2015</v>
      </c>
      <c r="K608" s="11">
        <v>1428507409</v>
      </c>
      <c r="L608" t="b">
        <v>0</v>
      </c>
      <c r="M608">
        <v>1</v>
      </c>
      <c r="N608" t="b">
        <v>0</v>
      </c>
      <c r="O608" t="s">
        <v>8270</v>
      </c>
      <c r="P608" s="10">
        <f>ROUND(E608/D608*100,0)</f>
        <v>0</v>
      </c>
      <c r="Q608">
        <f>IFERROR(ROUND(E608/M608,2),0)</f>
        <v>10</v>
      </c>
      <c r="R608" s="16" t="s">
        <v>8317</v>
      </c>
      <c r="S608" s="11" t="s">
        <v>8318</v>
      </c>
      <c r="T608" s="21">
        <f>(((K608/60)/60)/24)+DATE(1970,1,1)</f>
        <v>42102.650567129633</v>
      </c>
      <c r="U608" s="21">
        <f>(((I608/60)/60)/24)+DATE(1970,1,1)</f>
        <v>42148.625</v>
      </c>
    </row>
    <row r="609" spans="1:21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f>YEAR(T609)</f>
        <v>2015</v>
      </c>
      <c r="K609" s="11">
        <v>1445629736</v>
      </c>
      <c r="L609" t="b">
        <v>0</v>
      </c>
      <c r="M609">
        <v>0</v>
      </c>
      <c r="N609" t="b">
        <v>0</v>
      </c>
      <c r="O609" t="s">
        <v>8270</v>
      </c>
      <c r="P609" s="10">
        <f>ROUND(E609/D609*100,0)</f>
        <v>0</v>
      </c>
      <c r="Q609">
        <f>IFERROR(ROUND(E609/M609,2),0)</f>
        <v>0</v>
      </c>
      <c r="R609" s="16" t="s">
        <v>8317</v>
      </c>
      <c r="S609" s="11" t="s">
        <v>8318</v>
      </c>
      <c r="T609" s="21">
        <f>(((K609/60)/60)/24)+DATE(1970,1,1)</f>
        <v>42300.825648148151</v>
      </c>
      <c r="U609" s="21">
        <f>(((I609/60)/60)/24)+DATE(1970,1,1)</f>
        <v>42330.867314814815</v>
      </c>
    </row>
    <row r="610" spans="1:21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f>YEAR(T610)</f>
        <v>2015</v>
      </c>
      <c r="K610" s="11">
        <v>1431813980</v>
      </c>
      <c r="L610" t="b">
        <v>0</v>
      </c>
      <c r="M610">
        <v>5</v>
      </c>
      <c r="N610" t="b">
        <v>0</v>
      </c>
      <c r="O610" t="s">
        <v>8270</v>
      </c>
      <c r="P610" s="10">
        <f>ROUND(E610/D610*100,0)</f>
        <v>1</v>
      </c>
      <c r="Q610">
        <f>IFERROR(ROUND(E610/M610,2),0)</f>
        <v>292.2</v>
      </c>
      <c r="R610" s="16" t="s">
        <v>8317</v>
      </c>
      <c r="S610" s="11" t="s">
        <v>8318</v>
      </c>
      <c r="T610" s="21">
        <f>(((K610/60)/60)/24)+DATE(1970,1,1)</f>
        <v>42140.921064814815</v>
      </c>
      <c r="U610" s="21">
        <f>(((I610/60)/60)/24)+DATE(1970,1,1)</f>
        <v>42170.921064814815</v>
      </c>
    </row>
    <row r="611" spans="1:21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f>YEAR(T611)</f>
        <v>2015</v>
      </c>
      <c r="K611" s="11">
        <v>1446166144</v>
      </c>
      <c r="L611" t="b">
        <v>0</v>
      </c>
      <c r="M611">
        <v>1</v>
      </c>
      <c r="N611" t="b">
        <v>0</v>
      </c>
      <c r="O611" t="s">
        <v>8270</v>
      </c>
      <c r="P611" s="10">
        <f>ROUND(E611/D611*100,0)</f>
        <v>1</v>
      </c>
      <c r="Q611">
        <f>IFERROR(ROUND(E611/M611,2),0)</f>
        <v>5</v>
      </c>
      <c r="R611" s="16" t="s">
        <v>8317</v>
      </c>
      <c r="S611" s="11" t="s">
        <v>8318</v>
      </c>
      <c r="T611" s="21">
        <f>(((K611/60)/60)/24)+DATE(1970,1,1)</f>
        <v>42307.034074074079</v>
      </c>
      <c r="U611" s="21">
        <f>(((I611/60)/60)/24)+DATE(1970,1,1)</f>
        <v>42337.075740740736</v>
      </c>
    </row>
    <row r="612" spans="1:21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f>YEAR(T612)</f>
        <v>2015</v>
      </c>
      <c r="K612" s="11">
        <v>1427140586</v>
      </c>
      <c r="L612" t="b">
        <v>0</v>
      </c>
      <c r="M612">
        <v>0</v>
      </c>
      <c r="N612" t="b">
        <v>0</v>
      </c>
      <c r="O612" t="s">
        <v>8270</v>
      </c>
      <c r="P612" s="10">
        <f>ROUND(E612/D612*100,0)</f>
        <v>0</v>
      </c>
      <c r="Q612">
        <f>IFERROR(ROUND(E612/M612,2),0)</f>
        <v>0</v>
      </c>
      <c r="R612" s="16" t="s">
        <v>8317</v>
      </c>
      <c r="S612" s="11" t="s">
        <v>8318</v>
      </c>
      <c r="T612" s="21">
        <f>(((K612/60)/60)/24)+DATE(1970,1,1)</f>
        <v>42086.83085648148</v>
      </c>
      <c r="U612" s="21">
        <f>(((I612/60)/60)/24)+DATE(1970,1,1)</f>
        <v>42116.83085648148</v>
      </c>
    </row>
    <row r="613" spans="1:21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f>YEAR(T613)</f>
        <v>2015</v>
      </c>
      <c r="K613" s="11">
        <v>1448026037</v>
      </c>
      <c r="L613" t="b">
        <v>0</v>
      </c>
      <c r="M613">
        <v>0</v>
      </c>
      <c r="N613" t="b">
        <v>0</v>
      </c>
      <c r="O613" t="s">
        <v>8270</v>
      </c>
      <c r="P613" s="10">
        <f>ROUND(E613/D613*100,0)</f>
        <v>0</v>
      </c>
      <c r="Q613">
        <f>IFERROR(ROUND(E613/M613,2),0)</f>
        <v>0</v>
      </c>
      <c r="R613" s="16" t="s">
        <v>8317</v>
      </c>
      <c r="S613" s="11" t="s">
        <v>8318</v>
      </c>
      <c r="T613" s="21">
        <f>(((K613/60)/60)/24)+DATE(1970,1,1)</f>
        <v>42328.560613425929</v>
      </c>
      <c r="U613" s="21">
        <f>(((I613/60)/60)/24)+DATE(1970,1,1)</f>
        <v>42388.560613425929</v>
      </c>
    </row>
    <row r="614" spans="1:21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f>YEAR(T614)</f>
        <v>2016</v>
      </c>
      <c r="K614" s="11">
        <v>1470185146</v>
      </c>
      <c r="L614" t="b">
        <v>0</v>
      </c>
      <c r="M614">
        <v>0</v>
      </c>
      <c r="N614" t="b">
        <v>0</v>
      </c>
      <c r="O614" t="s">
        <v>8270</v>
      </c>
      <c r="P614" s="10">
        <f>ROUND(E614/D614*100,0)</f>
        <v>0</v>
      </c>
      <c r="Q614">
        <f>IFERROR(ROUND(E614/M614,2),0)</f>
        <v>0</v>
      </c>
      <c r="R614" s="16" t="s">
        <v>8317</v>
      </c>
      <c r="S614" s="11" t="s">
        <v>8318</v>
      </c>
      <c r="T614" s="21">
        <f>(((K614/60)/60)/24)+DATE(1970,1,1)</f>
        <v>42585.031782407401</v>
      </c>
      <c r="U614" s="21">
        <f>(((I614/60)/60)/24)+DATE(1970,1,1)</f>
        <v>42615.031782407401</v>
      </c>
    </row>
    <row r="615" spans="1:21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f>YEAR(T615)</f>
        <v>2015</v>
      </c>
      <c r="K615" s="11">
        <v>1441022120</v>
      </c>
      <c r="L615" t="b">
        <v>0</v>
      </c>
      <c r="M615">
        <v>121</v>
      </c>
      <c r="N615" t="b">
        <v>0</v>
      </c>
      <c r="O615" t="s">
        <v>8270</v>
      </c>
      <c r="P615" s="10">
        <f>ROUND(E615/D615*100,0)</f>
        <v>21</v>
      </c>
      <c r="Q615">
        <f>IFERROR(ROUND(E615/M615,2),0)</f>
        <v>105.93</v>
      </c>
      <c r="R615" s="16" t="s">
        <v>8317</v>
      </c>
      <c r="S615" s="11" t="s">
        <v>8318</v>
      </c>
      <c r="T615" s="21">
        <f>(((K615/60)/60)/24)+DATE(1970,1,1)</f>
        <v>42247.496759259258</v>
      </c>
      <c r="U615" s="21">
        <f>(((I615/60)/60)/24)+DATE(1970,1,1)</f>
        <v>42278.207638888889</v>
      </c>
    </row>
    <row r="616" spans="1:21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f>YEAR(T616)</f>
        <v>2016</v>
      </c>
      <c r="K616" s="11">
        <v>1464139740</v>
      </c>
      <c r="L616" t="b">
        <v>0</v>
      </c>
      <c r="M616">
        <v>0</v>
      </c>
      <c r="N616" t="b">
        <v>0</v>
      </c>
      <c r="O616" t="s">
        <v>8270</v>
      </c>
      <c r="P616" s="10">
        <f>ROUND(E616/D616*100,0)</f>
        <v>0</v>
      </c>
      <c r="Q616">
        <f>IFERROR(ROUND(E616/M616,2),0)</f>
        <v>0</v>
      </c>
      <c r="R616" s="16" t="s">
        <v>8317</v>
      </c>
      <c r="S616" s="11" t="s">
        <v>8318</v>
      </c>
      <c r="T616" s="21">
        <f>(((K616/60)/60)/24)+DATE(1970,1,1)</f>
        <v>42515.061805555553</v>
      </c>
      <c r="U616" s="21">
        <f>(((I616/60)/60)/24)+DATE(1970,1,1)</f>
        <v>42545.061805555553</v>
      </c>
    </row>
    <row r="617" spans="1:21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f>YEAR(T617)</f>
        <v>2015</v>
      </c>
      <c r="K617" s="11">
        <v>1440557759</v>
      </c>
      <c r="L617" t="b">
        <v>0</v>
      </c>
      <c r="M617">
        <v>0</v>
      </c>
      <c r="N617" t="b">
        <v>0</v>
      </c>
      <c r="O617" t="s">
        <v>8270</v>
      </c>
      <c r="P617" s="10">
        <f>ROUND(E617/D617*100,0)</f>
        <v>0</v>
      </c>
      <c r="Q617">
        <f>IFERROR(ROUND(E617/M617,2),0)</f>
        <v>0</v>
      </c>
      <c r="R617" s="16" t="s">
        <v>8317</v>
      </c>
      <c r="S617" s="11" t="s">
        <v>8318</v>
      </c>
      <c r="T617" s="21">
        <f>(((K617/60)/60)/24)+DATE(1970,1,1)</f>
        <v>42242.122210648144</v>
      </c>
      <c r="U617" s="21">
        <f>(((I617/60)/60)/24)+DATE(1970,1,1)</f>
        <v>42272.122210648144</v>
      </c>
    </row>
    <row r="618" spans="1:21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f>YEAR(T618)</f>
        <v>2017</v>
      </c>
      <c r="K618" s="11">
        <v>1485421307</v>
      </c>
      <c r="L618" t="b">
        <v>0</v>
      </c>
      <c r="M618">
        <v>0</v>
      </c>
      <c r="N618" t="b">
        <v>0</v>
      </c>
      <c r="O618" t="s">
        <v>8270</v>
      </c>
      <c r="P618" s="10">
        <f>ROUND(E618/D618*100,0)</f>
        <v>0</v>
      </c>
      <c r="Q618">
        <f>IFERROR(ROUND(E618/M618,2),0)</f>
        <v>0</v>
      </c>
      <c r="R618" s="16" t="s">
        <v>8317</v>
      </c>
      <c r="S618" s="11" t="s">
        <v>8318</v>
      </c>
      <c r="T618" s="21">
        <f>(((K618/60)/60)/24)+DATE(1970,1,1)</f>
        <v>42761.376238425932</v>
      </c>
      <c r="U618" s="21">
        <f>(((I618/60)/60)/24)+DATE(1970,1,1)</f>
        <v>42791.376238425932</v>
      </c>
    </row>
    <row r="619" spans="1:21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f>YEAR(T619)</f>
        <v>2015</v>
      </c>
      <c r="K619" s="11">
        <v>1427184843</v>
      </c>
      <c r="L619" t="b">
        <v>0</v>
      </c>
      <c r="M619">
        <v>3</v>
      </c>
      <c r="N619" t="b">
        <v>0</v>
      </c>
      <c r="O619" t="s">
        <v>8270</v>
      </c>
      <c r="P619" s="10">
        <f>ROUND(E619/D619*100,0)</f>
        <v>3</v>
      </c>
      <c r="Q619">
        <f>IFERROR(ROUND(E619/M619,2),0)</f>
        <v>20</v>
      </c>
      <c r="R619" s="16" t="s">
        <v>8317</v>
      </c>
      <c r="S619" s="11" t="s">
        <v>8318</v>
      </c>
      <c r="T619" s="21">
        <f>(((K619/60)/60)/24)+DATE(1970,1,1)</f>
        <v>42087.343090277776</v>
      </c>
      <c r="U619" s="21">
        <f>(((I619/60)/60)/24)+DATE(1970,1,1)</f>
        <v>42132.343090277776</v>
      </c>
    </row>
    <row r="620" spans="1:21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f>YEAR(T620)</f>
        <v>2015</v>
      </c>
      <c r="K620" s="11">
        <v>1447097203</v>
      </c>
      <c r="L620" t="b">
        <v>0</v>
      </c>
      <c r="M620">
        <v>0</v>
      </c>
      <c r="N620" t="b">
        <v>0</v>
      </c>
      <c r="O620" t="s">
        <v>8270</v>
      </c>
      <c r="P620" s="10">
        <f>ROUND(E620/D620*100,0)</f>
        <v>0</v>
      </c>
      <c r="Q620">
        <f>IFERROR(ROUND(E620/M620,2),0)</f>
        <v>0</v>
      </c>
      <c r="R620" s="16" t="s">
        <v>8317</v>
      </c>
      <c r="S620" s="11" t="s">
        <v>8318</v>
      </c>
      <c r="T620" s="21">
        <f>(((K620/60)/60)/24)+DATE(1970,1,1)</f>
        <v>42317.810219907406</v>
      </c>
      <c r="U620" s="21">
        <f>(((I620/60)/60)/24)+DATE(1970,1,1)</f>
        <v>42347.810219907406</v>
      </c>
    </row>
    <row r="621" spans="1:21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f>YEAR(T621)</f>
        <v>2014</v>
      </c>
      <c r="K621" s="11">
        <v>1411745790</v>
      </c>
      <c r="L621" t="b">
        <v>0</v>
      </c>
      <c r="M621">
        <v>1</v>
      </c>
      <c r="N621" t="b">
        <v>0</v>
      </c>
      <c r="O621" t="s">
        <v>8270</v>
      </c>
      <c r="P621" s="10">
        <f>ROUND(E621/D621*100,0)</f>
        <v>0</v>
      </c>
      <c r="Q621">
        <f>IFERROR(ROUND(E621/M621,2),0)</f>
        <v>1</v>
      </c>
      <c r="R621" s="16" t="s">
        <v>8317</v>
      </c>
      <c r="S621" s="11" t="s">
        <v>8318</v>
      </c>
      <c r="T621" s="21">
        <f>(((K621/60)/60)/24)+DATE(1970,1,1)</f>
        <v>41908.650347222225</v>
      </c>
      <c r="U621" s="21">
        <f>(((I621/60)/60)/24)+DATE(1970,1,1)</f>
        <v>41968.692013888889</v>
      </c>
    </row>
    <row r="622" spans="1:21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f>YEAR(T622)</f>
        <v>2014</v>
      </c>
      <c r="K622" s="11">
        <v>1405098738</v>
      </c>
      <c r="L622" t="b">
        <v>0</v>
      </c>
      <c r="M622">
        <v>1</v>
      </c>
      <c r="N622" t="b">
        <v>0</v>
      </c>
      <c r="O622" t="s">
        <v>8270</v>
      </c>
      <c r="P622" s="10">
        <f>ROUND(E622/D622*100,0)</f>
        <v>1</v>
      </c>
      <c r="Q622">
        <f>IFERROR(ROUND(E622/M622,2),0)</f>
        <v>300</v>
      </c>
      <c r="R622" s="16" t="s">
        <v>8317</v>
      </c>
      <c r="S622" s="11" t="s">
        <v>8318</v>
      </c>
      <c r="T622" s="21">
        <f>(((K622/60)/60)/24)+DATE(1970,1,1)</f>
        <v>41831.716874999998</v>
      </c>
      <c r="U622" s="21">
        <f>(((I622/60)/60)/24)+DATE(1970,1,1)</f>
        <v>41876.716874999998</v>
      </c>
    </row>
    <row r="623" spans="1:21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f>YEAR(T623)</f>
        <v>2016</v>
      </c>
      <c r="K623" s="11">
        <v>1465342937</v>
      </c>
      <c r="L623" t="b">
        <v>0</v>
      </c>
      <c r="M623">
        <v>3</v>
      </c>
      <c r="N623" t="b">
        <v>0</v>
      </c>
      <c r="O623" t="s">
        <v>8270</v>
      </c>
      <c r="P623" s="10">
        <f>ROUND(E623/D623*100,0)</f>
        <v>1</v>
      </c>
      <c r="Q623">
        <f>IFERROR(ROUND(E623/M623,2),0)</f>
        <v>87</v>
      </c>
      <c r="R623" s="16" t="s">
        <v>8317</v>
      </c>
      <c r="S623" s="11" t="s">
        <v>8318</v>
      </c>
      <c r="T623" s="21">
        <f>(((K623/60)/60)/24)+DATE(1970,1,1)</f>
        <v>42528.987696759257</v>
      </c>
      <c r="U623" s="21">
        <f>(((I623/60)/60)/24)+DATE(1970,1,1)</f>
        <v>42558.987696759257</v>
      </c>
    </row>
    <row r="624" spans="1:21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f>YEAR(T624)</f>
        <v>2016</v>
      </c>
      <c r="K624" s="11">
        <v>1465670138</v>
      </c>
      <c r="L624" t="b">
        <v>0</v>
      </c>
      <c r="M624">
        <v>9</v>
      </c>
      <c r="N624" t="b">
        <v>0</v>
      </c>
      <c r="O624" t="s">
        <v>8270</v>
      </c>
      <c r="P624" s="10">
        <f>ROUND(E624/D624*100,0)</f>
        <v>6</v>
      </c>
      <c r="Q624">
        <f>IFERROR(ROUND(E624/M624,2),0)</f>
        <v>37.89</v>
      </c>
      <c r="R624" s="16" t="s">
        <v>8317</v>
      </c>
      <c r="S624" s="11" t="s">
        <v>8318</v>
      </c>
      <c r="T624" s="21">
        <f>(((K624/60)/60)/24)+DATE(1970,1,1)</f>
        <v>42532.774745370371</v>
      </c>
      <c r="U624" s="21">
        <f>(((I624/60)/60)/24)+DATE(1970,1,1)</f>
        <v>42552.774745370371</v>
      </c>
    </row>
    <row r="625" spans="1:21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f>YEAR(T625)</f>
        <v>2015</v>
      </c>
      <c r="K625" s="11">
        <v>1430179997</v>
      </c>
      <c r="L625" t="b">
        <v>0</v>
      </c>
      <c r="M625">
        <v>0</v>
      </c>
      <c r="N625" t="b">
        <v>0</v>
      </c>
      <c r="O625" t="s">
        <v>8270</v>
      </c>
      <c r="P625" s="10">
        <f>ROUND(E625/D625*100,0)</f>
        <v>0</v>
      </c>
      <c r="Q625">
        <f>IFERROR(ROUND(E625/M625,2),0)</f>
        <v>0</v>
      </c>
      <c r="R625" s="16" t="s">
        <v>8317</v>
      </c>
      <c r="S625" s="11" t="s">
        <v>8318</v>
      </c>
      <c r="T625" s="21">
        <f>(((K625/60)/60)/24)+DATE(1970,1,1)</f>
        <v>42122.009224537032</v>
      </c>
      <c r="U625" s="21">
        <f>(((I625/60)/60)/24)+DATE(1970,1,1)</f>
        <v>42152.009224537032</v>
      </c>
    </row>
    <row r="626" spans="1:21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f>YEAR(T626)</f>
        <v>2015</v>
      </c>
      <c r="K626" s="11">
        <v>1429055041</v>
      </c>
      <c r="L626" t="b">
        <v>0</v>
      </c>
      <c r="M626">
        <v>0</v>
      </c>
      <c r="N626" t="b">
        <v>0</v>
      </c>
      <c r="O626" t="s">
        <v>8270</v>
      </c>
      <c r="P626" s="10">
        <f>ROUND(E626/D626*100,0)</f>
        <v>0</v>
      </c>
      <c r="Q626">
        <f>IFERROR(ROUND(E626/M626,2),0)</f>
        <v>0</v>
      </c>
      <c r="R626" s="16" t="s">
        <v>8317</v>
      </c>
      <c r="S626" s="11" t="s">
        <v>8318</v>
      </c>
      <c r="T626" s="21">
        <f>(((K626/60)/60)/24)+DATE(1970,1,1)</f>
        <v>42108.988900462966</v>
      </c>
      <c r="U626" s="21">
        <f>(((I626/60)/60)/24)+DATE(1970,1,1)</f>
        <v>42138.988900462966</v>
      </c>
    </row>
    <row r="627" spans="1:21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f>YEAR(T627)</f>
        <v>2017</v>
      </c>
      <c r="K627" s="11">
        <v>1487971777</v>
      </c>
      <c r="L627" t="b">
        <v>0</v>
      </c>
      <c r="M627">
        <v>0</v>
      </c>
      <c r="N627" t="b">
        <v>0</v>
      </c>
      <c r="O627" t="s">
        <v>8270</v>
      </c>
      <c r="P627" s="10">
        <f>ROUND(E627/D627*100,0)</f>
        <v>0</v>
      </c>
      <c r="Q627">
        <f>IFERROR(ROUND(E627/M627,2),0)</f>
        <v>0</v>
      </c>
      <c r="R627" s="16" t="s">
        <v>8317</v>
      </c>
      <c r="S627" s="11" t="s">
        <v>8318</v>
      </c>
      <c r="T627" s="21">
        <f>(((K627/60)/60)/24)+DATE(1970,1,1)</f>
        <v>42790.895567129628</v>
      </c>
      <c r="U627" s="21">
        <f>(((I627/60)/60)/24)+DATE(1970,1,1)</f>
        <v>42820.853900462964</v>
      </c>
    </row>
    <row r="628" spans="1:21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f>YEAR(T628)</f>
        <v>2015</v>
      </c>
      <c r="K628" s="11">
        <v>1436793939</v>
      </c>
      <c r="L628" t="b">
        <v>0</v>
      </c>
      <c r="M628">
        <v>39</v>
      </c>
      <c r="N628" t="b">
        <v>0</v>
      </c>
      <c r="O628" t="s">
        <v>8270</v>
      </c>
      <c r="P628" s="10">
        <f>ROUND(E628/D628*100,0)</f>
        <v>17</v>
      </c>
      <c r="Q628">
        <f>IFERROR(ROUND(E628/M628,2),0)</f>
        <v>111.41</v>
      </c>
      <c r="R628" s="16" t="s">
        <v>8317</v>
      </c>
      <c r="S628" s="11" t="s">
        <v>8318</v>
      </c>
      <c r="T628" s="21">
        <f>(((K628/60)/60)/24)+DATE(1970,1,1)</f>
        <v>42198.559479166666</v>
      </c>
      <c r="U628" s="21">
        <f>(((I628/60)/60)/24)+DATE(1970,1,1)</f>
        <v>42231.556944444441</v>
      </c>
    </row>
    <row r="629" spans="1:21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f>YEAR(T629)</f>
        <v>2016</v>
      </c>
      <c r="K629" s="11">
        <v>1452842511</v>
      </c>
      <c r="L629" t="b">
        <v>0</v>
      </c>
      <c r="M629">
        <v>1</v>
      </c>
      <c r="N629" t="b">
        <v>0</v>
      </c>
      <c r="O629" t="s">
        <v>8270</v>
      </c>
      <c r="P629" s="10">
        <f>ROUND(E629/D629*100,0)</f>
        <v>0</v>
      </c>
      <c r="Q629">
        <f>IFERROR(ROUND(E629/M629,2),0)</f>
        <v>90</v>
      </c>
      <c r="R629" s="16" t="s">
        <v>8317</v>
      </c>
      <c r="S629" s="11" t="s">
        <v>8318</v>
      </c>
      <c r="T629" s="21">
        <f>(((K629/60)/60)/24)+DATE(1970,1,1)</f>
        <v>42384.306840277779</v>
      </c>
      <c r="U629" s="21">
        <f>(((I629/60)/60)/24)+DATE(1970,1,1)</f>
        <v>42443.958333333328</v>
      </c>
    </row>
    <row r="630" spans="1:21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f>YEAR(T630)</f>
        <v>2014</v>
      </c>
      <c r="K630" s="11">
        <v>1402677457</v>
      </c>
      <c r="L630" t="b">
        <v>0</v>
      </c>
      <c r="M630">
        <v>0</v>
      </c>
      <c r="N630" t="b">
        <v>0</v>
      </c>
      <c r="O630" t="s">
        <v>8270</v>
      </c>
      <c r="P630" s="10">
        <f>ROUND(E630/D630*100,0)</f>
        <v>0</v>
      </c>
      <c r="Q630">
        <f>IFERROR(ROUND(E630/M630,2),0)</f>
        <v>0</v>
      </c>
      <c r="R630" s="16" t="s">
        <v>8317</v>
      </c>
      <c r="S630" s="11" t="s">
        <v>8318</v>
      </c>
      <c r="T630" s="21">
        <f>(((K630/60)/60)/24)+DATE(1970,1,1)</f>
        <v>41803.692789351851</v>
      </c>
      <c r="U630" s="21">
        <f>(((I630/60)/60)/24)+DATE(1970,1,1)</f>
        <v>41833.692789351851</v>
      </c>
    </row>
    <row r="631" spans="1:21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f>YEAR(T631)</f>
        <v>2016</v>
      </c>
      <c r="K631" s="11">
        <v>1460647108</v>
      </c>
      <c r="L631" t="b">
        <v>0</v>
      </c>
      <c r="M631">
        <v>3</v>
      </c>
      <c r="N631" t="b">
        <v>0</v>
      </c>
      <c r="O631" t="s">
        <v>8270</v>
      </c>
      <c r="P631" s="10">
        <f>ROUND(E631/D631*100,0)</f>
        <v>0</v>
      </c>
      <c r="Q631">
        <f>IFERROR(ROUND(E631/M631,2),0)</f>
        <v>116.67</v>
      </c>
      <c r="R631" s="16" t="s">
        <v>8317</v>
      </c>
      <c r="S631" s="11" t="s">
        <v>8318</v>
      </c>
      <c r="T631" s="21">
        <f>(((K631/60)/60)/24)+DATE(1970,1,1)</f>
        <v>42474.637824074074</v>
      </c>
      <c r="U631" s="21">
        <f>(((I631/60)/60)/24)+DATE(1970,1,1)</f>
        <v>42504.637824074074</v>
      </c>
    </row>
    <row r="632" spans="1:21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f>YEAR(T632)</f>
        <v>2015</v>
      </c>
      <c r="K632" s="11">
        <v>1438959121</v>
      </c>
      <c r="L632" t="b">
        <v>0</v>
      </c>
      <c r="M632">
        <v>1</v>
      </c>
      <c r="N632" t="b">
        <v>0</v>
      </c>
      <c r="O632" t="s">
        <v>8270</v>
      </c>
      <c r="P632" s="10">
        <f>ROUND(E632/D632*100,0)</f>
        <v>0</v>
      </c>
      <c r="Q632">
        <f>IFERROR(ROUND(E632/M632,2),0)</f>
        <v>10</v>
      </c>
      <c r="R632" s="16" t="s">
        <v>8317</v>
      </c>
      <c r="S632" s="11" t="s">
        <v>8318</v>
      </c>
      <c r="T632" s="21">
        <f>(((K632/60)/60)/24)+DATE(1970,1,1)</f>
        <v>42223.619456018518</v>
      </c>
      <c r="U632" s="21">
        <f>(((I632/60)/60)/24)+DATE(1970,1,1)</f>
        <v>42253.215277777781</v>
      </c>
    </row>
    <row r="633" spans="1:21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f>YEAR(T633)</f>
        <v>2016</v>
      </c>
      <c r="K633" s="11">
        <v>1461954729</v>
      </c>
      <c r="L633" t="b">
        <v>0</v>
      </c>
      <c r="M633">
        <v>9</v>
      </c>
      <c r="N633" t="b">
        <v>0</v>
      </c>
      <c r="O633" t="s">
        <v>8270</v>
      </c>
      <c r="P633" s="10">
        <f>ROUND(E633/D633*100,0)</f>
        <v>1</v>
      </c>
      <c r="Q633">
        <f>IFERROR(ROUND(E633/M633,2),0)</f>
        <v>76.67</v>
      </c>
      <c r="R633" s="16" t="s">
        <v>8317</v>
      </c>
      <c r="S633" s="11" t="s">
        <v>8318</v>
      </c>
      <c r="T633" s="21">
        <f>(((K633/60)/60)/24)+DATE(1970,1,1)</f>
        <v>42489.772326388891</v>
      </c>
      <c r="U633" s="21">
        <f>(((I633/60)/60)/24)+DATE(1970,1,1)</f>
        <v>42518.772326388891</v>
      </c>
    </row>
    <row r="634" spans="1:21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f>YEAR(T634)</f>
        <v>2015</v>
      </c>
      <c r="K634" s="11">
        <v>1445874565</v>
      </c>
      <c r="L634" t="b">
        <v>0</v>
      </c>
      <c r="M634">
        <v>0</v>
      </c>
      <c r="N634" t="b">
        <v>0</v>
      </c>
      <c r="O634" t="s">
        <v>8270</v>
      </c>
      <c r="P634" s="10">
        <f>ROUND(E634/D634*100,0)</f>
        <v>0</v>
      </c>
      <c r="Q634">
        <f>IFERROR(ROUND(E634/M634,2),0)</f>
        <v>0</v>
      </c>
      <c r="R634" s="16" t="s">
        <v>8317</v>
      </c>
      <c r="S634" s="11" t="s">
        <v>8318</v>
      </c>
      <c r="T634" s="21">
        <f>(((K634/60)/60)/24)+DATE(1970,1,1)</f>
        <v>42303.659317129626</v>
      </c>
      <c r="U634" s="21">
        <f>(((I634/60)/60)/24)+DATE(1970,1,1)</f>
        <v>42333.700983796298</v>
      </c>
    </row>
    <row r="635" spans="1:21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f>YEAR(T635)</f>
        <v>2016</v>
      </c>
      <c r="K635" s="11">
        <v>1463469062</v>
      </c>
      <c r="L635" t="b">
        <v>0</v>
      </c>
      <c r="M635">
        <v>25</v>
      </c>
      <c r="N635" t="b">
        <v>0</v>
      </c>
      <c r="O635" t="s">
        <v>8270</v>
      </c>
      <c r="P635" s="10">
        <f>ROUND(E635/D635*100,0)</f>
        <v>12</v>
      </c>
      <c r="Q635">
        <f>IFERROR(ROUND(E635/M635,2),0)</f>
        <v>49.8</v>
      </c>
      <c r="R635" s="16" t="s">
        <v>8317</v>
      </c>
      <c r="S635" s="11" t="s">
        <v>8318</v>
      </c>
      <c r="T635" s="21">
        <f>(((K635/60)/60)/24)+DATE(1970,1,1)</f>
        <v>42507.29932870371</v>
      </c>
      <c r="U635" s="21">
        <f>(((I635/60)/60)/24)+DATE(1970,1,1)</f>
        <v>42538.958333333328</v>
      </c>
    </row>
    <row r="636" spans="1:21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f>YEAR(T636)</f>
        <v>2015</v>
      </c>
      <c r="K636" s="11">
        <v>1422397029</v>
      </c>
      <c r="L636" t="b">
        <v>0</v>
      </c>
      <c r="M636">
        <v>1</v>
      </c>
      <c r="N636" t="b">
        <v>0</v>
      </c>
      <c r="O636" t="s">
        <v>8270</v>
      </c>
      <c r="P636" s="10">
        <f>ROUND(E636/D636*100,0)</f>
        <v>0</v>
      </c>
      <c r="Q636">
        <f>IFERROR(ROUND(E636/M636,2),0)</f>
        <v>1</v>
      </c>
      <c r="R636" s="16" t="s">
        <v>8317</v>
      </c>
      <c r="S636" s="11" t="s">
        <v>8318</v>
      </c>
      <c r="T636" s="21">
        <f>(((K636/60)/60)/24)+DATE(1970,1,1)</f>
        <v>42031.928576388891</v>
      </c>
      <c r="U636" s="21">
        <f>(((I636/60)/60)/24)+DATE(1970,1,1)</f>
        <v>42061.928576388891</v>
      </c>
    </row>
    <row r="637" spans="1:21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f>YEAR(T637)</f>
        <v>2015</v>
      </c>
      <c r="K637" s="11">
        <v>1426212762</v>
      </c>
      <c r="L637" t="b">
        <v>0</v>
      </c>
      <c r="M637">
        <v>1</v>
      </c>
      <c r="N637" t="b">
        <v>0</v>
      </c>
      <c r="O637" t="s">
        <v>8270</v>
      </c>
      <c r="P637" s="10">
        <f>ROUND(E637/D637*100,0)</f>
        <v>0</v>
      </c>
      <c r="Q637">
        <f>IFERROR(ROUND(E637/M637,2),0)</f>
        <v>2</v>
      </c>
      <c r="R637" s="16" t="s">
        <v>8317</v>
      </c>
      <c r="S637" s="11" t="s">
        <v>8318</v>
      </c>
      <c r="T637" s="21">
        <f>(((K637/60)/60)/24)+DATE(1970,1,1)</f>
        <v>42076.092152777783</v>
      </c>
      <c r="U637" s="21">
        <f>(((I637/60)/60)/24)+DATE(1970,1,1)</f>
        <v>42106.092152777783</v>
      </c>
    </row>
    <row r="638" spans="1:21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f>YEAR(T638)</f>
        <v>2015</v>
      </c>
      <c r="K638" s="11">
        <v>1430996150</v>
      </c>
      <c r="L638" t="b">
        <v>0</v>
      </c>
      <c r="M638">
        <v>1</v>
      </c>
      <c r="N638" t="b">
        <v>0</v>
      </c>
      <c r="O638" t="s">
        <v>8270</v>
      </c>
      <c r="P638" s="10">
        <f>ROUND(E638/D638*100,0)</f>
        <v>0</v>
      </c>
      <c r="Q638">
        <f>IFERROR(ROUND(E638/M638,2),0)</f>
        <v>4</v>
      </c>
      <c r="R638" s="16" t="s">
        <v>8317</v>
      </c>
      <c r="S638" s="11" t="s">
        <v>8318</v>
      </c>
      <c r="T638" s="21">
        <f>(((K638/60)/60)/24)+DATE(1970,1,1)</f>
        <v>42131.455439814818</v>
      </c>
      <c r="U638" s="21">
        <f>(((I638/60)/60)/24)+DATE(1970,1,1)</f>
        <v>42161.44930555555</v>
      </c>
    </row>
    <row r="639" spans="1:21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f>YEAR(T639)</f>
        <v>2017</v>
      </c>
      <c r="K639" s="11">
        <v>1485558318</v>
      </c>
      <c r="L639" t="b">
        <v>0</v>
      </c>
      <c r="M639">
        <v>0</v>
      </c>
      <c r="N639" t="b">
        <v>0</v>
      </c>
      <c r="O639" t="s">
        <v>8270</v>
      </c>
      <c r="P639" s="10">
        <f>ROUND(E639/D639*100,0)</f>
        <v>0</v>
      </c>
      <c r="Q639">
        <f>IFERROR(ROUND(E639/M639,2),0)</f>
        <v>0</v>
      </c>
      <c r="R639" s="16" t="s">
        <v>8317</v>
      </c>
      <c r="S639" s="11" t="s">
        <v>8318</v>
      </c>
      <c r="T639" s="21">
        <f>(((K639/60)/60)/24)+DATE(1970,1,1)</f>
        <v>42762.962013888886</v>
      </c>
      <c r="U639" s="21">
        <f>(((I639/60)/60)/24)+DATE(1970,1,1)</f>
        <v>42791.961111111115</v>
      </c>
    </row>
    <row r="640" spans="1:21" ht="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f>YEAR(T640)</f>
        <v>2017</v>
      </c>
      <c r="K640" s="11">
        <v>1485267262</v>
      </c>
      <c r="L640" t="b">
        <v>0</v>
      </c>
      <c r="M640">
        <v>6</v>
      </c>
      <c r="N640" t="b">
        <v>0</v>
      </c>
      <c r="O640" t="s">
        <v>8270</v>
      </c>
      <c r="P640" s="10">
        <f>ROUND(E640/D640*100,0)</f>
        <v>0</v>
      </c>
      <c r="Q640">
        <f>IFERROR(ROUND(E640/M640,2),0)</f>
        <v>3</v>
      </c>
      <c r="R640" s="16" t="s">
        <v>8317</v>
      </c>
      <c r="S640" s="11" t="s">
        <v>8318</v>
      </c>
      <c r="T640" s="21">
        <f>(((K640/60)/60)/24)+DATE(1970,1,1)</f>
        <v>42759.593310185184</v>
      </c>
      <c r="U640" s="21">
        <f>(((I640/60)/60)/24)+DATE(1970,1,1)</f>
        <v>42819.55164351852</v>
      </c>
    </row>
    <row r="641" spans="1:21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f>YEAR(T641)</f>
        <v>2014</v>
      </c>
      <c r="K641" s="11">
        <v>1408024795</v>
      </c>
      <c r="L641" t="b">
        <v>0</v>
      </c>
      <c r="M641">
        <v>1</v>
      </c>
      <c r="N641" t="b">
        <v>0</v>
      </c>
      <c r="O641" t="s">
        <v>8270</v>
      </c>
      <c r="P641" s="10">
        <f>ROUND(E641/D641*100,0)</f>
        <v>0</v>
      </c>
      <c r="Q641">
        <f>IFERROR(ROUND(E641/M641,2),0)</f>
        <v>1</v>
      </c>
      <c r="R641" s="16" t="s">
        <v>8317</v>
      </c>
      <c r="S641" s="11" t="s">
        <v>8318</v>
      </c>
      <c r="T641" s="21">
        <f>(((K641/60)/60)/24)+DATE(1970,1,1)</f>
        <v>41865.583275462966</v>
      </c>
      <c r="U641" s="21">
        <f>(((I641/60)/60)/24)+DATE(1970,1,1)</f>
        <v>41925.583275462966</v>
      </c>
    </row>
    <row r="642" spans="1:21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f>YEAR(T642)</f>
        <v>2016</v>
      </c>
      <c r="K642" s="11">
        <v>1478685915</v>
      </c>
      <c r="L642" t="b">
        <v>0</v>
      </c>
      <c r="M642">
        <v>2</v>
      </c>
      <c r="N642" t="b">
        <v>1</v>
      </c>
      <c r="O642" t="s">
        <v>8271</v>
      </c>
      <c r="P642" s="10">
        <f>ROUND(E642/D642*100,0)</f>
        <v>144</v>
      </c>
      <c r="Q642">
        <f>IFERROR(ROUND(E642/M642,2),0)</f>
        <v>50.5</v>
      </c>
      <c r="R642" s="16" t="s">
        <v>8317</v>
      </c>
      <c r="S642" s="11" t="s">
        <v>8319</v>
      </c>
      <c r="T642" s="21">
        <f>(((K642/60)/60)/24)+DATE(1970,1,1)</f>
        <v>42683.420312500006</v>
      </c>
      <c r="U642" s="21">
        <f>(((I642/60)/60)/24)+DATE(1970,1,1)</f>
        <v>42698.958333333328</v>
      </c>
    </row>
    <row r="643" spans="1:21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f>YEAR(T643)</f>
        <v>2015</v>
      </c>
      <c r="K643" s="11">
        <v>1436881248</v>
      </c>
      <c r="L643" t="b">
        <v>0</v>
      </c>
      <c r="M643">
        <v>315</v>
      </c>
      <c r="N643" t="b">
        <v>1</v>
      </c>
      <c r="O643" t="s">
        <v>8271</v>
      </c>
      <c r="P643" s="10">
        <f>ROUND(E643/D643*100,0)</f>
        <v>119</v>
      </c>
      <c r="Q643">
        <f>IFERROR(ROUND(E643/M643,2),0)</f>
        <v>151.32</v>
      </c>
      <c r="R643" s="16" t="s">
        <v>8317</v>
      </c>
      <c r="S643" s="11" t="s">
        <v>8319</v>
      </c>
      <c r="T643" s="21">
        <f>(((K643/60)/60)/24)+DATE(1970,1,1)</f>
        <v>42199.57</v>
      </c>
      <c r="U643" s="21">
        <f>(((I643/60)/60)/24)+DATE(1970,1,1)</f>
        <v>42229.57</v>
      </c>
    </row>
    <row r="644" spans="1:21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f>YEAR(T644)</f>
        <v>2015</v>
      </c>
      <c r="K644" s="11">
        <v>1436888274</v>
      </c>
      <c r="L644" t="b">
        <v>0</v>
      </c>
      <c r="M644">
        <v>2174</v>
      </c>
      <c r="N644" t="b">
        <v>1</v>
      </c>
      <c r="O644" t="s">
        <v>8271</v>
      </c>
      <c r="P644" s="10">
        <f>ROUND(E644/D644*100,0)</f>
        <v>1460</v>
      </c>
      <c r="Q644">
        <f>IFERROR(ROUND(E644/M644,2),0)</f>
        <v>134.36000000000001</v>
      </c>
      <c r="R644" s="16" t="s">
        <v>8317</v>
      </c>
      <c r="S644" s="11" t="s">
        <v>8319</v>
      </c>
      <c r="T644" s="21">
        <f>(((K644/60)/60)/24)+DATE(1970,1,1)</f>
        <v>42199.651319444441</v>
      </c>
      <c r="U644" s="21">
        <f>(((I644/60)/60)/24)+DATE(1970,1,1)</f>
        <v>42235.651319444441</v>
      </c>
    </row>
    <row r="645" spans="1:21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f>YEAR(T645)</f>
        <v>2015</v>
      </c>
      <c r="K645" s="11">
        <v>1428333875</v>
      </c>
      <c r="L645" t="b">
        <v>0</v>
      </c>
      <c r="M645">
        <v>152</v>
      </c>
      <c r="N645" t="b">
        <v>1</v>
      </c>
      <c r="O645" t="s">
        <v>8271</v>
      </c>
      <c r="P645" s="10">
        <f>ROUND(E645/D645*100,0)</f>
        <v>106</v>
      </c>
      <c r="Q645">
        <f>IFERROR(ROUND(E645/M645,2),0)</f>
        <v>174.03</v>
      </c>
      <c r="R645" s="16" t="s">
        <v>8317</v>
      </c>
      <c r="S645" s="11" t="s">
        <v>8319</v>
      </c>
      <c r="T645" s="21">
        <f>(((K645/60)/60)/24)+DATE(1970,1,1)</f>
        <v>42100.642071759255</v>
      </c>
      <c r="U645" s="21">
        <f>(((I645/60)/60)/24)+DATE(1970,1,1)</f>
        <v>42155.642071759255</v>
      </c>
    </row>
    <row r="646" spans="1:21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f>YEAR(T646)</f>
        <v>2014</v>
      </c>
      <c r="K646" s="11">
        <v>1410883139</v>
      </c>
      <c r="L646" t="b">
        <v>0</v>
      </c>
      <c r="M646">
        <v>1021</v>
      </c>
      <c r="N646" t="b">
        <v>1</v>
      </c>
      <c r="O646" t="s">
        <v>8271</v>
      </c>
      <c r="P646" s="10">
        <f>ROUND(E646/D646*100,0)</f>
        <v>300</v>
      </c>
      <c r="Q646">
        <f>IFERROR(ROUND(E646/M646,2),0)</f>
        <v>73.489999999999995</v>
      </c>
      <c r="R646" s="16" t="s">
        <v>8317</v>
      </c>
      <c r="S646" s="11" t="s">
        <v>8319</v>
      </c>
      <c r="T646" s="21">
        <f>(((K646/60)/60)/24)+DATE(1970,1,1)</f>
        <v>41898.665960648148</v>
      </c>
      <c r="U646" s="21">
        <f>(((I646/60)/60)/24)+DATE(1970,1,1)</f>
        <v>41941.041666666664</v>
      </c>
    </row>
    <row r="647" spans="1:21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f>YEAR(T647)</f>
        <v>2016</v>
      </c>
      <c r="K647" s="11">
        <v>1468370274</v>
      </c>
      <c r="L647" t="b">
        <v>0</v>
      </c>
      <c r="M647">
        <v>237</v>
      </c>
      <c r="N647" t="b">
        <v>1</v>
      </c>
      <c r="O647" t="s">
        <v>8271</v>
      </c>
      <c r="P647" s="10">
        <f>ROUND(E647/D647*100,0)</f>
        <v>279</v>
      </c>
      <c r="Q647">
        <f>IFERROR(ROUND(E647/M647,2),0)</f>
        <v>23.52</v>
      </c>
      <c r="R647" s="16" t="s">
        <v>8317</v>
      </c>
      <c r="S647" s="11" t="s">
        <v>8319</v>
      </c>
      <c r="T647" s="21">
        <f>(((K647/60)/60)/24)+DATE(1970,1,1)</f>
        <v>42564.026319444441</v>
      </c>
      <c r="U647" s="21">
        <f>(((I647/60)/60)/24)+DATE(1970,1,1)</f>
        <v>42594.026319444441</v>
      </c>
    </row>
    <row r="648" spans="1:21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f>YEAR(T648)</f>
        <v>2014</v>
      </c>
      <c r="K648" s="11">
        <v>1405196867</v>
      </c>
      <c r="L648" t="b">
        <v>0</v>
      </c>
      <c r="M648">
        <v>27</v>
      </c>
      <c r="N648" t="b">
        <v>1</v>
      </c>
      <c r="O648" t="s">
        <v>8271</v>
      </c>
      <c r="P648" s="10">
        <f>ROUND(E648/D648*100,0)</f>
        <v>132</v>
      </c>
      <c r="Q648">
        <f>IFERROR(ROUND(E648/M648,2),0)</f>
        <v>39.07</v>
      </c>
      <c r="R648" s="16" t="s">
        <v>8317</v>
      </c>
      <c r="S648" s="11" t="s">
        <v>8319</v>
      </c>
      <c r="T648" s="21">
        <f>(((K648/60)/60)/24)+DATE(1970,1,1)</f>
        <v>41832.852627314816</v>
      </c>
      <c r="U648" s="21">
        <f>(((I648/60)/60)/24)+DATE(1970,1,1)</f>
        <v>41862.852627314816</v>
      </c>
    </row>
    <row r="649" spans="1:21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f>YEAR(T649)</f>
        <v>2016</v>
      </c>
      <c r="K649" s="11">
        <v>1455647149</v>
      </c>
      <c r="L649" t="b">
        <v>0</v>
      </c>
      <c r="M649">
        <v>17</v>
      </c>
      <c r="N649" t="b">
        <v>1</v>
      </c>
      <c r="O649" t="s">
        <v>8271</v>
      </c>
      <c r="P649" s="10">
        <f>ROUND(E649/D649*100,0)</f>
        <v>107</v>
      </c>
      <c r="Q649">
        <f>IFERROR(ROUND(E649/M649,2),0)</f>
        <v>125.94</v>
      </c>
      <c r="R649" s="16" t="s">
        <v>8317</v>
      </c>
      <c r="S649" s="11" t="s">
        <v>8319</v>
      </c>
      <c r="T649" s="21">
        <f>(((K649/60)/60)/24)+DATE(1970,1,1)</f>
        <v>42416.767928240741</v>
      </c>
      <c r="U649" s="21">
        <f>(((I649/60)/60)/24)+DATE(1970,1,1)</f>
        <v>42446.726261574076</v>
      </c>
    </row>
    <row r="650" spans="1:21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f>YEAR(T650)</f>
        <v>2014</v>
      </c>
      <c r="K650" s="11">
        <v>1410280708</v>
      </c>
      <c r="L650" t="b">
        <v>0</v>
      </c>
      <c r="M650">
        <v>27</v>
      </c>
      <c r="N650" t="b">
        <v>1</v>
      </c>
      <c r="O650" t="s">
        <v>8271</v>
      </c>
      <c r="P650" s="10">
        <f>ROUND(E650/D650*100,0)</f>
        <v>127</v>
      </c>
      <c r="Q650">
        <f>IFERROR(ROUND(E650/M650,2),0)</f>
        <v>1644</v>
      </c>
      <c r="R650" s="16" t="s">
        <v>8317</v>
      </c>
      <c r="S650" s="11" t="s">
        <v>8319</v>
      </c>
      <c r="T650" s="21">
        <f>(((K650/60)/60)/24)+DATE(1970,1,1)</f>
        <v>41891.693379629629</v>
      </c>
      <c r="U650" s="21">
        <f>(((I650/60)/60)/24)+DATE(1970,1,1)</f>
        <v>41926.693379629629</v>
      </c>
    </row>
    <row r="651" spans="1:21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f>YEAR(T651)</f>
        <v>2014</v>
      </c>
      <c r="K651" s="11">
        <v>1409090013</v>
      </c>
      <c r="L651" t="b">
        <v>0</v>
      </c>
      <c r="M651">
        <v>82</v>
      </c>
      <c r="N651" t="b">
        <v>1</v>
      </c>
      <c r="O651" t="s">
        <v>8271</v>
      </c>
      <c r="P651" s="10">
        <f>ROUND(E651/D651*100,0)</f>
        <v>140</v>
      </c>
      <c r="Q651">
        <f>IFERROR(ROUND(E651/M651,2),0)</f>
        <v>42.67</v>
      </c>
      <c r="R651" s="16" t="s">
        <v>8317</v>
      </c>
      <c r="S651" s="11" t="s">
        <v>8319</v>
      </c>
      <c r="T651" s="21">
        <f>(((K651/60)/60)/24)+DATE(1970,1,1)</f>
        <v>41877.912187499998</v>
      </c>
      <c r="U651" s="21">
        <f>(((I651/60)/60)/24)+DATE(1970,1,1)</f>
        <v>41898.912187499998</v>
      </c>
    </row>
    <row r="652" spans="1:21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f>YEAR(T652)</f>
        <v>2014</v>
      </c>
      <c r="K652" s="11">
        <v>1413766384</v>
      </c>
      <c r="L652" t="b">
        <v>0</v>
      </c>
      <c r="M652">
        <v>48</v>
      </c>
      <c r="N652" t="b">
        <v>1</v>
      </c>
      <c r="O652" t="s">
        <v>8271</v>
      </c>
      <c r="P652" s="10">
        <f>ROUND(E652/D652*100,0)</f>
        <v>112</v>
      </c>
      <c r="Q652">
        <f>IFERROR(ROUND(E652/M652,2),0)</f>
        <v>35.130000000000003</v>
      </c>
      <c r="R652" s="16" t="s">
        <v>8317</v>
      </c>
      <c r="S652" s="11" t="s">
        <v>8319</v>
      </c>
      <c r="T652" s="21">
        <f>(((K652/60)/60)/24)+DATE(1970,1,1)</f>
        <v>41932.036851851852</v>
      </c>
      <c r="U652" s="21">
        <f>(((I652/60)/60)/24)+DATE(1970,1,1)</f>
        <v>41992.078518518523</v>
      </c>
    </row>
    <row r="653" spans="1:21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f>YEAR(T653)</f>
        <v>2014</v>
      </c>
      <c r="K653" s="11">
        <v>1415838311</v>
      </c>
      <c r="L653" t="b">
        <v>0</v>
      </c>
      <c r="M653">
        <v>105</v>
      </c>
      <c r="N653" t="b">
        <v>1</v>
      </c>
      <c r="O653" t="s">
        <v>8271</v>
      </c>
      <c r="P653" s="10">
        <f>ROUND(E653/D653*100,0)</f>
        <v>101</v>
      </c>
      <c r="Q653">
        <f>IFERROR(ROUND(E653/M653,2),0)</f>
        <v>239.35</v>
      </c>
      <c r="R653" s="16" t="s">
        <v>8317</v>
      </c>
      <c r="S653" s="11" t="s">
        <v>8319</v>
      </c>
      <c r="T653" s="21">
        <f>(((K653/60)/60)/24)+DATE(1970,1,1)</f>
        <v>41956.017488425925</v>
      </c>
      <c r="U653" s="21">
        <f>(((I653/60)/60)/24)+DATE(1970,1,1)</f>
        <v>41986.017488425925</v>
      </c>
    </row>
    <row r="654" spans="1:21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f>YEAR(T654)</f>
        <v>2016</v>
      </c>
      <c r="K654" s="11">
        <v>1478018050</v>
      </c>
      <c r="L654" t="b">
        <v>0</v>
      </c>
      <c r="M654">
        <v>28</v>
      </c>
      <c r="N654" t="b">
        <v>1</v>
      </c>
      <c r="O654" t="s">
        <v>8271</v>
      </c>
      <c r="P654" s="10">
        <f>ROUND(E654/D654*100,0)</f>
        <v>100</v>
      </c>
      <c r="Q654">
        <f>IFERROR(ROUND(E654/M654,2),0)</f>
        <v>107.64</v>
      </c>
      <c r="R654" s="16" t="s">
        <v>8317</v>
      </c>
      <c r="S654" s="11" t="s">
        <v>8319</v>
      </c>
      <c r="T654" s="21">
        <f>(((K654/60)/60)/24)+DATE(1970,1,1)</f>
        <v>42675.690393518518</v>
      </c>
      <c r="U654" s="21">
        <f>(((I654/60)/60)/24)+DATE(1970,1,1)</f>
        <v>42705.732060185182</v>
      </c>
    </row>
    <row r="655" spans="1:21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f>YEAR(T655)</f>
        <v>2015</v>
      </c>
      <c r="K655" s="11">
        <v>1436885440</v>
      </c>
      <c r="L655" t="b">
        <v>0</v>
      </c>
      <c r="M655">
        <v>1107</v>
      </c>
      <c r="N655" t="b">
        <v>1</v>
      </c>
      <c r="O655" t="s">
        <v>8271</v>
      </c>
      <c r="P655" s="10">
        <f>ROUND(E655/D655*100,0)</f>
        <v>141</v>
      </c>
      <c r="Q655">
        <f>IFERROR(ROUND(E655/M655,2),0)</f>
        <v>95.83</v>
      </c>
      <c r="R655" s="16" t="s">
        <v>8317</v>
      </c>
      <c r="S655" s="11" t="s">
        <v>8319</v>
      </c>
      <c r="T655" s="21">
        <f>(((K655/60)/60)/24)+DATE(1970,1,1)</f>
        <v>42199.618518518517</v>
      </c>
      <c r="U655" s="21">
        <f>(((I655/60)/60)/24)+DATE(1970,1,1)</f>
        <v>42236.618518518517</v>
      </c>
    </row>
    <row r="656" spans="1:21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f>YEAR(T656)</f>
        <v>2015</v>
      </c>
      <c r="K656" s="11">
        <v>1433804313</v>
      </c>
      <c r="L656" t="b">
        <v>0</v>
      </c>
      <c r="M656">
        <v>1013</v>
      </c>
      <c r="N656" t="b">
        <v>1</v>
      </c>
      <c r="O656" t="s">
        <v>8271</v>
      </c>
      <c r="P656" s="10">
        <f>ROUND(E656/D656*100,0)</f>
        <v>267</v>
      </c>
      <c r="Q656">
        <f>IFERROR(ROUND(E656/M656,2),0)</f>
        <v>31.66</v>
      </c>
      <c r="R656" s="16" t="s">
        <v>8317</v>
      </c>
      <c r="S656" s="11" t="s">
        <v>8319</v>
      </c>
      <c r="T656" s="21">
        <f>(((K656/60)/60)/24)+DATE(1970,1,1)</f>
        <v>42163.957326388889</v>
      </c>
      <c r="U656" s="21">
        <f>(((I656/60)/60)/24)+DATE(1970,1,1)</f>
        <v>42193.957326388889</v>
      </c>
    </row>
    <row r="657" spans="1:21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f>YEAR(T657)</f>
        <v>2015</v>
      </c>
      <c r="K657" s="11">
        <v>1423609112</v>
      </c>
      <c r="L657" t="b">
        <v>0</v>
      </c>
      <c r="M657">
        <v>274</v>
      </c>
      <c r="N657" t="b">
        <v>1</v>
      </c>
      <c r="O657" t="s">
        <v>8271</v>
      </c>
      <c r="P657" s="10">
        <f>ROUND(E657/D657*100,0)</f>
        <v>147</v>
      </c>
      <c r="Q657">
        <f>IFERROR(ROUND(E657/M657,2),0)</f>
        <v>42.89</v>
      </c>
      <c r="R657" s="16" t="s">
        <v>8317</v>
      </c>
      <c r="S657" s="11" t="s">
        <v>8319</v>
      </c>
      <c r="T657" s="21">
        <f>(((K657/60)/60)/24)+DATE(1970,1,1)</f>
        <v>42045.957314814819</v>
      </c>
      <c r="U657" s="21">
        <f>(((I657/60)/60)/24)+DATE(1970,1,1)</f>
        <v>42075.915648148148</v>
      </c>
    </row>
    <row r="658" spans="1:21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f>YEAR(T658)</f>
        <v>2016</v>
      </c>
      <c r="K658" s="11">
        <v>1455736719</v>
      </c>
      <c r="L658" t="b">
        <v>0</v>
      </c>
      <c r="M658">
        <v>87</v>
      </c>
      <c r="N658" t="b">
        <v>1</v>
      </c>
      <c r="O658" t="s">
        <v>8271</v>
      </c>
      <c r="P658" s="10">
        <f>ROUND(E658/D658*100,0)</f>
        <v>214</v>
      </c>
      <c r="Q658">
        <f>IFERROR(ROUND(E658/M658,2),0)</f>
        <v>122.74</v>
      </c>
      <c r="R658" s="16" t="s">
        <v>8317</v>
      </c>
      <c r="S658" s="11" t="s">
        <v>8319</v>
      </c>
      <c r="T658" s="21">
        <f>(((K658/60)/60)/24)+DATE(1970,1,1)</f>
        <v>42417.804618055554</v>
      </c>
      <c r="U658" s="21">
        <f>(((I658/60)/60)/24)+DATE(1970,1,1)</f>
        <v>42477.762951388882</v>
      </c>
    </row>
    <row r="659" spans="1:21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f>YEAR(T659)</f>
        <v>2015</v>
      </c>
      <c r="K659" s="11">
        <v>1448309872</v>
      </c>
      <c r="L659" t="b">
        <v>0</v>
      </c>
      <c r="M659">
        <v>99</v>
      </c>
      <c r="N659" t="b">
        <v>1</v>
      </c>
      <c r="O659" t="s">
        <v>8271</v>
      </c>
      <c r="P659" s="10">
        <f>ROUND(E659/D659*100,0)</f>
        <v>126</v>
      </c>
      <c r="Q659">
        <f>IFERROR(ROUND(E659/M659,2),0)</f>
        <v>190.45</v>
      </c>
      <c r="R659" s="16" t="s">
        <v>8317</v>
      </c>
      <c r="S659" s="11" t="s">
        <v>8319</v>
      </c>
      <c r="T659" s="21">
        <f>(((K659/60)/60)/24)+DATE(1970,1,1)</f>
        <v>42331.84574074074</v>
      </c>
      <c r="U659" s="21">
        <f>(((I659/60)/60)/24)+DATE(1970,1,1)</f>
        <v>42361.84574074074</v>
      </c>
    </row>
    <row r="660" spans="1:21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f>YEAR(T660)</f>
        <v>2015</v>
      </c>
      <c r="K660" s="11">
        <v>1435117889</v>
      </c>
      <c r="L660" t="b">
        <v>0</v>
      </c>
      <c r="M660">
        <v>276</v>
      </c>
      <c r="N660" t="b">
        <v>1</v>
      </c>
      <c r="O660" t="s">
        <v>8271</v>
      </c>
      <c r="P660" s="10">
        <f>ROUND(E660/D660*100,0)</f>
        <v>104</v>
      </c>
      <c r="Q660">
        <f>IFERROR(ROUND(E660/M660,2),0)</f>
        <v>109.34</v>
      </c>
      <c r="R660" s="16" t="s">
        <v>8317</v>
      </c>
      <c r="S660" s="11" t="s">
        <v>8319</v>
      </c>
      <c r="T660" s="21">
        <f>(((K660/60)/60)/24)+DATE(1970,1,1)</f>
        <v>42179.160752314812</v>
      </c>
      <c r="U660" s="21">
        <f>(((I660/60)/60)/24)+DATE(1970,1,1)</f>
        <v>42211.75</v>
      </c>
    </row>
    <row r="661" spans="1:21" ht="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f>YEAR(T661)</f>
        <v>2015</v>
      </c>
      <c r="K661" s="11">
        <v>1437747295</v>
      </c>
      <c r="L661" t="b">
        <v>0</v>
      </c>
      <c r="M661">
        <v>21</v>
      </c>
      <c r="N661" t="b">
        <v>1</v>
      </c>
      <c r="O661" t="s">
        <v>8271</v>
      </c>
      <c r="P661" s="10">
        <f>ROUND(E661/D661*100,0)</f>
        <v>101</v>
      </c>
      <c r="Q661">
        <f>IFERROR(ROUND(E661/M661,2),0)</f>
        <v>143.66999999999999</v>
      </c>
      <c r="R661" s="16" t="s">
        <v>8317</v>
      </c>
      <c r="S661" s="11" t="s">
        <v>8319</v>
      </c>
      <c r="T661" s="21">
        <f>(((K661/60)/60)/24)+DATE(1970,1,1)</f>
        <v>42209.593692129631</v>
      </c>
      <c r="U661" s="21">
        <f>(((I661/60)/60)/24)+DATE(1970,1,1)</f>
        <v>42239.593692129631</v>
      </c>
    </row>
    <row r="662" spans="1:21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f>YEAR(T662)</f>
        <v>2014</v>
      </c>
      <c r="K662" s="11">
        <v>1412963279</v>
      </c>
      <c r="L662" t="b">
        <v>0</v>
      </c>
      <c r="M662">
        <v>18</v>
      </c>
      <c r="N662" t="b">
        <v>0</v>
      </c>
      <c r="O662" t="s">
        <v>8271</v>
      </c>
      <c r="P662" s="10">
        <f>ROUND(E662/D662*100,0)</f>
        <v>3</v>
      </c>
      <c r="Q662">
        <f>IFERROR(ROUND(E662/M662,2),0)</f>
        <v>84.94</v>
      </c>
      <c r="R662" s="16" t="s">
        <v>8317</v>
      </c>
      <c r="S662" s="11" t="s">
        <v>8319</v>
      </c>
      <c r="T662" s="21">
        <f>(((K662/60)/60)/24)+DATE(1970,1,1)</f>
        <v>41922.741655092592</v>
      </c>
      <c r="U662" s="21">
        <f>(((I662/60)/60)/24)+DATE(1970,1,1)</f>
        <v>41952.783321759263</v>
      </c>
    </row>
    <row r="663" spans="1:21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f>YEAR(T663)</f>
        <v>2016</v>
      </c>
      <c r="K663" s="11">
        <v>1474644559</v>
      </c>
      <c r="L663" t="b">
        <v>0</v>
      </c>
      <c r="M663">
        <v>9</v>
      </c>
      <c r="N663" t="b">
        <v>0</v>
      </c>
      <c r="O663" t="s">
        <v>8271</v>
      </c>
      <c r="P663" s="10">
        <f>ROUND(E663/D663*100,0)</f>
        <v>1</v>
      </c>
      <c r="Q663">
        <f>IFERROR(ROUND(E663/M663,2),0)</f>
        <v>10.56</v>
      </c>
      <c r="R663" s="16" t="s">
        <v>8317</v>
      </c>
      <c r="S663" s="11" t="s">
        <v>8319</v>
      </c>
      <c r="T663" s="21">
        <f>(((K663/60)/60)/24)+DATE(1970,1,1)</f>
        <v>42636.645358796297</v>
      </c>
      <c r="U663" s="21">
        <f>(((I663/60)/60)/24)+DATE(1970,1,1)</f>
        <v>42666.645358796297</v>
      </c>
    </row>
    <row r="664" spans="1:21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f>YEAR(T664)</f>
        <v>2014</v>
      </c>
      <c r="K664" s="11">
        <v>1418812247</v>
      </c>
      <c r="L664" t="b">
        <v>0</v>
      </c>
      <c r="M664">
        <v>4</v>
      </c>
      <c r="N664" t="b">
        <v>0</v>
      </c>
      <c r="O664" t="s">
        <v>8271</v>
      </c>
      <c r="P664" s="10">
        <f>ROUND(E664/D664*100,0)</f>
        <v>0</v>
      </c>
      <c r="Q664">
        <f>IFERROR(ROUND(E664/M664,2),0)</f>
        <v>39</v>
      </c>
      <c r="R664" s="16" t="s">
        <v>8317</v>
      </c>
      <c r="S664" s="11" t="s">
        <v>8319</v>
      </c>
      <c r="T664" s="21">
        <f>(((K664/60)/60)/24)+DATE(1970,1,1)</f>
        <v>41990.438043981485</v>
      </c>
      <c r="U664" s="21">
        <f>(((I664/60)/60)/24)+DATE(1970,1,1)</f>
        <v>42020.438043981485</v>
      </c>
    </row>
    <row r="665" spans="1:21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f>YEAR(T665)</f>
        <v>2015</v>
      </c>
      <c r="K665" s="11">
        <v>1434658456</v>
      </c>
      <c r="L665" t="b">
        <v>0</v>
      </c>
      <c r="M665">
        <v>7</v>
      </c>
      <c r="N665" t="b">
        <v>0</v>
      </c>
      <c r="O665" t="s">
        <v>8271</v>
      </c>
      <c r="P665" s="10">
        <f>ROUND(E665/D665*100,0)</f>
        <v>0</v>
      </c>
      <c r="Q665">
        <f>IFERROR(ROUND(E665/M665,2),0)</f>
        <v>100</v>
      </c>
      <c r="R665" s="16" t="s">
        <v>8317</v>
      </c>
      <c r="S665" s="11" t="s">
        <v>8319</v>
      </c>
      <c r="T665" s="21">
        <f>(((K665/60)/60)/24)+DATE(1970,1,1)</f>
        <v>42173.843240740738</v>
      </c>
      <c r="U665" s="21">
        <f>(((I665/60)/60)/24)+DATE(1970,1,1)</f>
        <v>42203.843240740738</v>
      </c>
    </row>
    <row r="666" spans="1:21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f>YEAR(T666)</f>
        <v>2015</v>
      </c>
      <c r="K666" s="11">
        <v>1426348775</v>
      </c>
      <c r="L666" t="b">
        <v>0</v>
      </c>
      <c r="M666">
        <v>29</v>
      </c>
      <c r="N666" t="b">
        <v>0</v>
      </c>
      <c r="O666" t="s">
        <v>8271</v>
      </c>
      <c r="P666" s="10">
        <f>ROUND(E666/D666*100,0)</f>
        <v>8</v>
      </c>
      <c r="Q666">
        <f>IFERROR(ROUND(E666/M666,2),0)</f>
        <v>31.17</v>
      </c>
      <c r="R666" s="16" t="s">
        <v>8317</v>
      </c>
      <c r="S666" s="11" t="s">
        <v>8319</v>
      </c>
      <c r="T666" s="21">
        <f>(((K666/60)/60)/24)+DATE(1970,1,1)</f>
        <v>42077.666377314818</v>
      </c>
      <c r="U666" s="21">
        <f>(((I666/60)/60)/24)+DATE(1970,1,1)</f>
        <v>42107.666377314818</v>
      </c>
    </row>
    <row r="667" spans="1:21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f>YEAR(T667)</f>
        <v>2016</v>
      </c>
      <c r="K667" s="11">
        <v>1479143061</v>
      </c>
      <c r="L667" t="b">
        <v>0</v>
      </c>
      <c r="M667">
        <v>12</v>
      </c>
      <c r="N667" t="b">
        <v>0</v>
      </c>
      <c r="O667" t="s">
        <v>8271</v>
      </c>
      <c r="P667" s="10">
        <f>ROUND(E667/D667*100,0)</f>
        <v>19</v>
      </c>
      <c r="Q667">
        <f>IFERROR(ROUND(E667/M667,2),0)</f>
        <v>155.33000000000001</v>
      </c>
      <c r="R667" s="16" t="s">
        <v>8317</v>
      </c>
      <c r="S667" s="11" t="s">
        <v>8319</v>
      </c>
      <c r="T667" s="21">
        <f>(((K667/60)/60)/24)+DATE(1970,1,1)</f>
        <v>42688.711354166662</v>
      </c>
      <c r="U667" s="21">
        <f>(((I667/60)/60)/24)+DATE(1970,1,1)</f>
        <v>42748.711354166662</v>
      </c>
    </row>
    <row r="668" spans="1:21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f>YEAR(T668)</f>
        <v>2014</v>
      </c>
      <c r="K668" s="11">
        <v>1405713498</v>
      </c>
      <c r="L668" t="b">
        <v>0</v>
      </c>
      <c r="M668">
        <v>4</v>
      </c>
      <c r="N668" t="b">
        <v>0</v>
      </c>
      <c r="O668" t="s">
        <v>8271</v>
      </c>
      <c r="P668" s="10">
        <f>ROUND(E668/D668*100,0)</f>
        <v>0</v>
      </c>
      <c r="Q668">
        <f>IFERROR(ROUND(E668/M668,2),0)</f>
        <v>2</v>
      </c>
      <c r="R668" s="16" t="s">
        <v>8317</v>
      </c>
      <c r="S668" s="11" t="s">
        <v>8319</v>
      </c>
      <c r="T668" s="21">
        <f>(((K668/60)/60)/24)+DATE(1970,1,1)</f>
        <v>41838.832152777781</v>
      </c>
      <c r="U668" s="21">
        <f>(((I668/60)/60)/24)+DATE(1970,1,1)</f>
        <v>41868.832152777781</v>
      </c>
    </row>
    <row r="669" spans="1:21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f>YEAR(T669)</f>
        <v>2016</v>
      </c>
      <c r="K669" s="11">
        <v>1474275463</v>
      </c>
      <c r="L669" t="b">
        <v>0</v>
      </c>
      <c r="M669">
        <v>28</v>
      </c>
      <c r="N669" t="b">
        <v>0</v>
      </c>
      <c r="O669" t="s">
        <v>8271</v>
      </c>
      <c r="P669" s="10">
        <f>ROUND(E669/D669*100,0)</f>
        <v>10</v>
      </c>
      <c r="Q669">
        <f>IFERROR(ROUND(E669/M669,2),0)</f>
        <v>178.93</v>
      </c>
      <c r="R669" s="16" t="s">
        <v>8317</v>
      </c>
      <c r="S669" s="11" t="s">
        <v>8319</v>
      </c>
      <c r="T669" s="21">
        <f>(((K669/60)/60)/24)+DATE(1970,1,1)</f>
        <v>42632.373414351852</v>
      </c>
      <c r="U669" s="21">
        <f>(((I669/60)/60)/24)+DATE(1970,1,1)</f>
        <v>42672.373414351852</v>
      </c>
    </row>
    <row r="670" spans="1:21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f>YEAR(T670)</f>
        <v>2015</v>
      </c>
      <c r="K670" s="11">
        <v>1427486222</v>
      </c>
      <c r="L670" t="b">
        <v>0</v>
      </c>
      <c r="M670">
        <v>25</v>
      </c>
      <c r="N670" t="b">
        <v>0</v>
      </c>
      <c r="O670" t="s">
        <v>8271</v>
      </c>
      <c r="P670" s="10">
        <f>ROUND(E670/D670*100,0)</f>
        <v>5</v>
      </c>
      <c r="Q670">
        <f>IFERROR(ROUND(E670/M670,2),0)</f>
        <v>27.36</v>
      </c>
      <c r="R670" s="16" t="s">
        <v>8317</v>
      </c>
      <c r="S670" s="11" t="s">
        <v>8319</v>
      </c>
      <c r="T670" s="21">
        <f>(((K670/60)/60)/24)+DATE(1970,1,1)</f>
        <v>42090.831273148149</v>
      </c>
      <c r="U670" s="21">
        <f>(((I670/60)/60)/24)+DATE(1970,1,1)</f>
        <v>42135.831273148149</v>
      </c>
    </row>
    <row r="671" spans="1:21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f>YEAR(T671)</f>
        <v>2016</v>
      </c>
      <c r="K671" s="11">
        <v>1465225258</v>
      </c>
      <c r="L671" t="b">
        <v>0</v>
      </c>
      <c r="M671">
        <v>28</v>
      </c>
      <c r="N671" t="b">
        <v>0</v>
      </c>
      <c r="O671" t="s">
        <v>8271</v>
      </c>
      <c r="P671" s="10">
        <f>ROUND(E671/D671*100,0)</f>
        <v>22</v>
      </c>
      <c r="Q671">
        <f>IFERROR(ROUND(E671/M671,2),0)</f>
        <v>1536.25</v>
      </c>
      <c r="R671" s="16" t="s">
        <v>8317</v>
      </c>
      <c r="S671" s="11" t="s">
        <v>8319</v>
      </c>
      <c r="T671" s="21">
        <f>(((K671/60)/60)/24)+DATE(1970,1,1)</f>
        <v>42527.625671296293</v>
      </c>
      <c r="U671" s="21">
        <f>(((I671/60)/60)/24)+DATE(1970,1,1)</f>
        <v>42557.625671296293</v>
      </c>
    </row>
    <row r="672" spans="1:21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f>YEAR(T672)</f>
        <v>2016</v>
      </c>
      <c r="K672" s="11">
        <v>1463418120</v>
      </c>
      <c r="L672" t="b">
        <v>0</v>
      </c>
      <c r="M672">
        <v>310</v>
      </c>
      <c r="N672" t="b">
        <v>0</v>
      </c>
      <c r="O672" t="s">
        <v>8271</v>
      </c>
      <c r="P672" s="10">
        <f>ROUND(E672/D672*100,0)</f>
        <v>29</v>
      </c>
      <c r="Q672">
        <f>IFERROR(ROUND(E672/M672,2),0)</f>
        <v>85</v>
      </c>
      <c r="R672" s="16" t="s">
        <v>8317</v>
      </c>
      <c r="S672" s="11" t="s">
        <v>8319</v>
      </c>
      <c r="T672" s="21">
        <f>(((K672/60)/60)/24)+DATE(1970,1,1)</f>
        <v>42506.709722222222</v>
      </c>
      <c r="U672" s="21">
        <f>(((I672/60)/60)/24)+DATE(1970,1,1)</f>
        <v>42540.340277777781</v>
      </c>
    </row>
    <row r="673" spans="1:21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f>YEAR(T673)</f>
        <v>2014</v>
      </c>
      <c r="K673" s="11">
        <v>1418315852</v>
      </c>
      <c r="L673" t="b">
        <v>0</v>
      </c>
      <c r="M673">
        <v>15</v>
      </c>
      <c r="N673" t="b">
        <v>0</v>
      </c>
      <c r="O673" t="s">
        <v>8271</v>
      </c>
      <c r="P673" s="10">
        <f>ROUND(E673/D673*100,0)</f>
        <v>39</v>
      </c>
      <c r="Q673">
        <f>IFERROR(ROUND(E673/M673,2),0)</f>
        <v>788.53</v>
      </c>
      <c r="R673" s="16" t="s">
        <v>8317</v>
      </c>
      <c r="S673" s="11" t="s">
        <v>8319</v>
      </c>
      <c r="T673" s="21">
        <f>(((K673/60)/60)/24)+DATE(1970,1,1)</f>
        <v>41984.692731481482</v>
      </c>
      <c r="U673" s="21">
        <f>(((I673/60)/60)/24)+DATE(1970,1,1)</f>
        <v>42018.166666666672</v>
      </c>
    </row>
    <row r="674" spans="1:21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f>YEAR(T674)</f>
        <v>2014</v>
      </c>
      <c r="K674" s="11">
        <v>1417410964</v>
      </c>
      <c r="L674" t="b">
        <v>0</v>
      </c>
      <c r="M674">
        <v>215</v>
      </c>
      <c r="N674" t="b">
        <v>0</v>
      </c>
      <c r="O674" t="s">
        <v>8271</v>
      </c>
      <c r="P674" s="10">
        <f>ROUND(E674/D674*100,0)</f>
        <v>22</v>
      </c>
      <c r="Q674">
        <f>IFERROR(ROUND(E674/M674,2),0)</f>
        <v>50.3</v>
      </c>
      <c r="R674" s="16" t="s">
        <v>8317</v>
      </c>
      <c r="S674" s="11" t="s">
        <v>8319</v>
      </c>
      <c r="T674" s="21">
        <f>(((K674/60)/60)/24)+DATE(1970,1,1)</f>
        <v>41974.219490740739</v>
      </c>
      <c r="U674" s="21">
        <f>(((I674/60)/60)/24)+DATE(1970,1,1)</f>
        <v>42005.207638888889</v>
      </c>
    </row>
    <row r="675" spans="1:21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f>YEAR(T675)</f>
        <v>2014</v>
      </c>
      <c r="K675" s="11">
        <v>1405714217</v>
      </c>
      <c r="L675" t="b">
        <v>0</v>
      </c>
      <c r="M675">
        <v>3</v>
      </c>
      <c r="N675" t="b">
        <v>0</v>
      </c>
      <c r="O675" t="s">
        <v>8271</v>
      </c>
      <c r="P675" s="10">
        <f>ROUND(E675/D675*100,0)</f>
        <v>0</v>
      </c>
      <c r="Q675">
        <f>IFERROR(ROUND(E675/M675,2),0)</f>
        <v>68.33</v>
      </c>
      <c r="R675" s="16" t="s">
        <v>8317</v>
      </c>
      <c r="S675" s="11" t="s">
        <v>8319</v>
      </c>
      <c r="T675" s="21">
        <f>(((K675/60)/60)/24)+DATE(1970,1,1)</f>
        <v>41838.840474537035</v>
      </c>
      <c r="U675" s="21">
        <f>(((I675/60)/60)/24)+DATE(1970,1,1)</f>
        <v>41883.840474537035</v>
      </c>
    </row>
    <row r="676" spans="1:21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f>YEAR(T676)</f>
        <v>2014</v>
      </c>
      <c r="K676" s="11">
        <v>1402627627</v>
      </c>
      <c r="L676" t="b">
        <v>0</v>
      </c>
      <c r="M676">
        <v>2</v>
      </c>
      <c r="N676" t="b">
        <v>0</v>
      </c>
      <c r="O676" t="s">
        <v>8271</v>
      </c>
      <c r="P676" s="10">
        <f>ROUND(E676/D676*100,0)</f>
        <v>0</v>
      </c>
      <c r="Q676">
        <f>IFERROR(ROUND(E676/M676,2),0)</f>
        <v>7.5</v>
      </c>
      <c r="R676" s="16" t="s">
        <v>8317</v>
      </c>
      <c r="S676" s="11" t="s">
        <v>8319</v>
      </c>
      <c r="T676" s="21">
        <f>(((K676/60)/60)/24)+DATE(1970,1,1)</f>
        <v>41803.116053240738</v>
      </c>
      <c r="U676" s="21">
        <f>(((I676/60)/60)/24)+DATE(1970,1,1)</f>
        <v>41863.116053240738</v>
      </c>
    </row>
    <row r="677" spans="1:21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f>YEAR(T677)</f>
        <v>2014</v>
      </c>
      <c r="K677" s="11">
        <v>1417558804</v>
      </c>
      <c r="L677" t="b">
        <v>0</v>
      </c>
      <c r="M677">
        <v>26</v>
      </c>
      <c r="N677" t="b">
        <v>0</v>
      </c>
      <c r="O677" t="s">
        <v>8271</v>
      </c>
      <c r="P677" s="10">
        <f>ROUND(E677/D677*100,0)</f>
        <v>15</v>
      </c>
      <c r="Q677">
        <f>IFERROR(ROUND(E677/M677,2),0)</f>
        <v>34.270000000000003</v>
      </c>
      <c r="R677" s="16" t="s">
        <v>8317</v>
      </c>
      <c r="S677" s="11" t="s">
        <v>8319</v>
      </c>
      <c r="T677" s="21">
        <f>(((K677/60)/60)/24)+DATE(1970,1,1)</f>
        <v>41975.930601851855</v>
      </c>
      <c r="U677" s="21">
        <f>(((I677/60)/60)/24)+DATE(1970,1,1)</f>
        <v>42005.290972222225</v>
      </c>
    </row>
    <row r="678" spans="1:21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f>YEAR(T678)</f>
        <v>2015</v>
      </c>
      <c r="K678" s="11">
        <v>1420741581</v>
      </c>
      <c r="L678" t="b">
        <v>0</v>
      </c>
      <c r="M678">
        <v>24</v>
      </c>
      <c r="N678" t="b">
        <v>0</v>
      </c>
      <c r="O678" t="s">
        <v>8271</v>
      </c>
      <c r="P678" s="10">
        <f>ROUND(E678/D678*100,0)</f>
        <v>1</v>
      </c>
      <c r="Q678">
        <f>IFERROR(ROUND(E678/M678,2),0)</f>
        <v>61.29</v>
      </c>
      <c r="R678" s="16" t="s">
        <v>8317</v>
      </c>
      <c r="S678" s="11" t="s">
        <v>8319</v>
      </c>
      <c r="T678" s="21">
        <f>(((K678/60)/60)/24)+DATE(1970,1,1)</f>
        <v>42012.768298611118</v>
      </c>
      <c r="U678" s="21">
        <f>(((I678/60)/60)/24)+DATE(1970,1,1)</f>
        <v>42042.768298611118</v>
      </c>
    </row>
    <row r="679" spans="1:21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f>YEAR(T679)</f>
        <v>2016</v>
      </c>
      <c r="K679" s="11">
        <v>1463218895</v>
      </c>
      <c r="L679" t="b">
        <v>0</v>
      </c>
      <c r="M679">
        <v>96</v>
      </c>
      <c r="N679" t="b">
        <v>0</v>
      </c>
      <c r="O679" t="s">
        <v>8271</v>
      </c>
      <c r="P679" s="10">
        <f>ROUND(E679/D679*100,0)</f>
        <v>26</v>
      </c>
      <c r="Q679">
        <f>IFERROR(ROUND(E679/M679,2),0)</f>
        <v>133.25</v>
      </c>
      <c r="R679" s="16" t="s">
        <v>8317</v>
      </c>
      <c r="S679" s="11" t="s">
        <v>8319</v>
      </c>
      <c r="T679" s="21">
        <f>(((K679/60)/60)/24)+DATE(1970,1,1)</f>
        <v>42504.403877314813</v>
      </c>
      <c r="U679" s="21">
        <f>(((I679/60)/60)/24)+DATE(1970,1,1)</f>
        <v>42549.403877314813</v>
      </c>
    </row>
    <row r="680" spans="1:21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f>YEAR(T680)</f>
        <v>2016</v>
      </c>
      <c r="K680" s="11">
        <v>1461229338</v>
      </c>
      <c r="L680" t="b">
        <v>0</v>
      </c>
      <c r="M680">
        <v>17</v>
      </c>
      <c r="N680" t="b">
        <v>0</v>
      </c>
      <c r="O680" t="s">
        <v>8271</v>
      </c>
      <c r="P680" s="10">
        <f>ROUND(E680/D680*100,0)</f>
        <v>4</v>
      </c>
      <c r="Q680">
        <f>IFERROR(ROUND(E680/M680,2),0)</f>
        <v>65.180000000000007</v>
      </c>
      <c r="R680" s="16" t="s">
        <v>8317</v>
      </c>
      <c r="S680" s="11" t="s">
        <v>8319</v>
      </c>
      <c r="T680" s="21">
        <f>(((K680/60)/60)/24)+DATE(1970,1,1)</f>
        <v>42481.376597222217</v>
      </c>
      <c r="U680" s="21">
        <f>(((I680/60)/60)/24)+DATE(1970,1,1)</f>
        <v>42511.376597222217</v>
      </c>
    </row>
    <row r="681" spans="1:21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f>YEAR(T681)</f>
        <v>2016</v>
      </c>
      <c r="K681" s="11">
        <v>1467736909</v>
      </c>
      <c r="L681" t="b">
        <v>0</v>
      </c>
      <c r="M681">
        <v>94</v>
      </c>
      <c r="N681" t="b">
        <v>0</v>
      </c>
      <c r="O681" t="s">
        <v>8271</v>
      </c>
      <c r="P681" s="10">
        <f>ROUND(E681/D681*100,0)</f>
        <v>15</v>
      </c>
      <c r="Q681">
        <f>IFERROR(ROUND(E681/M681,2),0)</f>
        <v>93.9</v>
      </c>
      <c r="R681" s="16" t="s">
        <v>8317</v>
      </c>
      <c r="S681" s="11" t="s">
        <v>8319</v>
      </c>
      <c r="T681" s="21">
        <f>(((K681/60)/60)/24)+DATE(1970,1,1)</f>
        <v>42556.695706018523</v>
      </c>
      <c r="U681" s="21">
        <f>(((I681/60)/60)/24)+DATE(1970,1,1)</f>
        <v>42616.695706018523</v>
      </c>
    </row>
    <row r="682" spans="1:21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f>YEAR(T682)</f>
        <v>2014</v>
      </c>
      <c r="K682" s="11">
        <v>1407931331</v>
      </c>
      <c r="L682" t="b">
        <v>0</v>
      </c>
      <c r="M682">
        <v>129</v>
      </c>
      <c r="N682" t="b">
        <v>0</v>
      </c>
      <c r="O682" t="s">
        <v>8271</v>
      </c>
      <c r="P682" s="10">
        <f>ROUND(E682/D682*100,0)</f>
        <v>26</v>
      </c>
      <c r="Q682">
        <f>IFERROR(ROUND(E682/M682,2),0)</f>
        <v>150.65</v>
      </c>
      <c r="R682" s="16" t="s">
        <v>8317</v>
      </c>
      <c r="S682" s="11" t="s">
        <v>8319</v>
      </c>
      <c r="T682" s="21">
        <f>(((K682/60)/60)/24)+DATE(1970,1,1)</f>
        <v>41864.501516203702</v>
      </c>
      <c r="U682" s="21">
        <f>(((I682/60)/60)/24)+DATE(1970,1,1)</f>
        <v>41899.501516203702</v>
      </c>
    </row>
    <row r="683" spans="1:21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f>YEAR(T683)</f>
        <v>2016</v>
      </c>
      <c r="K683" s="11">
        <v>1474917604</v>
      </c>
      <c r="L683" t="b">
        <v>0</v>
      </c>
      <c r="M683">
        <v>1</v>
      </c>
      <c r="N683" t="b">
        <v>0</v>
      </c>
      <c r="O683" t="s">
        <v>8271</v>
      </c>
      <c r="P683" s="10">
        <f>ROUND(E683/D683*100,0)</f>
        <v>0</v>
      </c>
      <c r="Q683">
        <f>IFERROR(ROUND(E683/M683,2),0)</f>
        <v>1</v>
      </c>
      <c r="R683" s="16" t="s">
        <v>8317</v>
      </c>
      <c r="S683" s="11" t="s">
        <v>8319</v>
      </c>
      <c r="T683" s="21">
        <f>(((K683/60)/60)/24)+DATE(1970,1,1)</f>
        <v>42639.805601851855</v>
      </c>
      <c r="U683" s="21">
        <f>(((I683/60)/60)/24)+DATE(1970,1,1)</f>
        <v>42669.805601851855</v>
      </c>
    </row>
    <row r="684" spans="1:21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f>YEAR(T684)</f>
        <v>2017</v>
      </c>
      <c r="K684" s="11">
        <v>1486923722</v>
      </c>
      <c r="L684" t="b">
        <v>0</v>
      </c>
      <c r="M684">
        <v>4</v>
      </c>
      <c r="N684" t="b">
        <v>0</v>
      </c>
      <c r="O684" t="s">
        <v>8271</v>
      </c>
      <c r="P684" s="10">
        <f>ROUND(E684/D684*100,0)</f>
        <v>0</v>
      </c>
      <c r="Q684">
        <f>IFERROR(ROUND(E684/M684,2),0)</f>
        <v>13.25</v>
      </c>
      <c r="R684" s="16" t="s">
        <v>8317</v>
      </c>
      <c r="S684" s="11" t="s">
        <v>8319</v>
      </c>
      <c r="T684" s="21">
        <f>(((K684/60)/60)/24)+DATE(1970,1,1)</f>
        <v>42778.765300925923</v>
      </c>
      <c r="U684" s="21">
        <f>(((I684/60)/60)/24)+DATE(1970,1,1)</f>
        <v>42808.723634259266</v>
      </c>
    </row>
    <row r="685" spans="1:21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f>YEAR(T685)</f>
        <v>2016</v>
      </c>
      <c r="K685" s="11">
        <v>1474493764</v>
      </c>
      <c r="L685" t="b">
        <v>0</v>
      </c>
      <c r="M685">
        <v>3</v>
      </c>
      <c r="N685" t="b">
        <v>0</v>
      </c>
      <c r="O685" t="s">
        <v>8271</v>
      </c>
      <c r="P685" s="10">
        <f>ROUND(E685/D685*100,0)</f>
        <v>1</v>
      </c>
      <c r="Q685">
        <f>IFERROR(ROUND(E685/M685,2),0)</f>
        <v>99.33</v>
      </c>
      <c r="R685" s="16" t="s">
        <v>8317</v>
      </c>
      <c r="S685" s="11" t="s">
        <v>8319</v>
      </c>
      <c r="T685" s="21">
        <f>(((K685/60)/60)/24)+DATE(1970,1,1)</f>
        <v>42634.900046296301</v>
      </c>
      <c r="U685" s="21">
        <f>(((I685/60)/60)/24)+DATE(1970,1,1)</f>
        <v>42674.900046296301</v>
      </c>
    </row>
    <row r="686" spans="1:21" ht="21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f>YEAR(T686)</f>
        <v>2014</v>
      </c>
      <c r="K686" s="11">
        <v>1403176891</v>
      </c>
      <c r="L686" t="b">
        <v>0</v>
      </c>
      <c r="M686">
        <v>135</v>
      </c>
      <c r="N686" t="b">
        <v>0</v>
      </c>
      <c r="O686" t="s">
        <v>8271</v>
      </c>
      <c r="P686" s="10">
        <f>ROUND(E686/D686*100,0)</f>
        <v>7</v>
      </c>
      <c r="Q686">
        <f>IFERROR(ROUND(E686/M686,2),0)</f>
        <v>177.39</v>
      </c>
      <c r="R686" s="16" t="s">
        <v>8317</v>
      </c>
      <c r="S686" s="11" t="s">
        <v>8319</v>
      </c>
      <c r="T686" s="21">
        <f>(((K686/60)/60)/24)+DATE(1970,1,1)</f>
        <v>41809.473275462966</v>
      </c>
      <c r="U686" s="21">
        <f>(((I686/60)/60)/24)+DATE(1970,1,1)</f>
        <v>41845.125</v>
      </c>
    </row>
    <row r="687" spans="1:21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f>YEAR(T687)</f>
        <v>2014</v>
      </c>
      <c r="K687" s="11">
        <v>1417207672</v>
      </c>
      <c r="L687" t="b">
        <v>0</v>
      </c>
      <c r="M687">
        <v>10</v>
      </c>
      <c r="N687" t="b">
        <v>0</v>
      </c>
      <c r="O687" t="s">
        <v>8271</v>
      </c>
      <c r="P687" s="10">
        <f>ROUND(E687/D687*100,0)</f>
        <v>28</v>
      </c>
      <c r="Q687">
        <f>IFERROR(ROUND(E687/M687,2),0)</f>
        <v>55.3</v>
      </c>
      <c r="R687" s="16" t="s">
        <v>8317</v>
      </c>
      <c r="S687" s="11" t="s">
        <v>8319</v>
      </c>
      <c r="T687" s="21">
        <f>(((K687/60)/60)/24)+DATE(1970,1,1)</f>
        <v>41971.866574074069</v>
      </c>
      <c r="U687" s="21">
        <f>(((I687/60)/60)/24)+DATE(1970,1,1)</f>
        <v>42016.866574074069</v>
      </c>
    </row>
    <row r="688" spans="1:21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f>YEAR(T688)</f>
        <v>2015</v>
      </c>
      <c r="K688" s="11">
        <v>1436026170</v>
      </c>
      <c r="L688" t="b">
        <v>0</v>
      </c>
      <c r="M688">
        <v>0</v>
      </c>
      <c r="N688" t="b">
        <v>0</v>
      </c>
      <c r="O688" t="s">
        <v>8271</v>
      </c>
      <c r="P688" s="10">
        <f>ROUND(E688/D688*100,0)</f>
        <v>0</v>
      </c>
      <c r="Q688">
        <f>IFERROR(ROUND(E688/M688,2),0)</f>
        <v>0</v>
      </c>
      <c r="R688" s="16" t="s">
        <v>8317</v>
      </c>
      <c r="S688" s="11" t="s">
        <v>8319</v>
      </c>
      <c r="T688" s="21">
        <f>(((K688/60)/60)/24)+DATE(1970,1,1)</f>
        <v>42189.673263888893</v>
      </c>
      <c r="U688" s="21">
        <f>(((I688/60)/60)/24)+DATE(1970,1,1)</f>
        <v>42219.673263888893</v>
      </c>
    </row>
    <row r="689" spans="1:21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f>YEAR(T689)</f>
        <v>2016</v>
      </c>
      <c r="K689" s="11">
        <v>1481133653</v>
      </c>
      <c r="L689" t="b">
        <v>0</v>
      </c>
      <c r="M689">
        <v>6</v>
      </c>
      <c r="N689" t="b">
        <v>0</v>
      </c>
      <c r="O689" t="s">
        <v>8271</v>
      </c>
      <c r="P689" s="10">
        <f>ROUND(E689/D689*100,0)</f>
        <v>4</v>
      </c>
      <c r="Q689">
        <f>IFERROR(ROUND(E689/M689,2),0)</f>
        <v>591.66999999999996</v>
      </c>
      <c r="R689" s="16" t="s">
        <v>8317</v>
      </c>
      <c r="S689" s="11" t="s">
        <v>8319</v>
      </c>
      <c r="T689" s="21">
        <f>(((K689/60)/60)/24)+DATE(1970,1,1)</f>
        <v>42711.750613425931</v>
      </c>
      <c r="U689" s="21">
        <f>(((I689/60)/60)/24)+DATE(1970,1,1)</f>
        <v>42771.750613425931</v>
      </c>
    </row>
    <row r="690" spans="1:21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f>YEAR(T690)</f>
        <v>2015</v>
      </c>
      <c r="K690" s="11">
        <v>1442284253</v>
      </c>
      <c r="L690" t="b">
        <v>0</v>
      </c>
      <c r="M690">
        <v>36</v>
      </c>
      <c r="N690" t="b">
        <v>0</v>
      </c>
      <c r="O690" t="s">
        <v>8271</v>
      </c>
      <c r="P690" s="10">
        <f>ROUND(E690/D690*100,0)</f>
        <v>73</v>
      </c>
      <c r="Q690">
        <f>IFERROR(ROUND(E690/M690,2),0)</f>
        <v>405.5</v>
      </c>
      <c r="R690" s="16" t="s">
        <v>8317</v>
      </c>
      <c r="S690" s="11" t="s">
        <v>8319</v>
      </c>
      <c r="T690" s="21">
        <f>(((K690/60)/60)/24)+DATE(1970,1,1)</f>
        <v>42262.104780092588</v>
      </c>
      <c r="U690" s="21">
        <f>(((I690/60)/60)/24)+DATE(1970,1,1)</f>
        <v>42292.104780092588</v>
      </c>
    </row>
    <row r="691" spans="1:21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f>YEAR(T691)</f>
        <v>2016</v>
      </c>
      <c r="K691" s="11">
        <v>1478016097</v>
      </c>
      <c r="L691" t="b">
        <v>0</v>
      </c>
      <c r="M691">
        <v>336</v>
      </c>
      <c r="N691" t="b">
        <v>0</v>
      </c>
      <c r="O691" t="s">
        <v>8271</v>
      </c>
      <c r="P691" s="10">
        <f>ROUND(E691/D691*100,0)</f>
        <v>58</v>
      </c>
      <c r="Q691">
        <f>IFERROR(ROUND(E691/M691,2),0)</f>
        <v>343.15</v>
      </c>
      <c r="R691" s="16" t="s">
        <v>8317</v>
      </c>
      <c r="S691" s="11" t="s">
        <v>8319</v>
      </c>
      <c r="T691" s="21">
        <f>(((K691/60)/60)/24)+DATE(1970,1,1)</f>
        <v>42675.66778935185</v>
      </c>
      <c r="U691" s="21">
        <f>(((I691/60)/60)/24)+DATE(1970,1,1)</f>
        <v>42712.207638888889</v>
      </c>
    </row>
    <row r="692" spans="1:21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f>YEAR(T692)</f>
        <v>2016</v>
      </c>
      <c r="K692" s="11">
        <v>1469718841</v>
      </c>
      <c r="L692" t="b">
        <v>0</v>
      </c>
      <c r="M692">
        <v>34</v>
      </c>
      <c r="N692" t="b">
        <v>0</v>
      </c>
      <c r="O692" t="s">
        <v>8271</v>
      </c>
      <c r="P692" s="10">
        <f>ROUND(E692/D692*100,0)</f>
        <v>12</v>
      </c>
      <c r="Q692">
        <f>IFERROR(ROUND(E692/M692,2),0)</f>
        <v>72.59</v>
      </c>
      <c r="R692" s="16" t="s">
        <v>8317</v>
      </c>
      <c r="S692" s="11" t="s">
        <v>8319</v>
      </c>
      <c r="T692" s="21">
        <f>(((K692/60)/60)/24)+DATE(1970,1,1)</f>
        <v>42579.634733796294</v>
      </c>
      <c r="U692" s="21">
        <f>(((I692/60)/60)/24)+DATE(1970,1,1)</f>
        <v>42622.25</v>
      </c>
    </row>
    <row r="693" spans="1:21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f>YEAR(T693)</f>
        <v>2015</v>
      </c>
      <c r="K693" s="11">
        <v>1433292046</v>
      </c>
      <c r="L693" t="b">
        <v>0</v>
      </c>
      <c r="M693">
        <v>10</v>
      </c>
      <c r="N693" t="b">
        <v>0</v>
      </c>
      <c r="O693" t="s">
        <v>8271</v>
      </c>
      <c r="P693" s="10">
        <f>ROUND(E693/D693*100,0)</f>
        <v>1</v>
      </c>
      <c r="Q693">
        <f>IFERROR(ROUND(E693/M693,2),0)</f>
        <v>26</v>
      </c>
      <c r="R693" s="16" t="s">
        <v>8317</v>
      </c>
      <c r="S693" s="11" t="s">
        <v>8319</v>
      </c>
      <c r="T693" s="21">
        <f>(((K693/60)/60)/24)+DATE(1970,1,1)</f>
        <v>42158.028310185182</v>
      </c>
      <c r="U693" s="21">
        <f>(((I693/60)/60)/24)+DATE(1970,1,1)</f>
        <v>42186.028310185182</v>
      </c>
    </row>
    <row r="694" spans="1:21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f>YEAR(T694)</f>
        <v>2016</v>
      </c>
      <c r="K694" s="11">
        <v>1479805263</v>
      </c>
      <c r="L694" t="b">
        <v>0</v>
      </c>
      <c r="M694">
        <v>201</v>
      </c>
      <c r="N694" t="b">
        <v>0</v>
      </c>
      <c r="O694" t="s">
        <v>8271</v>
      </c>
      <c r="P694" s="10">
        <f>ROUND(E694/D694*100,0)</f>
        <v>7</v>
      </c>
      <c r="Q694">
        <f>IFERROR(ROUND(E694/M694,2),0)</f>
        <v>6.5</v>
      </c>
      <c r="R694" s="16" t="s">
        <v>8317</v>
      </c>
      <c r="S694" s="11" t="s">
        <v>8319</v>
      </c>
      <c r="T694" s="21">
        <f>(((K694/60)/60)/24)+DATE(1970,1,1)</f>
        <v>42696.37572916667</v>
      </c>
      <c r="U694" s="21">
        <f>(((I694/60)/60)/24)+DATE(1970,1,1)</f>
        <v>42726.37572916667</v>
      </c>
    </row>
    <row r="695" spans="1:21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f>YEAR(T695)</f>
        <v>2015</v>
      </c>
      <c r="K695" s="11">
        <v>1427829827</v>
      </c>
      <c r="L695" t="b">
        <v>0</v>
      </c>
      <c r="M695">
        <v>296</v>
      </c>
      <c r="N695" t="b">
        <v>0</v>
      </c>
      <c r="O695" t="s">
        <v>8271</v>
      </c>
      <c r="P695" s="10">
        <f>ROUND(E695/D695*100,0)</f>
        <v>35</v>
      </c>
      <c r="Q695">
        <f>IFERROR(ROUND(E695/M695,2),0)</f>
        <v>119.39</v>
      </c>
      <c r="R695" s="16" t="s">
        <v>8317</v>
      </c>
      <c r="S695" s="11" t="s">
        <v>8319</v>
      </c>
      <c r="T695" s="21">
        <f>(((K695/60)/60)/24)+DATE(1970,1,1)</f>
        <v>42094.808182870373</v>
      </c>
      <c r="U695" s="21">
        <f>(((I695/60)/60)/24)+DATE(1970,1,1)</f>
        <v>42124.808182870373</v>
      </c>
    </row>
    <row r="696" spans="1:21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f>YEAR(T696)</f>
        <v>2017</v>
      </c>
      <c r="K696" s="11">
        <v>1483372559</v>
      </c>
      <c r="L696" t="b">
        <v>0</v>
      </c>
      <c r="M696">
        <v>7</v>
      </c>
      <c r="N696" t="b">
        <v>0</v>
      </c>
      <c r="O696" t="s">
        <v>8271</v>
      </c>
      <c r="P696" s="10">
        <f>ROUND(E696/D696*100,0)</f>
        <v>0</v>
      </c>
      <c r="Q696">
        <f>IFERROR(ROUND(E696/M696,2),0)</f>
        <v>84.29</v>
      </c>
      <c r="R696" s="16" t="s">
        <v>8317</v>
      </c>
      <c r="S696" s="11" t="s">
        <v>8319</v>
      </c>
      <c r="T696" s="21">
        <f>(((K696/60)/60)/24)+DATE(1970,1,1)</f>
        <v>42737.663877314815</v>
      </c>
      <c r="U696" s="21">
        <f>(((I696/60)/60)/24)+DATE(1970,1,1)</f>
        <v>42767.663877314815</v>
      </c>
    </row>
    <row r="697" spans="1:21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f>YEAR(T697)</f>
        <v>2014</v>
      </c>
      <c r="K697" s="11">
        <v>1412166620</v>
      </c>
      <c r="L697" t="b">
        <v>0</v>
      </c>
      <c r="M697">
        <v>7</v>
      </c>
      <c r="N697" t="b">
        <v>0</v>
      </c>
      <c r="O697" t="s">
        <v>8271</v>
      </c>
      <c r="P697" s="10">
        <f>ROUND(E697/D697*100,0)</f>
        <v>1</v>
      </c>
      <c r="Q697">
        <f>IFERROR(ROUND(E697/M697,2),0)</f>
        <v>90.86</v>
      </c>
      <c r="R697" s="16" t="s">
        <v>8317</v>
      </c>
      <c r="S697" s="11" t="s">
        <v>8319</v>
      </c>
      <c r="T697" s="21">
        <f>(((K697/60)/60)/24)+DATE(1970,1,1)</f>
        <v>41913.521064814813</v>
      </c>
      <c r="U697" s="21">
        <f>(((I697/60)/60)/24)+DATE(1970,1,1)</f>
        <v>41943.521064814813</v>
      </c>
    </row>
    <row r="698" spans="1:21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f>YEAR(T698)</f>
        <v>2014</v>
      </c>
      <c r="K698" s="11">
        <v>1403734502</v>
      </c>
      <c r="L698" t="b">
        <v>0</v>
      </c>
      <c r="M698">
        <v>1</v>
      </c>
      <c r="N698" t="b">
        <v>0</v>
      </c>
      <c r="O698" t="s">
        <v>8271</v>
      </c>
      <c r="P698" s="10">
        <f>ROUND(E698/D698*100,0)</f>
        <v>0</v>
      </c>
      <c r="Q698">
        <f>IFERROR(ROUND(E698/M698,2),0)</f>
        <v>1</v>
      </c>
      <c r="R698" s="16" t="s">
        <v>8317</v>
      </c>
      <c r="S698" s="11" t="s">
        <v>8319</v>
      </c>
      <c r="T698" s="21">
        <f>(((K698/60)/60)/24)+DATE(1970,1,1)</f>
        <v>41815.927106481482</v>
      </c>
      <c r="U698" s="21">
        <f>(((I698/60)/60)/24)+DATE(1970,1,1)</f>
        <v>41845.927106481482</v>
      </c>
    </row>
    <row r="699" spans="1:21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f>YEAR(T699)</f>
        <v>2016</v>
      </c>
      <c r="K699" s="11">
        <v>1453206789</v>
      </c>
      <c r="L699" t="b">
        <v>0</v>
      </c>
      <c r="M699">
        <v>114</v>
      </c>
      <c r="N699" t="b">
        <v>0</v>
      </c>
      <c r="O699" t="s">
        <v>8271</v>
      </c>
      <c r="P699" s="10">
        <f>ROUND(E699/D699*100,0)</f>
        <v>46</v>
      </c>
      <c r="Q699">
        <f>IFERROR(ROUND(E699/M699,2),0)</f>
        <v>20.34</v>
      </c>
      <c r="R699" s="16" t="s">
        <v>8317</v>
      </c>
      <c r="S699" s="11" t="s">
        <v>8319</v>
      </c>
      <c r="T699" s="21">
        <f>(((K699/60)/60)/24)+DATE(1970,1,1)</f>
        <v>42388.523020833338</v>
      </c>
      <c r="U699" s="21">
        <f>(((I699/60)/60)/24)+DATE(1970,1,1)</f>
        <v>42403.523020833338</v>
      </c>
    </row>
    <row r="700" spans="1:21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f>YEAR(T700)</f>
        <v>2014</v>
      </c>
      <c r="K700" s="11">
        <v>1408141245</v>
      </c>
      <c r="L700" t="b">
        <v>0</v>
      </c>
      <c r="M700">
        <v>29</v>
      </c>
      <c r="N700" t="b">
        <v>0</v>
      </c>
      <c r="O700" t="s">
        <v>8271</v>
      </c>
      <c r="P700" s="10">
        <f>ROUND(E700/D700*100,0)</f>
        <v>15</v>
      </c>
      <c r="Q700">
        <f>IFERROR(ROUND(E700/M700,2),0)</f>
        <v>530.69000000000005</v>
      </c>
      <c r="R700" s="16" t="s">
        <v>8317</v>
      </c>
      <c r="S700" s="11" t="s">
        <v>8319</v>
      </c>
      <c r="T700" s="21">
        <f>(((K700/60)/60)/24)+DATE(1970,1,1)</f>
        <v>41866.931076388886</v>
      </c>
      <c r="U700" s="21">
        <f>(((I700/60)/60)/24)+DATE(1970,1,1)</f>
        <v>41900.083333333336</v>
      </c>
    </row>
    <row r="701" spans="1:21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f>YEAR(T701)</f>
        <v>2013</v>
      </c>
      <c r="K701" s="11">
        <v>1381923548</v>
      </c>
      <c r="L701" t="b">
        <v>0</v>
      </c>
      <c r="M701">
        <v>890</v>
      </c>
      <c r="N701" t="b">
        <v>0</v>
      </c>
      <c r="O701" t="s">
        <v>8271</v>
      </c>
      <c r="P701" s="10">
        <f>ROUND(E701/D701*100,0)</f>
        <v>82</v>
      </c>
      <c r="Q701">
        <f>IFERROR(ROUND(E701/M701,2),0)</f>
        <v>120.39</v>
      </c>
      <c r="R701" s="16" t="s">
        <v>8317</v>
      </c>
      <c r="S701" s="11" t="s">
        <v>8319</v>
      </c>
      <c r="T701" s="21">
        <f>(((K701/60)/60)/24)+DATE(1970,1,1)</f>
        <v>41563.485509259262</v>
      </c>
      <c r="U701" s="21">
        <f>(((I701/60)/60)/24)+DATE(1970,1,1)</f>
        <v>41600.666666666664</v>
      </c>
    </row>
    <row r="702" spans="1:21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f>YEAR(T702)</f>
        <v>2016</v>
      </c>
      <c r="K702" s="11">
        <v>1481473881</v>
      </c>
      <c r="L702" t="b">
        <v>0</v>
      </c>
      <c r="M702">
        <v>31</v>
      </c>
      <c r="N702" t="b">
        <v>0</v>
      </c>
      <c r="O702" t="s">
        <v>8271</v>
      </c>
      <c r="P702" s="10">
        <f>ROUND(E702/D702*100,0)</f>
        <v>3</v>
      </c>
      <c r="Q702">
        <f>IFERROR(ROUND(E702/M702,2),0)</f>
        <v>13</v>
      </c>
      <c r="R702" s="16" t="s">
        <v>8317</v>
      </c>
      <c r="S702" s="11" t="s">
        <v>8319</v>
      </c>
      <c r="T702" s="21">
        <f>(((K702/60)/60)/24)+DATE(1970,1,1)</f>
        <v>42715.688437500001</v>
      </c>
      <c r="U702" s="21">
        <f>(((I702/60)/60)/24)+DATE(1970,1,1)</f>
        <v>42745.688437500001</v>
      </c>
    </row>
    <row r="703" spans="1:21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f>YEAR(T703)</f>
        <v>2014</v>
      </c>
      <c r="K703" s="11">
        <v>1403538880</v>
      </c>
      <c r="L703" t="b">
        <v>0</v>
      </c>
      <c r="M703">
        <v>21</v>
      </c>
      <c r="N703" t="b">
        <v>0</v>
      </c>
      <c r="O703" t="s">
        <v>8271</v>
      </c>
      <c r="P703" s="10">
        <f>ROUND(E703/D703*100,0)</f>
        <v>27</v>
      </c>
      <c r="Q703">
        <f>IFERROR(ROUND(E703/M703,2),0)</f>
        <v>291.33</v>
      </c>
      <c r="R703" s="16" t="s">
        <v>8317</v>
      </c>
      <c r="S703" s="11" t="s">
        <v>8319</v>
      </c>
      <c r="T703" s="21">
        <f>(((K703/60)/60)/24)+DATE(1970,1,1)</f>
        <v>41813.662962962961</v>
      </c>
      <c r="U703" s="21">
        <f>(((I703/60)/60)/24)+DATE(1970,1,1)</f>
        <v>41843.662962962961</v>
      </c>
    </row>
    <row r="704" spans="1:21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f>YEAR(T704)</f>
        <v>2016</v>
      </c>
      <c r="K704" s="11">
        <v>1477416387</v>
      </c>
      <c r="L704" t="b">
        <v>0</v>
      </c>
      <c r="M704">
        <v>37</v>
      </c>
      <c r="N704" t="b">
        <v>0</v>
      </c>
      <c r="O704" t="s">
        <v>8271</v>
      </c>
      <c r="P704" s="10">
        <f>ROUND(E704/D704*100,0)</f>
        <v>31</v>
      </c>
      <c r="Q704">
        <f>IFERROR(ROUND(E704/M704,2),0)</f>
        <v>124.92</v>
      </c>
      <c r="R704" s="16" t="s">
        <v>8317</v>
      </c>
      <c r="S704" s="11" t="s">
        <v>8319</v>
      </c>
      <c r="T704" s="21">
        <f>(((K704/60)/60)/24)+DATE(1970,1,1)</f>
        <v>42668.726701388892</v>
      </c>
      <c r="U704" s="21">
        <f>(((I704/60)/60)/24)+DATE(1970,1,1)</f>
        <v>42698.768368055549</v>
      </c>
    </row>
    <row r="705" spans="1:21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f>YEAR(T705)</f>
        <v>2016</v>
      </c>
      <c r="K705" s="11">
        <v>1481150949</v>
      </c>
      <c r="L705" t="b">
        <v>0</v>
      </c>
      <c r="M705">
        <v>7</v>
      </c>
      <c r="N705" t="b">
        <v>0</v>
      </c>
      <c r="O705" t="s">
        <v>8271</v>
      </c>
      <c r="P705" s="10">
        <f>ROUND(E705/D705*100,0)</f>
        <v>6</v>
      </c>
      <c r="Q705">
        <f>IFERROR(ROUND(E705/M705,2),0)</f>
        <v>119.57</v>
      </c>
      <c r="R705" s="16" t="s">
        <v>8317</v>
      </c>
      <c r="S705" s="11" t="s">
        <v>8319</v>
      </c>
      <c r="T705" s="21">
        <f>(((K705/60)/60)/24)+DATE(1970,1,1)</f>
        <v>42711.950798611113</v>
      </c>
      <c r="U705" s="21">
        <f>(((I705/60)/60)/24)+DATE(1970,1,1)</f>
        <v>42766.98055555555</v>
      </c>
    </row>
    <row r="706" spans="1:21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f>YEAR(T706)</f>
        <v>2016</v>
      </c>
      <c r="K706" s="11">
        <v>1482381468</v>
      </c>
      <c r="L706" t="b">
        <v>0</v>
      </c>
      <c r="M706">
        <v>4</v>
      </c>
      <c r="N706" t="b">
        <v>0</v>
      </c>
      <c r="O706" t="s">
        <v>8271</v>
      </c>
      <c r="P706" s="10">
        <f>ROUND(E706/D706*100,0)</f>
        <v>1</v>
      </c>
      <c r="Q706">
        <f>IFERROR(ROUND(E706/M706,2),0)</f>
        <v>120.25</v>
      </c>
      <c r="R706" s="16" t="s">
        <v>8317</v>
      </c>
      <c r="S706" s="11" t="s">
        <v>8319</v>
      </c>
      <c r="T706" s="21">
        <f>(((K706/60)/60)/24)+DATE(1970,1,1)</f>
        <v>42726.192916666667</v>
      </c>
      <c r="U706" s="21">
        <f>(((I706/60)/60)/24)+DATE(1970,1,1)</f>
        <v>42786.192916666667</v>
      </c>
    </row>
    <row r="707" spans="1:21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f>YEAR(T707)</f>
        <v>2016</v>
      </c>
      <c r="K707" s="11">
        <v>1482407278</v>
      </c>
      <c r="L707" t="b">
        <v>0</v>
      </c>
      <c r="M707">
        <v>5</v>
      </c>
      <c r="N707" t="b">
        <v>0</v>
      </c>
      <c r="O707" t="s">
        <v>8271</v>
      </c>
      <c r="P707" s="10">
        <f>ROUND(E707/D707*100,0)</f>
        <v>1</v>
      </c>
      <c r="Q707">
        <f>IFERROR(ROUND(E707/M707,2),0)</f>
        <v>195.4</v>
      </c>
      <c r="R707" s="16" t="s">
        <v>8317</v>
      </c>
      <c r="S707" s="11" t="s">
        <v>8319</v>
      </c>
      <c r="T707" s="21">
        <f>(((K707/60)/60)/24)+DATE(1970,1,1)</f>
        <v>42726.491643518515</v>
      </c>
      <c r="U707" s="21">
        <f>(((I707/60)/60)/24)+DATE(1970,1,1)</f>
        <v>42756.491643518515</v>
      </c>
    </row>
    <row r="708" spans="1:21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f>YEAR(T708)</f>
        <v>2016</v>
      </c>
      <c r="K708" s="11">
        <v>1478130783</v>
      </c>
      <c r="L708" t="b">
        <v>0</v>
      </c>
      <c r="M708">
        <v>0</v>
      </c>
      <c r="N708" t="b">
        <v>0</v>
      </c>
      <c r="O708" t="s">
        <v>8271</v>
      </c>
      <c r="P708" s="10">
        <f>ROUND(E708/D708*100,0)</f>
        <v>0</v>
      </c>
      <c r="Q708">
        <f>IFERROR(ROUND(E708/M708,2),0)</f>
        <v>0</v>
      </c>
      <c r="R708" s="16" t="s">
        <v>8317</v>
      </c>
      <c r="S708" s="11" t="s">
        <v>8319</v>
      </c>
      <c r="T708" s="21">
        <f>(((K708/60)/60)/24)+DATE(1970,1,1)</f>
        <v>42676.995173611111</v>
      </c>
      <c r="U708" s="21">
        <f>(((I708/60)/60)/24)+DATE(1970,1,1)</f>
        <v>42718.777083333334</v>
      </c>
    </row>
    <row r="709" spans="1:21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f>YEAR(T709)</f>
        <v>2016</v>
      </c>
      <c r="K709" s="11">
        <v>1479830127</v>
      </c>
      <c r="L709" t="b">
        <v>0</v>
      </c>
      <c r="M709">
        <v>456</v>
      </c>
      <c r="N709" t="b">
        <v>0</v>
      </c>
      <c r="O709" t="s">
        <v>8271</v>
      </c>
      <c r="P709" s="10">
        <f>ROUND(E709/D709*100,0)</f>
        <v>79</v>
      </c>
      <c r="Q709">
        <f>IFERROR(ROUND(E709/M709,2),0)</f>
        <v>117.7</v>
      </c>
      <c r="R709" s="16" t="s">
        <v>8317</v>
      </c>
      <c r="S709" s="11" t="s">
        <v>8319</v>
      </c>
      <c r="T709" s="21">
        <f>(((K709/60)/60)/24)+DATE(1970,1,1)</f>
        <v>42696.663506944446</v>
      </c>
      <c r="U709" s="21">
        <f>(((I709/60)/60)/24)+DATE(1970,1,1)</f>
        <v>42736.663506944446</v>
      </c>
    </row>
    <row r="710" spans="1:21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f>YEAR(T710)</f>
        <v>2014</v>
      </c>
      <c r="K710" s="11">
        <v>1405432600</v>
      </c>
      <c r="L710" t="b">
        <v>0</v>
      </c>
      <c r="M710">
        <v>369</v>
      </c>
      <c r="N710" t="b">
        <v>0</v>
      </c>
      <c r="O710" t="s">
        <v>8271</v>
      </c>
      <c r="P710" s="10">
        <f>ROUND(E710/D710*100,0)</f>
        <v>22</v>
      </c>
      <c r="Q710">
        <f>IFERROR(ROUND(E710/M710,2),0)</f>
        <v>23.95</v>
      </c>
      <c r="R710" s="16" t="s">
        <v>8317</v>
      </c>
      <c r="S710" s="11" t="s">
        <v>8319</v>
      </c>
      <c r="T710" s="21">
        <f>(((K710/60)/60)/24)+DATE(1970,1,1)</f>
        <v>41835.581018518518</v>
      </c>
      <c r="U710" s="21">
        <f>(((I710/60)/60)/24)+DATE(1970,1,1)</f>
        <v>41895.581018518518</v>
      </c>
    </row>
    <row r="711" spans="1:21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f>YEAR(T711)</f>
        <v>2014</v>
      </c>
      <c r="K711" s="11">
        <v>1415149159</v>
      </c>
      <c r="L711" t="b">
        <v>0</v>
      </c>
      <c r="M711">
        <v>2</v>
      </c>
      <c r="N711" t="b">
        <v>0</v>
      </c>
      <c r="O711" t="s">
        <v>8271</v>
      </c>
      <c r="P711" s="10">
        <f>ROUND(E711/D711*100,0)</f>
        <v>0</v>
      </c>
      <c r="Q711">
        <f>IFERROR(ROUND(E711/M711,2),0)</f>
        <v>30.5</v>
      </c>
      <c r="R711" s="16" t="s">
        <v>8317</v>
      </c>
      <c r="S711" s="11" t="s">
        <v>8319</v>
      </c>
      <c r="T711" s="21">
        <f>(((K711/60)/60)/24)+DATE(1970,1,1)</f>
        <v>41948.041192129633</v>
      </c>
      <c r="U711" s="21">
        <f>(((I711/60)/60)/24)+DATE(1970,1,1)</f>
        <v>41978.041192129633</v>
      </c>
    </row>
    <row r="712" spans="1:21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f>YEAR(T712)</f>
        <v>2014</v>
      </c>
      <c r="K712" s="11">
        <v>1405640302</v>
      </c>
      <c r="L712" t="b">
        <v>0</v>
      </c>
      <c r="M712">
        <v>0</v>
      </c>
      <c r="N712" t="b">
        <v>0</v>
      </c>
      <c r="O712" t="s">
        <v>8271</v>
      </c>
      <c r="P712" s="10">
        <f>ROUND(E712/D712*100,0)</f>
        <v>0</v>
      </c>
      <c r="Q712">
        <f>IFERROR(ROUND(E712/M712,2),0)</f>
        <v>0</v>
      </c>
      <c r="R712" s="16" t="s">
        <v>8317</v>
      </c>
      <c r="S712" s="11" t="s">
        <v>8319</v>
      </c>
      <c r="T712" s="21">
        <f>(((K712/60)/60)/24)+DATE(1970,1,1)</f>
        <v>41837.984976851854</v>
      </c>
      <c r="U712" s="21">
        <f>(((I712/60)/60)/24)+DATE(1970,1,1)</f>
        <v>41871.030555555553</v>
      </c>
    </row>
    <row r="713" spans="1:21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f>YEAR(T713)</f>
        <v>2016</v>
      </c>
      <c r="K713" s="11">
        <v>1478257268</v>
      </c>
      <c r="L713" t="b">
        <v>0</v>
      </c>
      <c r="M713">
        <v>338</v>
      </c>
      <c r="N713" t="b">
        <v>0</v>
      </c>
      <c r="O713" t="s">
        <v>8271</v>
      </c>
      <c r="P713" s="10">
        <f>ROUND(E713/D713*100,0)</f>
        <v>34</v>
      </c>
      <c r="Q713">
        <f>IFERROR(ROUND(E713/M713,2),0)</f>
        <v>99.97</v>
      </c>
      <c r="R713" s="16" t="s">
        <v>8317</v>
      </c>
      <c r="S713" s="11" t="s">
        <v>8319</v>
      </c>
      <c r="T713" s="21">
        <f>(((K713/60)/60)/24)+DATE(1970,1,1)</f>
        <v>42678.459120370375</v>
      </c>
      <c r="U713" s="21">
        <f>(((I713/60)/60)/24)+DATE(1970,1,1)</f>
        <v>42718.500787037032</v>
      </c>
    </row>
    <row r="714" spans="1:21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f>YEAR(T714)</f>
        <v>2016</v>
      </c>
      <c r="K714" s="11">
        <v>1452874832</v>
      </c>
      <c r="L714" t="b">
        <v>0</v>
      </c>
      <c r="M714">
        <v>4</v>
      </c>
      <c r="N714" t="b">
        <v>0</v>
      </c>
      <c r="O714" t="s">
        <v>8271</v>
      </c>
      <c r="P714" s="10">
        <f>ROUND(E714/D714*100,0)</f>
        <v>0</v>
      </c>
      <c r="Q714">
        <f>IFERROR(ROUND(E714/M714,2),0)</f>
        <v>26.25</v>
      </c>
      <c r="R714" s="16" t="s">
        <v>8317</v>
      </c>
      <c r="S714" s="11" t="s">
        <v>8319</v>
      </c>
      <c r="T714" s="21">
        <f>(((K714/60)/60)/24)+DATE(1970,1,1)</f>
        <v>42384.680925925932</v>
      </c>
      <c r="U714" s="21">
        <f>(((I714/60)/60)/24)+DATE(1970,1,1)</f>
        <v>42414.680925925932</v>
      </c>
    </row>
    <row r="715" spans="1:21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f>YEAR(T715)</f>
        <v>2016</v>
      </c>
      <c r="K715" s="11">
        <v>1462538532</v>
      </c>
      <c r="L715" t="b">
        <v>0</v>
      </c>
      <c r="M715">
        <v>1</v>
      </c>
      <c r="N715" t="b">
        <v>0</v>
      </c>
      <c r="O715" t="s">
        <v>8271</v>
      </c>
      <c r="P715" s="10">
        <f>ROUND(E715/D715*100,0)</f>
        <v>1</v>
      </c>
      <c r="Q715">
        <f>IFERROR(ROUND(E715/M715,2),0)</f>
        <v>199</v>
      </c>
      <c r="R715" s="16" t="s">
        <v>8317</v>
      </c>
      <c r="S715" s="11" t="s">
        <v>8319</v>
      </c>
      <c r="T715" s="21">
        <f>(((K715/60)/60)/24)+DATE(1970,1,1)</f>
        <v>42496.529305555552</v>
      </c>
      <c r="U715" s="21">
        <f>(((I715/60)/60)/24)+DATE(1970,1,1)</f>
        <v>42526.529305555552</v>
      </c>
    </row>
    <row r="716" spans="1:21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f>YEAR(T716)</f>
        <v>2016</v>
      </c>
      <c r="K716" s="11">
        <v>1483124082</v>
      </c>
      <c r="L716" t="b">
        <v>0</v>
      </c>
      <c r="M716">
        <v>28</v>
      </c>
      <c r="N716" t="b">
        <v>0</v>
      </c>
      <c r="O716" t="s">
        <v>8271</v>
      </c>
      <c r="P716" s="10">
        <f>ROUND(E716/D716*100,0)</f>
        <v>15</v>
      </c>
      <c r="Q716">
        <f>IFERROR(ROUND(E716/M716,2),0)</f>
        <v>80.319999999999993</v>
      </c>
      <c r="R716" s="16" t="s">
        <v>8317</v>
      </c>
      <c r="S716" s="11" t="s">
        <v>8319</v>
      </c>
      <c r="T716" s="21">
        <f>(((K716/60)/60)/24)+DATE(1970,1,1)</f>
        <v>42734.787986111114</v>
      </c>
      <c r="U716" s="21">
        <f>(((I716/60)/60)/24)+DATE(1970,1,1)</f>
        <v>42794.787986111114</v>
      </c>
    </row>
    <row r="717" spans="1:21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f>YEAR(T717)</f>
        <v>2015</v>
      </c>
      <c r="K717" s="11">
        <v>1443233440</v>
      </c>
      <c r="L717" t="b">
        <v>0</v>
      </c>
      <c r="M717">
        <v>12</v>
      </c>
      <c r="N717" t="b">
        <v>0</v>
      </c>
      <c r="O717" t="s">
        <v>8271</v>
      </c>
      <c r="P717" s="10">
        <f>ROUND(E717/D717*100,0)</f>
        <v>5</v>
      </c>
      <c r="Q717">
        <f>IFERROR(ROUND(E717/M717,2),0)</f>
        <v>115.75</v>
      </c>
      <c r="R717" s="16" t="s">
        <v>8317</v>
      </c>
      <c r="S717" s="11" t="s">
        <v>8319</v>
      </c>
      <c r="T717" s="21">
        <f>(((K717/60)/60)/24)+DATE(1970,1,1)</f>
        <v>42273.090740740736</v>
      </c>
      <c r="U717" s="21">
        <f>(((I717/60)/60)/24)+DATE(1970,1,1)</f>
        <v>42313.132407407407</v>
      </c>
    </row>
    <row r="718" spans="1:21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f>YEAR(T718)</f>
        <v>2014</v>
      </c>
      <c r="K718" s="11">
        <v>1414511307</v>
      </c>
      <c r="L718" t="b">
        <v>0</v>
      </c>
      <c r="M718">
        <v>16</v>
      </c>
      <c r="N718" t="b">
        <v>0</v>
      </c>
      <c r="O718" t="s">
        <v>8271</v>
      </c>
      <c r="P718" s="10">
        <f>ROUND(E718/D718*100,0)</f>
        <v>10</v>
      </c>
      <c r="Q718">
        <f>IFERROR(ROUND(E718/M718,2),0)</f>
        <v>44.69</v>
      </c>
      <c r="R718" s="16" t="s">
        <v>8317</v>
      </c>
      <c r="S718" s="11" t="s">
        <v>8319</v>
      </c>
      <c r="T718" s="21">
        <f>(((K718/60)/60)/24)+DATE(1970,1,1)</f>
        <v>41940.658645833333</v>
      </c>
      <c r="U718" s="21">
        <f>(((I718/60)/60)/24)+DATE(1970,1,1)</f>
        <v>41974</v>
      </c>
    </row>
    <row r="719" spans="1:21" ht="21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f>YEAR(T719)</f>
        <v>2014</v>
      </c>
      <c r="K719" s="11">
        <v>1407357002</v>
      </c>
      <c r="L719" t="b">
        <v>0</v>
      </c>
      <c r="M719">
        <v>4</v>
      </c>
      <c r="N719" t="b">
        <v>0</v>
      </c>
      <c r="O719" t="s">
        <v>8271</v>
      </c>
      <c r="P719" s="10">
        <f>ROUND(E719/D719*100,0)</f>
        <v>0</v>
      </c>
      <c r="Q719">
        <f>IFERROR(ROUND(E719/M719,2),0)</f>
        <v>76.25</v>
      </c>
      <c r="R719" s="16" t="s">
        <v>8317</v>
      </c>
      <c r="S719" s="11" t="s">
        <v>8319</v>
      </c>
      <c r="T719" s="21">
        <f>(((K719/60)/60)/24)+DATE(1970,1,1)</f>
        <v>41857.854189814818</v>
      </c>
      <c r="U719" s="21">
        <f>(((I719/60)/60)/24)+DATE(1970,1,1)</f>
        <v>41887.854189814818</v>
      </c>
    </row>
    <row r="720" spans="1:21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f>YEAR(T720)</f>
        <v>2017</v>
      </c>
      <c r="K720" s="11">
        <v>1484684247</v>
      </c>
      <c r="L720" t="b">
        <v>0</v>
      </c>
      <c r="M720">
        <v>4</v>
      </c>
      <c r="N720" t="b">
        <v>0</v>
      </c>
      <c r="O720" t="s">
        <v>8271</v>
      </c>
      <c r="P720" s="10">
        <f>ROUND(E720/D720*100,0)</f>
        <v>1</v>
      </c>
      <c r="Q720">
        <f>IFERROR(ROUND(E720/M720,2),0)</f>
        <v>22.5</v>
      </c>
      <c r="R720" s="16" t="s">
        <v>8317</v>
      </c>
      <c r="S720" s="11" t="s">
        <v>8319</v>
      </c>
      <c r="T720" s="21">
        <f>(((K720/60)/60)/24)+DATE(1970,1,1)</f>
        <v>42752.845451388886</v>
      </c>
      <c r="U720" s="21">
        <f>(((I720/60)/60)/24)+DATE(1970,1,1)</f>
        <v>42784.249305555553</v>
      </c>
    </row>
    <row r="721" spans="1:21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f>YEAR(T721)</f>
        <v>2016</v>
      </c>
      <c r="K721" s="11">
        <v>1454979476</v>
      </c>
      <c r="L721" t="b">
        <v>0</v>
      </c>
      <c r="M721">
        <v>10</v>
      </c>
      <c r="N721" t="b">
        <v>0</v>
      </c>
      <c r="O721" t="s">
        <v>8271</v>
      </c>
      <c r="P721" s="10">
        <f>ROUND(E721/D721*100,0)</f>
        <v>1</v>
      </c>
      <c r="Q721">
        <f>IFERROR(ROUND(E721/M721,2),0)</f>
        <v>19.399999999999999</v>
      </c>
      <c r="R721" s="16" t="s">
        <v>8317</v>
      </c>
      <c r="S721" s="11" t="s">
        <v>8319</v>
      </c>
      <c r="T721" s="21">
        <f>(((K721/60)/60)/24)+DATE(1970,1,1)</f>
        <v>42409.040231481486</v>
      </c>
      <c r="U721" s="21">
        <f>(((I721/60)/60)/24)+DATE(1970,1,1)</f>
        <v>42423.040231481486</v>
      </c>
    </row>
    <row r="722" spans="1:21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f>YEAR(T722)</f>
        <v>2012</v>
      </c>
      <c r="K722" s="11">
        <v>1325432091</v>
      </c>
      <c r="L722" t="b">
        <v>0</v>
      </c>
      <c r="M722">
        <v>41</v>
      </c>
      <c r="N722" t="b">
        <v>1</v>
      </c>
      <c r="O722" t="s">
        <v>8272</v>
      </c>
      <c r="P722" s="10">
        <f>ROUND(E722/D722*100,0)</f>
        <v>144</v>
      </c>
      <c r="Q722">
        <f>IFERROR(ROUND(E722/M722,2),0)</f>
        <v>66.709999999999994</v>
      </c>
      <c r="R722" s="16" t="s">
        <v>8320</v>
      </c>
      <c r="S722" s="11" t="s">
        <v>8321</v>
      </c>
      <c r="T722" s="21">
        <f>(((K722/60)/60)/24)+DATE(1970,1,1)</f>
        <v>40909.649201388893</v>
      </c>
      <c r="U722" s="21">
        <f>(((I722/60)/60)/24)+DATE(1970,1,1)</f>
        <v>40937.649201388893</v>
      </c>
    </row>
    <row r="723" spans="1:21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f>YEAR(T723)</f>
        <v>2014</v>
      </c>
      <c r="K723" s="11">
        <v>1403012607</v>
      </c>
      <c r="L723" t="b">
        <v>0</v>
      </c>
      <c r="M723">
        <v>119</v>
      </c>
      <c r="N723" t="b">
        <v>1</v>
      </c>
      <c r="O723" t="s">
        <v>8272</v>
      </c>
      <c r="P723" s="10">
        <f>ROUND(E723/D723*100,0)</f>
        <v>122</v>
      </c>
      <c r="Q723">
        <f>IFERROR(ROUND(E723/M723,2),0)</f>
        <v>84.14</v>
      </c>
      <c r="R723" s="16" t="s">
        <v>8320</v>
      </c>
      <c r="S723" s="11" t="s">
        <v>8321</v>
      </c>
      <c r="T723" s="21">
        <f>(((K723/60)/60)/24)+DATE(1970,1,1)</f>
        <v>41807.571840277778</v>
      </c>
      <c r="U723" s="21">
        <f>(((I723/60)/60)/24)+DATE(1970,1,1)</f>
        <v>41852.571840277778</v>
      </c>
    </row>
    <row r="724" spans="1:21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f>YEAR(T724)</f>
        <v>2012</v>
      </c>
      <c r="K724" s="11">
        <v>1331320778</v>
      </c>
      <c r="L724" t="b">
        <v>0</v>
      </c>
      <c r="M724">
        <v>153</v>
      </c>
      <c r="N724" t="b">
        <v>1</v>
      </c>
      <c r="O724" t="s">
        <v>8272</v>
      </c>
      <c r="P724" s="10">
        <f>ROUND(E724/D724*100,0)</f>
        <v>132</v>
      </c>
      <c r="Q724">
        <f>IFERROR(ROUND(E724/M724,2),0)</f>
        <v>215.73</v>
      </c>
      <c r="R724" s="16" t="s">
        <v>8320</v>
      </c>
      <c r="S724" s="11" t="s">
        <v>8321</v>
      </c>
      <c r="T724" s="21">
        <f>(((K724/60)/60)/24)+DATE(1970,1,1)</f>
        <v>40977.805300925924</v>
      </c>
      <c r="U724" s="21">
        <f>(((I724/60)/60)/24)+DATE(1970,1,1)</f>
        <v>41007.76363425926</v>
      </c>
    </row>
    <row r="725" spans="1:21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f>YEAR(T725)</f>
        <v>2015</v>
      </c>
      <c r="K725" s="11">
        <v>1435606549</v>
      </c>
      <c r="L725" t="b">
        <v>0</v>
      </c>
      <c r="M725">
        <v>100</v>
      </c>
      <c r="N725" t="b">
        <v>1</v>
      </c>
      <c r="O725" t="s">
        <v>8272</v>
      </c>
      <c r="P725" s="10">
        <f>ROUND(E725/D725*100,0)</f>
        <v>109</v>
      </c>
      <c r="Q725">
        <f>IFERROR(ROUND(E725/M725,2),0)</f>
        <v>54.69</v>
      </c>
      <c r="R725" s="16" t="s">
        <v>8320</v>
      </c>
      <c r="S725" s="11" t="s">
        <v>8321</v>
      </c>
      <c r="T725" s="21">
        <f>(((K725/60)/60)/24)+DATE(1970,1,1)</f>
        <v>42184.816539351858</v>
      </c>
      <c r="U725" s="21">
        <f>(((I725/60)/60)/24)+DATE(1970,1,1)</f>
        <v>42215.165972222225</v>
      </c>
    </row>
    <row r="726" spans="1:21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f>YEAR(T726)</f>
        <v>2011</v>
      </c>
      <c r="K726" s="11">
        <v>1306855163</v>
      </c>
      <c r="L726" t="b">
        <v>0</v>
      </c>
      <c r="M726">
        <v>143</v>
      </c>
      <c r="N726" t="b">
        <v>1</v>
      </c>
      <c r="O726" t="s">
        <v>8272</v>
      </c>
      <c r="P726" s="10">
        <f>ROUND(E726/D726*100,0)</f>
        <v>105</v>
      </c>
      <c r="Q726">
        <f>IFERROR(ROUND(E726/M726,2),0)</f>
        <v>51.63</v>
      </c>
      <c r="R726" s="16" t="s">
        <v>8320</v>
      </c>
      <c r="S726" s="11" t="s">
        <v>8321</v>
      </c>
      <c r="T726" s="21">
        <f>(((K726/60)/60)/24)+DATE(1970,1,1)</f>
        <v>40694.638460648144</v>
      </c>
      <c r="U726" s="21">
        <f>(((I726/60)/60)/24)+DATE(1970,1,1)</f>
        <v>40724.638460648144</v>
      </c>
    </row>
    <row r="727" spans="1:21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f>YEAR(T727)</f>
        <v>2015</v>
      </c>
      <c r="K727" s="11">
        <v>1447426912</v>
      </c>
      <c r="L727" t="b">
        <v>0</v>
      </c>
      <c r="M727">
        <v>140</v>
      </c>
      <c r="N727" t="b">
        <v>1</v>
      </c>
      <c r="O727" t="s">
        <v>8272</v>
      </c>
      <c r="P727" s="10">
        <f>ROUND(E727/D727*100,0)</f>
        <v>100</v>
      </c>
      <c r="Q727">
        <f>IFERROR(ROUND(E727/M727,2),0)</f>
        <v>143.36000000000001</v>
      </c>
      <c r="R727" s="16" t="s">
        <v>8320</v>
      </c>
      <c r="S727" s="11" t="s">
        <v>8321</v>
      </c>
      <c r="T727" s="21">
        <f>(((K727/60)/60)/24)+DATE(1970,1,1)</f>
        <v>42321.626296296294</v>
      </c>
      <c r="U727" s="21">
        <f>(((I727/60)/60)/24)+DATE(1970,1,1)</f>
        <v>42351.626296296294</v>
      </c>
    </row>
    <row r="728" spans="1:21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f>YEAR(T728)</f>
        <v>2013</v>
      </c>
      <c r="K728" s="11">
        <v>1363136487</v>
      </c>
      <c r="L728" t="b">
        <v>0</v>
      </c>
      <c r="M728">
        <v>35</v>
      </c>
      <c r="N728" t="b">
        <v>1</v>
      </c>
      <c r="O728" t="s">
        <v>8272</v>
      </c>
      <c r="P728" s="10">
        <f>ROUND(E728/D728*100,0)</f>
        <v>101</v>
      </c>
      <c r="Q728">
        <f>IFERROR(ROUND(E728/M728,2),0)</f>
        <v>72.430000000000007</v>
      </c>
      <c r="R728" s="16" t="s">
        <v>8320</v>
      </c>
      <c r="S728" s="11" t="s">
        <v>8321</v>
      </c>
      <c r="T728" s="21">
        <f>(((K728/60)/60)/24)+DATE(1970,1,1)</f>
        <v>41346.042673611111</v>
      </c>
      <c r="U728" s="21">
        <f>(((I728/60)/60)/24)+DATE(1970,1,1)</f>
        <v>41376.042673611111</v>
      </c>
    </row>
    <row r="729" spans="1:21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f>YEAR(T729)</f>
        <v>2012</v>
      </c>
      <c r="K729" s="11">
        <v>1354580949</v>
      </c>
      <c r="L729" t="b">
        <v>0</v>
      </c>
      <c r="M729">
        <v>149</v>
      </c>
      <c r="N729" t="b">
        <v>1</v>
      </c>
      <c r="O729" t="s">
        <v>8272</v>
      </c>
      <c r="P729" s="10">
        <f>ROUND(E729/D729*100,0)</f>
        <v>156</v>
      </c>
      <c r="Q729">
        <f>IFERROR(ROUND(E729/M729,2),0)</f>
        <v>36.53</v>
      </c>
      <c r="R729" s="16" t="s">
        <v>8320</v>
      </c>
      <c r="S729" s="11" t="s">
        <v>8321</v>
      </c>
      <c r="T729" s="21">
        <f>(((K729/60)/60)/24)+DATE(1970,1,1)</f>
        <v>41247.020243055551</v>
      </c>
      <c r="U729" s="21">
        <f>(((I729/60)/60)/24)+DATE(1970,1,1)</f>
        <v>41288.888888888891</v>
      </c>
    </row>
    <row r="730" spans="1:21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f>YEAR(T730)</f>
        <v>2011</v>
      </c>
      <c r="K730" s="11">
        <v>1310069157</v>
      </c>
      <c r="L730" t="b">
        <v>0</v>
      </c>
      <c r="M730">
        <v>130</v>
      </c>
      <c r="N730" t="b">
        <v>1</v>
      </c>
      <c r="O730" t="s">
        <v>8272</v>
      </c>
      <c r="P730" s="10">
        <f>ROUND(E730/D730*100,0)</f>
        <v>106</v>
      </c>
      <c r="Q730">
        <f>IFERROR(ROUND(E730/M730,2),0)</f>
        <v>60.9</v>
      </c>
      <c r="R730" s="16" t="s">
        <v>8320</v>
      </c>
      <c r="S730" s="11" t="s">
        <v>8321</v>
      </c>
      <c r="T730" s="21">
        <f>(((K730/60)/60)/24)+DATE(1970,1,1)</f>
        <v>40731.837465277778</v>
      </c>
      <c r="U730" s="21">
        <f>(((I730/60)/60)/24)+DATE(1970,1,1)</f>
        <v>40776.837465277778</v>
      </c>
    </row>
    <row r="731" spans="1:21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f>YEAR(T731)</f>
        <v>2012</v>
      </c>
      <c r="K731" s="11">
        <v>1342844861</v>
      </c>
      <c r="L731" t="b">
        <v>0</v>
      </c>
      <c r="M731">
        <v>120</v>
      </c>
      <c r="N731" t="b">
        <v>1</v>
      </c>
      <c r="O731" t="s">
        <v>8272</v>
      </c>
      <c r="P731" s="10">
        <f>ROUND(E731/D731*100,0)</f>
        <v>131</v>
      </c>
      <c r="Q731">
        <f>IFERROR(ROUND(E731/M731,2),0)</f>
        <v>43.55</v>
      </c>
      <c r="R731" s="16" t="s">
        <v>8320</v>
      </c>
      <c r="S731" s="11" t="s">
        <v>8321</v>
      </c>
      <c r="T731" s="21">
        <f>(((K731/60)/60)/24)+DATE(1970,1,1)</f>
        <v>41111.185891203706</v>
      </c>
      <c r="U731" s="21">
        <f>(((I731/60)/60)/24)+DATE(1970,1,1)</f>
        <v>41171.185891203706</v>
      </c>
    </row>
    <row r="732" spans="1:21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f>YEAR(T732)</f>
        <v>2011</v>
      </c>
      <c r="K732" s="11">
        <v>1320688391</v>
      </c>
      <c r="L732" t="b">
        <v>0</v>
      </c>
      <c r="M732">
        <v>265</v>
      </c>
      <c r="N732" t="b">
        <v>1</v>
      </c>
      <c r="O732" t="s">
        <v>8272</v>
      </c>
      <c r="P732" s="10">
        <f>ROUND(E732/D732*100,0)</f>
        <v>132</v>
      </c>
      <c r="Q732">
        <f>IFERROR(ROUND(E732/M732,2),0)</f>
        <v>99.77</v>
      </c>
      <c r="R732" s="16" t="s">
        <v>8320</v>
      </c>
      <c r="S732" s="11" t="s">
        <v>8321</v>
      </c>
      <c r="T732" s="21">
        <f>(((K732/60)/60)/24)+DATE(1970,1,1)</f>
        <v>40854.745266203703</v>
      </c>
      <c r="U732" s="21">
        <f>(((I732/60)/60)/24)+DATE(1970,1,1)</f>
        <v>40884.745266203703</v>
      </c>
    </row>
    <row r="733" spans="1:21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f>YEAR(T733)</f>
        <v>2011</v>
      </c>
      <c r="K733" s="11">
        <v>1322852747</v>
      </c>
      <c r="L733" t="b">
        <v>0</v>
      </c>
      <c r="M733">
        <v>71</v>
      </c>
      <c r="N733" t="b">
        <v>1</v>
      </c>
      <c r="O733" t="s">
        <v>8272</v>
      </c>
      <c r="P733" s="10">
        <f>ROUND(E733/D733*100,0)</f>
        <v>126</v>
      </c>
      <c r="Q733">
        <f>IFERROR(ROUND(E733/M733,2),0)</f>
        <v>88.73</v>
      </c>
      <c r="R733" s="16" t="s">
        <v>8320</v>
      </c>
      <c r="S733" s="11" t="s">
        <v>8321</v>
      </c>
      <c r="T733" s="21">
        <f>(((K733/60)/60)/24)+DATE(1970,1,1)</f>
        <v>40879.795682870368</v>
      </c>
      <c r="U733" s="21">
        <f>(((I733/60)/60)/24)+DATE(1970,1,1)</f>
        <v>40930.25</v>
      </c>
    </row>
    <row r="734" spans="1:21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f>YEAR(T734)</f>
        <v>2013</v>
      </c>
      <c r="K734" s="11">
        <v>1375265461</v>
      </c>
      <c r="L734" t="b">
        <v>0</v>
      </c>
      <c r="M734">
        <v>13</v>
      </c>
      <c r="N734" t="b">
        <v>1</v>
      </c>
      <c r="O734" t="s">
        <v>8272</v>
      </c>
      <c r="P734" s="10">
        <f>ROUND(E734/D734*100,0)</f>
        <v>160</v>
      </c>
      <c r="Q734">
        <f>IFERROR(ROUND(E734/M734,2),0)</f>
        <v>4.92</v>
      </c>
      <c r="R734" s="16" t="s">
        <v>8320</v>
      </c>
      <c r="S734" s="11" t="s">
        <v>8321</v>
      </c>
      <c r="T734" s="21">
        <f>(((K734/60)/60)/24)+DATE(1970,1,1)</f>
        <v>41486.424317129626</v>
      </c>
      <c r="U734" s="21">
        <f>(((I734/60)/60)/24)+DATE(1970,1,1)</f>
        <v>41546.424317129626</v>
      </c>
    </row>
    <row r="735" spans="1:21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f>YEAR(T735)</f>
        <v>2013</v>
      </c>
      <c r="K735" s="11">
        <v>1384941892</v>
      </c>
      <c r="L735" t="b">
        <v>0</v>
      </c>
      <c r="M735">
        <v>169</v>
      </c>
      <c r="N735" t="b">
        <v>1</v>
      </c>
      <c r="O735" t="s">
        <v>8272</v>
      </c>
      <c r="P735" s="10">
        <f>ROUND(E735/D735*100,0)</f>
        <v>120</v>
      </c>
      <c r="Q735">
        <f>IFERROR(ROUND(E735/M735,2),0)</f>
        <v>17.82</v>
      </c>
      <c r="R735" s="16" t="s">
        <v>8320</v>
      </c>
      <c r="S735" s="11" t="s">
        <v>8321</v>
      </c>
      <c r="T735" s="21">
        <f>(((K735/60)/60)/24)+DATE(1970,1,1)</f>
        <v>41598.420046296298</v>
      </c>
      <c r="U735" s="21">
        <f>(((I735/60)/60)/24)+DATE(1970,1,1)</f>
        <v>41628.420046296298</v>
      </c>
    </row>
    <row r="736" spans="1:21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f>YEAR(T736)</f>
        <v>2015</v>
      </c>
      <c r="K736" s="11">
        <v>1428465420</v>
      </c>
      <c r="L736" t="b">
        <v>0</v>
      </c>
      <c r="M736">
        <v>57</v>
      </c>
      <c r="N736" t="b">
        <v>1</v>
      </c>
      <c r="O736" t="s">
        <v>8272</v>
      </c>
      <c r="P736" s="10">
        <f>ROUND(E736/D736*100,0)</f>
        <v>126</v>
      </c>
      <c r="Q736">
        <f>IFERROR(ROUND(E736/M736,2),0)</f>
        <v>187.19</v>
      </c>
      <c r="R736" s="16" t="s">
        <v>8320</v>
      </c>
      <c r="S736" s="11" t="s">
        <v>8321</v>
      </c>
      <c r="T736" s="21">
        <f>(((K736/60)/60)/24)+DATE(1970,1,1)</f>
        <v>42102.164583333331</v>
      </c>
      <c r="U736" s="21">
        <f>(((I736/60)/60)/24)+DATE(1970,1,1)</f>
        <v>42133.208333333328</v>
      </c>
    </row>
    <row r="737" spans="1:21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f>YEAR(T737)</f>
        <v>2014</v>
      </c>
      <c r="K737" s="11">
        <v>1414975346</v>
      </c>
      <c r="L737" t="b">
        <v>0</v>
      </c>
      <c r="M737">
        <v>229</v>
      </c>
      <c r="N737" t="b">
        <v>1</v>
      </c>
      <c r="O737" t="s">
        <v>8272</v>
      </c>
      <c r="P737" s="10">
        <f>ROUND(E737/D737*100,0)</f>
        <v>114</v>
      </c>
      <c r="Q737">
        <f>IFERROR(ROUND(E737/M737,2),0)</f>
        <v>234.81</v>
      </c>
      <c r="R737" s="16" t="s">
        <v>8320</v>
      </c>
      <c r="S737" s="11" t="s">
        <v>8321</v>
      </c>
      <c r="T737" s="21">
        <f>(((K737/60)/60)/24)+DATE(1970,1,1)</f>
        <v>41946.029467592591</v>
      </c>
      <c r="U737" s="21">
        <f>(((I737/60)/60)/24)+DATE(1970,1,1)</f>
        <v>41977.027083333334</v>
      </c>
    </row>
    <row r="738" spans="1:21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f>YEAR(T738)</f>
        <v>2013</v>
      </c>
      <c r="K738" s="11">
        <v>1383327440</v>
      </c>
      <c r="L738" t="b">
        <v>0</v>
      </c>
      <c r="M738">
        <v>108</v>
      </c>
      <c r="N738" t="b">
        <v>1</v>
      </c>
      <c r="O738" t="s">
        <v>8272</v>
      </c>
      <c r="P738" s="10">
        <f>ROUND(E738/D738*100,0)</f>
        <v>315</v>
      </c>
      <c r="Q738">
        <f>IFERROR(ROUND(E738/M738,2),0)</f>
        <v>105.05</v>
      </c>
      <c r="R738" s="16" t="s">
        <v>8320</v>
      </c>
      <c r="S738" s="11" t="s">
        <v>8321</v>
      </c>
      <c r="T738" s="21">
        <f>(((K738/60)/60)/24)+DATE(1970,1,1)</f>
        <v>41579.734259259261</v>
      </c>
      <c r="U738" s="21">
        <f>(((I738/60)/60)/24)+DATE(1970,1,1)</f>
        <v>41599.207638888889</v>
      </c>
    </row>
    <row r="739" spans="1:21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f>YEAR(T739)</f>
        <v>2014</v>
      </c>
      <c r="K739" s="11">
        <v>1390890987</v>
      </c>
      <c r="L739" t="b">
        <v>0</v>
      </c>
      <c r="M739">
        <v>108</v>
      </c>
      <c r="N739" t="b">
        <v>1</v>
      </c>
      <c r="O739" t="s">
        <v>8272</v>
      </c>
      <c r="P739" s="10">
        <f>ROUND(E739/D739*100,0)</f>
        <v>122</v>
      </c>
      <c r="Q739">
        <f>IFERROR(ROUND(E739/M739,2),0)</f>
        <v>56.67</v>
      </c>
      <c r="R739" s="16" t="s">
        <v>8320</v>
      </c>
      <c r="S739" s="11" t="s">
        <v>8321</v>
      </c>
      <c r="T739" s="21">
        <f>(((K739/60)/60)/24)+DATE(1970,1,1)</f>
        <v>41667.275312500002</v>
      </c>
      <c r="U739" s="21">
        <f>(((I739/60)/60)/24)+DATE(1970,1,1)</f>
        <v>41684.833333333336</v>
      </c>
    </row>
    <row r="740" spans="1:21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f>YEAR(T740)</f>
        <v>2014</v>
      </c>
      <c r="K740" s="11">
        <v>1414765794</v>
      </c>
      <c r="L740" t="b">
        <v>0</v>
      </c>
      <c r="M740">
        <v>41</v>
      </c>
      <c r="N740" t="b">
        <v>1</v>
      </c>
      <c r="O740" t="s">
        <v>8272</v>
      </c>
      <c r="P740" s="10">
        <f>ROUND(E740/D740*100,0)</f>
        <v>107</v>
      </c>
      <c r="Q740">
        <f>IFERROR(ROUND(E740/M740,2),0)</f>
        <v>39.049999999999997</v>
      </c>
      <c r="R740" s="16" t="s">
        <v>8320</v>
      </c>
      <c r="S740" s="11" t="s">
        <v>8321</v>
      </c>
      <c r="T740" s="21">
        <f>(((K740/60)/60)/24)+DATE(1970,1,1)</f>
        <v>41943.604097222218</v>
      </c>
      <c r="U740" s="21">
        <f>(((I740/60)/60)/24)+DATE(1970,1,1)</f>
        <v>41974.207638888889</v>
      </c>
    </row>
    <row r="741" spans="1:21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f>YEAR(T741)</f>
        <v>2014</v>
      </c>
      <c r="K741" s="11">
        <v>1404907429</v>
      </c>
      <c r="L741" t="b">
        <v>0</v>
      </c>
      <c r="M741">
        <v>139</v>
      </c>
      <c r="N741" t="b">
        <v>1</v>
      </c>
      <c r="O741" t="s">
        <v>8272</v>
      </c>
      <c r="P741" s="10">
        <f>ROUND(E741/D741*100,0)</f>
        <v>158</v>
      </c>
      <c r="Q741">
        <f>IFERROR(ROUND(E741/M741,2),0)</f>
        <v>68.349999999999994</v>
      </c>
      <c r="R741" s="16" t="s">
        <v>8320</v>
      </c>
      <c r="S741" s="11" t="s">
        <v>8321</v>
      </c>
      <c r="T741" s="21">
        <f>(((K741/60)/60)/24)+DATE(1970,1,1)</f>
        <v>41829.502650462964</v>
      </c>
      <c r="U741" s="21">
        <f>(((I741/60)/60)/24)+DATE(1970,1,1)</f>
        <v>41862.502650462964</v>
      </c>
    </row>
    <row r="742" spans="1:21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f>YEAR(T742)</f>
        <v>2015</v>
      </c>
      <c r="K742" s="11">
        <v>1433647882</v>
      </c>
      <c r="L742" t="b">
        <v>0</v>
      </c>
      <c r="M742">
        <v>19</v>
      </c>
      <c r="N742" t="b">
        <v>1</v>
      </c>
      <c r="O742" t="s">
        <v>8272</v>
      </c>
      <c r="P742" s="10">
        <f>ROUND(E742/D742*100,0)</f>
        <v>107</v>
      </c>
      <c r="Q742">
        <f>IFERROR(ROUND(E742/M742,2),0)</f>
        <v>169.58</v>
      </c>
      <c r="R742" s="16" t="s">
        <v>8320</v>
      </c>
      <c r="S742" s="11" t="s">
        <v>8321</v>
      </c>
      <c r="T742" s="21">
        <f>(((K742/60)/60)/24)+DATE(1970,1,1)</f>
        <v>42162.146782407406</v>
      </c>
      <c r="U742" s="21">
        <f>(((I742/60)/60)/24)+DATE(1970,1,1)</f>
        <v>42176.146782407406</v>
      </c>
    </row>
    <row r="743" spans="1:21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f>YEAR(T743)</f>
        <v>2013</v>
      </c>
      <c r="K743" s="11">
        <v>1367940806</v>
      </c>
      <c r="L743" t="b">
        <v>0</v>
      </c>
      <c r="M743">
        <v>94</v>
      </c>
      <c r="N743" t="b">
        <v>1</v>
      </c>
      <c r="O743" t="s">
        <v>8272</v>
      </c>
      <c r="P743" s="10">
        <f>ROUND(E743/D743*100,0)</f>
        <v>102</v>
      </c>
      <c r="Q743">
        <f>IFERROR(ROUND(E743/M743,2),0)</f>
        <v>141.41999999999999</v>
      </c>
      <c r="R743" s="16" t="s">
        <v>8320</v>
      </c>
      <c r="S743" s="11" t="s">
        <v>8321</v>
      </c>
      <c r="T743" s="21">
        <f>(((K743/60)/60)/24)+DATE(1970,1,1)</f>
        <v>41401.648217592592</v>
      </c>
      <c r="U743" s="21">
        <f>(((I743/60)/60)/24)+DATE(1970,1,1)</f>
        <v>41436.648217592592</v>
      </c>
    </row>
    <row r="744" spans="1:21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f>YEAR(T744)</f>
        <v>2014</v>
      </c>
      <c r="K744" s="11">
        <v>1392847312</v>
      </c>
      <c r="L744" t="b">
        <v>0</v>
      </c>
      <c r="M744">
        <v>23</v>
      </c>
      <c r="N744" t="b">
        <v>1</v>
      </c>
      <c r="O744" t="s">
        <v>8272</v>
      </c>
      <c r="P744" s="10">
        <f>ROUND(E744/D744*100,0)</f>
        <v>111</v>
      </c>
      <c r="Q744">
        <f>IFERROR(ROUND(E744/M744,2),0)</f>
        <v>67.39</v>
      </c>
      <c r="R744" s="16" t="s">
        <v>8320</v>
      </c>
      <c r="S744" s="11" t="s">
        <v>8321</v>
      </c>
      <c r="T744" s="21">
        <f>(((K744/60)/60)/24)+DATE(1970,1,1)</f>
        <v>41689.917962962965</v>
      </c>
      <c r="U744" s="21">
        <f>(((I744/60)/60)/24)+DATE(1970,1,1)</f>
        <v>41719.876296296294</v>
      </c>
    </row>
    <row r="745" spans="1:21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f>YEAR(T745)</f>
        <v>2012</v>
      </c>
      <c r="K745" s="11">
        <v>1332435685</v>
      </c>
      <c r="L745" t="b">
        <v>0</v>
      </c>
      <c r="M745">
        <v>15</v>
      </c>
      <c r="N745" t="b">
        <v>1</v>
      </c>
      <c r="O745" t="s">
        <v>8272</v>
      </c>
      <c r="P745" s="10">
        <f>ROUND(E745/D745*100,0)</f>
        <v>148</v>
      </c>
      <c r="Q745">
        <f>IFERROR(ROUND(E745/M745,2),0)</f>
        <v>54.27</v>
      </c>
      <c r="R745" s="16" t="s">
        <v>8320</v>
      </c>
      <c r="S745" s="11" t="s">
        <v>8321</v>
      </c>
      <c r="T745" s="21">
        <f>(((K745/60)/60)/24)+DATE(1970,1,1)</f>
        <v>40990.709317129629</v>
      </c>
      <c r="U745" s="21">
        <f>(((I745/60)/60)/24)+DATE(1970,1,1)</f>
        <v>41015.875</v>
      </c>
    </row>
    <row r="746" spans="1:21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f>YEAR(T746)</f>
        <v>2012</v>
      </c>
      <c r="K746" s="11">
        <v>1352847503</v>
      </c>
      <c r="L746" t="b">
        <v>0</v>
      </c>
      <c r="M746">
        <v>62</v>
      </c>
      <c r="N746" t="b">
        <v>1</v>
      </c>
      <c r="O746" t="s">
        <v>8272</v>
      </c>
      <c r="P746" s="10">
        <f>ROUND(E746/D746*100,0)</f>
        <v>102</v>
      </c>
      <c r="Q746">
        <f>IFERROR(ROUND(E746/M746,2),0)</f>
        <v>82.52</v>
      </c>
      <c r="R746" s="16" t="s">
        <v>8320</v>
      </c>
      <c r="S746" s="11" t="s">
        <v>8321</v>
      </c>
      <c r="T746" s="21">
        <f>(((K746/60)/60)/24)+DATE(1970,1,1)</f>
        <v>41226.95721064815</v>
      </c>
      <c r="U746" s="21">
        <f>(((I746/60)/60)/24)+DATE(1970,1,1)</f>
        <v>41256.95721064815</v>
      </c>
    </row>
    <row r="747" spans="1:21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f>YEAR(T747)</f>
        <v>2013</v>
      </c>
      <c r="K747" s="11">
        <v>1364996645</v>
      </c>
      <c r="L747" t="b">
        <v>0</v>
      </c>
      <c r="M747">
        <v>74</v>
      </c>
      <c r="N747" t="b">
        <v>1</v>
      </c>
      <c r="O747" t="s">
        <v>8272</v>
      </c>
      <c r="P747" s="10">
        <f>ROUND(E747/D747*100,0)</f>
        <v>179</v>
      </c>
      <c r="Q747">
        <f>IFERROR(ROUND(E747/M747,2),0)</f>
        <v>53.73</v>
      </c>
      <c r="R747" s="16" t="s">
        <v>8320</v>
      </c>
      <c r="S747" s="11" t="s">
        <v>8321</v>
      </c>
      <c r="T747" s="21">
        <f>(((K747/60)/60)/24)+DATE(1970,1,1)</f>
        <v>41367.572280092594</v>
      </c>
      <c r="U747" s="21">
        <f>(((I747/60)/60)/24)+DATE(1970,1,1)</f>
        <v>41397.572280092594</v>
      </c>
    </row>
    <row r="748" spans="1:21" ht="21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f>YEAR(T748)</f>
        <v>2012</v>
      </c>
      <c r="K748" s="11">
        <v>1346806909</v>
      </c>
      <c r="L748" t="b">
        <v>0</v>
      </c>
      <c r="M748">
        <v>97</v>
      </c>
      <c r="N748" t="b">
        <v>1</v>
      </c>
      <c r="O748" t="s">
        <v>8272</v>
      </c>
      <c r="P748" s="10">
        <f>ROUND(E748/D748*100,0)</f>
        <v>111</v>
      </c>
      <c r="Q748">
        <f>IFERROR(ROUND(E748/M748,2),0)</f>
        <v>34.21</v>
      </c>
      <c r="R748" s="16" t="s">
        <v>8320</v>
      </c>
      <c r="S748" s="11" t="s">
        <v>8321</v>
      </c>
      <c r="T748" s="21">
        <f>(((K748/60)/60)/24)+DATE(1970,1,1)</f>
        <v>41157.042928240742</v>
      </c>
      <c r="U748" s="21">
        <f>(((I748/60)/60)/24)+DATE(1970,1,1)</f>
        <v>41175.165972222225</v>
      </c>
    </row>
    <row r="749" spans="1:21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f>YEAR(T749)</f>
        <v>2014</v>
      </c>
      <c r="K749" s="11">
        <v>1418649019</v>
      </c>
      <c r="L749" t="b">
        <v>0</v>
      </c>
      <c r="M749">
        <v>55</v>
      </c>
      <c r="N749" t="b">
        <v>1</v>
      </c>
      <c r="O749" t="s">
        <v>8272</v>
      </c>
      <c r="P749" s="10">
        <f>ROUND(E749/D749*100,0)</f>
        <v>100</v>
      </c>
      <c r="Q749">
        <f>IFERROR(ROUND(E749/M749,2),0)</f>
        <v>127.33</v>
      </c>
      <c r="R749" s="16" t="s">
        <v>8320</v>
      </c>
      <c r="S749" s="11" t="s">
        <v>8321</v>
      </c>
      <c r="T749" s="21">
        <f>(((K749/60)/60)/24)+DATE(1970,1,1)</f>
        <v>41988.548831018517</v>
      </c>
      <c r="U749" s="21">
        <f>(((I749/60)/60)/24)+DATE(1970,1,1)</f>
        <v>42019.454166666663</v>
      </c>
    </row>
    <row r="750" spans="1:21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f>YEAR(T750)</f>
        <v>2014</v>
      </c>
      <c r="K750" s="11">
        <v>1405109966</v>
      </c>
      <c r="L750" t="b">
        <v>0</v>
      </c>
      <c r="M750">
        <v>44</v>
      </c>
      <c r="N750" t="b">
        <v>1</v>
      </c>
      <c r="O750" t="s">
        <v>8272</v>
      </c>
      <c r="P750" s="10">
        <f>ROUND(E750/D750*100,0)</f>
        <v>100</v>
      </c>
      <c r="Q750">
        <f>IFERROR(ROUND(E750/M750,2),0)</f>
        <v>45.57</v>
      </c>
      <c r="R750" s="16" t="s">
        <v>8320</v>
      </c>
      <c r="S750" s="11" t="s">
        <v>8321</v>
      </c>
      <c r="T750" s="21">
        <f>(((K750/60)/60)/24)+DATE(1970,1,1)</f>
        <v>41831.846828703703</v>
      </c>
      <c r="U750" s="21">
        <f>(((I750/60)/60)/24)+DATE(1970,1,1)</f>
        <v>41861.846828703703</v>
      </c>
    </row>
    <row r="751" spans="1:21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f>YEAR(T751)</f>
        <v>2016</v>
      </c>
      <c r="K751" s="11">
        <v>1483050930</v>
      </c>
      <c r="L751" t="b">
        <v>0</v>
      </c>
      <c r="M751">
        <v>110</v>
      </c>
      <c r="N751" t="b">
        <v>1</v>
      </c>
      <c r="O751" t="s">
        <v>8272</v>
      </c>
      <c r="P751" s="10">
        <f>ROUND(E751/D751*100,0)</f>
        <v>106</v>
      </c>
      <c r="Q751">
        <f>IFERROR(ROUND(E751/M751,2),0)</f>
        <v>95.96</v>
      </c>
      <c r="R751" s="16" t="s">
        <v>8320</v>
      </c>
      <c r="S751" s="11" t="s">
        <v>8321</v>
      </c>
      <c r="T751" s="21">
        <f>(((K751/60)/60)/24)+DATE(1970,1,1)</f>
        <v>42733.94131944445</v>
      </c>
      <c r="U751" s="21">
        <f>(((I751/60)/60)/24)+DATE(1970,1,1)</f>
        <v>42763.94131944445</v>
      </c>
    </row>
    <row r="752" spans="1:21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f>YEAR(T752)</f>
        <v>2013</v>
      </c>
      <c r="K752" s="11">
        <v>1359147872</v>
      </c>
      <c r="L752" t="b">
        <v>0</v>
      </c>
      <c r="M752">
        <v>59</v>
      </c>
      <c r="N752" t="b">
        <v>1</v>
      </c>
      <c r="O752" t="s">
        <v>8272</v>
      </c>
      <c r="P752" s="10">
        <f>ROUND(E752/D752*100,0)</f>
        <v>103</v>
      </c>
      <c r="Q752">
        <f>IFERROR(ROUND(E752/M752,2),0)</f>
        <v>77.27</v>
      </c>
      <c r="R752" s="16" t="s">
        <v>8320</v>
      </c>
      <c r="S752" s="11" t="s">
        <v>8321</v>
      </c>
      <c r="T752" s="21">
        <f>(((K752/60)/60)/24)+DATE(1970,1,1)</f>
        <v>41299.878148148149</v>
      </c>
      <c r="U752" s="21">
        <f>(((I752/60)/60)/24)+DATE(1970,1,1)</f>
        <v>41329.878148148149</v>
      </c>
    </row>
    <row r="753" spans="1:21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f>YEAR(T753)</f>
        <v>2011</v>
      </c>
      <c r="K753" s="11">
        <v>1308496075</v>
      </c>
      <c r="L753" t="b">
        <v>0</v>
      </c>
      <c r="M753">
        <v>62</v>
      </c>
      <c r="N753" t="b">
        <v>1</v>
      </c>
      <c r="O753" t="s">
        <v>8272</v>
      </c>
      <c r="P753" s="10">
        <f>ROUND(E753/D753*100,0)</f>
        <v>119</v>
      </c>
      <c r="Q753">
        <f>IFERROR(ROUND(E753/M753,2),0)</f>
        <v>57.34</v>
      </c>
      <c r="R753" s="16" t="s">
        <v>8320</v>
      </c>
      <c r="S753" s="11" t="s">
        <v>8321</v>
      </c>
      <c r="T753" s="21">
        <f>(((K753/60)/60)/24)+DATE(1970,1,1)</f>
        <v>40713.630497685182</v>
      </c>
      <c r="U753" s="21">
        <f>(((I753/60)/60)/24)+DATE(1970,1,1)</f>
        <v>40759.630497685182</v>
      </c>
    </row>
    <row r="754" spans="1:21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f>YEAR(T754)</f>
        <v>2016</v>
      </c>
      <c r="K754" s="11">
        <v>1474884417</v>
      </c>
      <c r="L754" t="b">
        <v>0</v>
      </c>
      <c r="M754">
        <v>105</v>
      </c>
      <c r="N754" t="b">
        <v>1</v>
      </c>
      <c r="O754" t="s">
        <v>8272</v>
      </c>
      <c r="P754" s="10">
        <f>ROUND(E754/D754*100,0)</f>
        <v>112</v>
      </c>
      <c r="Q754">
        <f>IFERROR(ROUND(E754/M754,2),0)</f>
        <v>53.19</v>
      </c>
      <c r="R754" s="16" t="s">
        <v>8320</v>
      </c>
      <c r="S754" s="11" t="s">
        <v>8321</v>
      </c>
      <c r="T754" s="21">
        <f>(((K754/60)/60)/24)+DATE(1970,1,1)</f>
        <v>42639.421493055561</v>
      </c>
      <c r="U754" s="21">
        <f>(((I754/60)/60)/24)+DATE(1970,1,1)</f>
        <v>42659.458333333328</v>
      </c>
    </row>
    <row r="755" spans="1:21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f>YEAR(T755)</f>
        <v>2015</v>
      </c>
      <c r="K755" s="11">
        <v>1421330991</v>
      </c>
      <c r="L755" t="b">
        <v>0</v>
      </c>
      <c r="M755">
        <v>26</v>
      </c>
      <c r="N755" t="b">
        <v>1</v>
      </c>
      <c r="O755" t="s">
        <v>8272</v>
      </c>
      <c r="P755" s="10">
        <f>ROUND(E755/D755*100,0)</f>
        <v>128</v>
      </c>
      <c r="Q755">
        <f>IFERROR(ROUND(E755/M755,2),0)</f>
        <v>492.31</v>
      </c>
      <c r="R755" s="16" t="s">
        <v>8320</v>
      </c>
      <c r="S755" s="11" t="s">
        <v>8321</v>
      </c>
      <c r="T755" s="21">
        <f>(((K755/60)/60)/24)+DATE(1970,1,1)</f>
        <v>42019.590173611112</v>
      </c>
      <c r="U755" s="21">
        <f>(((I755/60)/60)/24)+DATE(1970,1,1)</f>
        <v>42049.590173611112</v>
      </c>
    </row>
    <row r="756" spans="1:21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f>YEAR(T756)</f>
        <v>2012</v>
      </c>
      <c r="K756" s="11">
        <v>1354816721</v>
      </c>
      <c r="L756" t="b">
        <v>0</v>
      </c>
      <c r="M756">
        <v>49</v>
      </c>
      <c r="N756" t="b">
        <v>1</v>
      </c>
      <c r="O756" t="s">
        <v>8272</v>
      </c>
      <c r="P756" s="10">
        <f>ROUND(E756/D756*100,0)</f>
        <v>104</v>
      </c>
      <c r="Q756">
        <f>IFERROR(ROUND(E756/M756,2),0)</f>
        <v>42.35</v>
      </c>
      <c r="R756" s="16" t="s">
        <v>8320</v>
      </c>
      <c r="S756" s="11" t="s">
        <v>8321</v>
      </c>
      <c r="T756" s="21">
        <f>(((K756/60)/60)/24)+DATE(1970,1,1)</f>
        <v>41249.749085648145</v>
      </c>
      <c r="U756" s="21">
        <f>(((I756/60)/60)/24)+DATE(1970,1,1)</f>
        <v>41279.749085648145</v>
      </c>
    </row>
    <row r="757" spans="1:21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f>YEAR(T757)</f>
        <v>2013</v>
      </c>
      <c r="K757" s="11">
        <v>1366381877</v>
      </c>
      <c r="L757" t="b">
        <v>0</v>
      </c>
      <c r="M757">
        <v>68</v>
      </c>
      <c r="N757" t="b">
        <v>1</v>
      </c>
      <c r="O757" t="s">
        <v>8272</v>
      </c>
      <c r="P757" s="10">
        <f>ROUND(E757/D757*100,0)</f>
        <v>102</v>
      </c>
      <c r="Q757">
        <f>IFERROR(ROUND(E757/M757,2),0)</f>
        <v>37.47</v>
      </c>
      <c r="R757" s="16" t="s">
        <v>8320</v>
      </c>
      <c r="S757" s="11" t="s">
        <v>8321</v>
      </c>
      <c r="T757" s="21">
        <f>(((K757/60)/60)/24)+DATE(1970,1,1)</f>
        <v>41383.605057870373</v>
      </c>
      <c r="U757" s="21">
        <f>(((I757/60)/60)/24)+DATE(1970,1,1)</f>
        <v>41414.02847222222</v>
      </c>
    </row>
    <row r="758" spans="1:21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f>YEAR(T758)</f>
        <v>2011</v>
      </c>
      <c r="K758" s="11">
        <v>1297880659</v>
      </c>
      <c r="L758" t="b">
        <v>0</v>
      </c>
      <c r="M758">
        <v>22</v>
      </c>
      <c r="N758" t="b">
        <v>1</v>
      </c>
      <c r="O758" t="s">
        <v>8272</v>
      </c>
      <c r="P758" s="10">
        <f>ROUND(E758/D758*100,0)</f>
        <v>118</v>
      </c>
      <c r="Q758">
        <f>IFERROR(ROUND(E758/M758,2),0)</f>
        <v>37.450000000000003</v>
      </c>
      <c r="R758" s="16" t="s">
        <v>8320</v>
      </c>
      <c r="S758" s="11" t="s">
        <v>8321</v>
      </c>
      <c r="T758" s="21">
        <f>(((K758/60)/60)/24)+DATE(1970,1,1)</f>
        <v>40590.766886574071</v>
      </c>
      <c r="U758" s="21">
        <f>(((I758/60)/60)/24)+DATE(1970,1,1)</f>
        <v>40651.725219907406</v>
      </c>
    </row>
    <row r="759" spans="1:21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f>YEAR(T759)</f>
        <v>2012</v>
      </c>
      <c r="K759" s="11">
        <v>1353547114</v>
      </c>
      <c r="L759" t="b">
        <v>0</v>
      </c>
      <c r="M759">
        <v>18</v>
      </c>
      <c r="N759" t="b">
        <v>1</v>
      </c>
      <c r="O759" t="s">
        <v>8272</v>
      </c>
      <c r="P759" s="10">
        <f>ROUND(E759/D759*100,0)</f>
        <v>238</v>
      </c>
      <c r="Q759">
        <f>IFERROR(ROUND(E759/M759,2),0)</f>
        <v>33.06</v>
      </c>
      <c r="R759" s="16" t="s">
        <v>8320</v>
      </c>
      <c r="S759" s="11" t="s">
        <v>8321</v>
      </c>
      <c r="T759" s="21">
        <f>(((K759/60)/60)/24)+DATE(1970,1,1)</f>
        <v>41235.054560185185</v>
      </c>
      <c r="U759" s="21">
        <f>(((I759/60)/60)/24)+DATE(1970,1,1)</f>
        <v>41249.054560185185</v>
      </c>
    </row>
    <row r="760" spans="1:21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f>YEAR(T760)</f>
        <v>2010</v>
      </c>
      <c r="K760" s="11">
        <v>1283976268</v>
      </c>
      <c r="L760" t="b">
        <v>0</v>
      </c>
      <c r="M760">
        <v>19</v>
      </c>
      <c r="N760" t="b">
        <v>1</v>
      </c>
      <c r="O760" t="s">
        <v>8272</v>
      </c>
      <c r="P760" s="10">
        <f>ROUND(E760/D760*100,0)</f>
        <v>102</v>
      </c>
      <c r="Q760">
        <f>IFERROR(ROUND(E760/M760,2),0)</f>
        <v>134.21</v>
      </c>
      <c r="R760" s="16" t="s">
        <v>8320</v>
      </c>
      <c r="S760" s="11" t="s">
        <v>8321</v>
      </c>
      <c r="T760" s="21">
        <f>(((K760/60)/60)/24)+DATE(1970,1,1)</f>
        <v>40429.836435185185</v>
      </c>
      <c r="U760" s="21">
        <f>(((I760/60)/60)/24)+DATE(1970,1,1)</f>
        <v>40459.836435185185</v>
      </c>
    </row>
    <row r="761" spans="1:21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f>YEAR(T761)</f>
        <v>2014</v>
      </c>
      <c r="K761" s="11">
        <v>1401436539</v>
      </c>
      <c r="L761" t="b">
        <v>0</v>
      </c>
      <c r="M761">
        <v>99</v>
      </c>
      <c r="N761" t="b">
        <v>1</v>
      </c>
      <c r="O761" t="s">
        <v>8272</v>
      </c>
      <c r="P761" s="10">
        <f>ROUND(E761/D761*100,0)</f>
        <v>102</v>
      </c>
      <c r="Q761">
        <f>IFERROR(ROUND(E761/M761,2),0)</f>
        <v>51.47</v>
      </c>
      <c r="R761" s="16" t="s">
        <v>8320</v>
      </c>
      <c r="S761" s="11" t="s">
        <v>8321</v>
      </c>
      <c r="T761" s="21">
        <f>(((K761/60)/60)/24)+DATE(1970,1,1)</f>
        <v>41789.330312500002</v>
      </c>
      <c r="U761" s="21">
        <f>(((I761/60)/60)/24)+DATE(1970,1,1)</f>
        <v>41829.330312500002</v>
      </c>
    </row>
    <row r="762" spans="1:21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f>YEAR(T762)</f>
        <v>2016</v>
      </c>
      <c r="K762" s="11">
        <v>1477592413</v>
      </c>
      <c r="L762" t="b">
        <v>0</v>
      </c>
      <c r="M762">
        <v>0</v>
      </c>
      <c r="N762" t="b">
        <v>0</v>
      </c>
      <c r="O762" t="s">
        <v>8273</v>
      </c>
      <c r="P762" s="10">
        <f>ROUND(E762/D762*100,0)</f>
        <v>0</v>
      </c>
      <c r="Q762">
        <f>IFERROR(ROUND(E762/M762,2),0)</f>
        <v>0</v>
      </c>
      <c r="R762" s="16" t="s">
        <v>8320</v>
      </c>
      <c r="S762" s="11" t="s">
        <v>8322</v>
      </c>
      <c r="T762" s="21">
        <f>(((K762/60)/60)/24)+DATE(1970,1,1)</f>
        <v>42670.764039351852</v>
      </c>
      <c r="U762" s="21">
        <f>(((I762/60)/60)/24)+DATE(1970,1,1)</f>
        <v>42700.805706018517</v>
      </c>
    </row>
    <row r="763" spans="1:21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f>YEAR(T763)</f>
        <v>2014</v>
      </c>
      <c r="K763" s="11">
        <v>1388772126</v>
      </c>
      <c r="L763" t="b">
        <v>0</v>
      </c>
      <c r="M763">
        <v>6</v>
      </c>
      <c r="N763" t="b">
        <v>0</v>
      </c>
      <c r="O763" t="s">
        <v>8273</v>
      </c>
      <c r="P763" s="10">
        <f>ROUND(E763/D763*100,0)</f>
        <v>5</v>
      </c>
      <c r="Q763">
        <f>IFERROR(ROUND(E763/M763,2),0)</f>
        <v>39.17</v>
      </c>
      <c r="R763" s="16" t="s">
        <v>8320</v>
      </c>
      <c r="S763" s="11" t="s">
        <v>8322</v>
      </c>
      <c r="T763" s="21">
        <f>(((K763/60)/60)/24)+DATE(1970,1,1)</f>
        <v>41642.751458333332</v>
      </c>
      <c r="U763" s="21">
        <f>(((I763/60)/60)/24)+DATE(1970,1,1)</f>
        <v>41672.751458333332</v>
      </c>
    </row>
    <row r="764" spans="1:21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f>YEAR(T764)</f>
        <v>2016</v>
      </c>
      <c r="K764" s="11">
        <v>1479328570</v>
      </c>
      <c r="L764" t="b">
        <v>0</v>
      </c>
      <c r="M764">
        <v>0</v>
      </c>
      <c r="N764" t="b">
        <v>0</v>
      </c>
      <c r="O764" t="s">
        <v>8273</v>
      </c>
      <c r="P764" s="10">
        <f>ROUND(E764/D764*100,0)</f>
        <v>0</v>
      </c>
      <c r="Q764">
        <f>IFERROR(ROUND(E764/M764,2),0)</f>
        <v>0</v>
      </c>
      <c r="R764" s="16" t="s">
        <v>8320</v>
      </c>
      <c r="S764" s="11" t="s">
        <v>8322</v>
      </c>
      <c r="T764" s="21">
        <f>(((K764/60)/60)/24)+DATE(1970,1,1)</f>
        <v>42690.858449074076</v>
      </c>
      <c r="U764" s="21">
        <f>(((I764/60)/60)/24)+DATE(1970,1,1)</f>
        <v>42708.25</v>
      </c>
    </row>
    <row r="765" spans="1:21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f>YEAR(T765)</f>
        <v>2013</v>
      </c>
      <c r="K765" s="11">
        <v>1373971408</v>
      </c>
      <c r="L765" t="b">
        <v>0</v>
      </c>
      <c r="M765">
        <v>1</v>
      </c>
      <c r="N765" t="b">
        <v>0</v>
      </c>
      <c r="O765" t="s">
        <v>8273</v>
      </c>
      <c r="P765" s="10">
        <f>ROUND(E765/D765*100,0)</f>
        <v>0</v>
      </c>
      <c r="Q765">
        <f>IFERROR(ROUND(E765/M765,2),0)</f>
        <v>5</v>
      </c>
      <c r="R765" s="16" t="s">
        <v>8320</v>
      </c>
      <c r="S765" s="11" t="s">
        <v>8322</v>
      </c>
      <c r="T765" s="21">
        <f>(((K765/60)/60)/24)+DATE(1970,1,1)</f>
        <v>41471.446851851848</v>
      </c>
      <c r="U765" s="21">
        <f>(((I765/60)/60)/24)+DATE(1970,1,1)</f>
        <v>41501.446851851848</v>
      </c>
    </row>
    <row r="766" spans="1:21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f>YEAR(T766)</f>
        <v>2015</v>
      </c>
      <c r="K766" s="11">
        <v>1439266161</v>
      </c>
      <c r="L766" t="b">
        <v>0</v>
      </c>
      <c r="M766">
        <v>0</v>
      </c>
      <c r="N766" t="b">
        <v>0</v>
      </c>
      <c r="O766" t="s">
        <v>8273</v>
      </c>
      <c r="P766" s="10">
        <f>ROUND(E766/D766*100,0)</f>
        <v>0</v>
      </c>
      <c r="Q766">
        <f>IFERROR(ROUND(E766/M766,2),0)</f>
        <v>0</v>
      </c>
      <c r="R766" s="16" t="s">
        <v>8320</v>
      </c>
      <c r="S766" s="11" t="s">
        <v>8322</v>
      </c>
      <c r="T766" s="21">
        <f>(((K766/60)/60)/24)+DATE(1970,1,1)</f>
        <v>42227.173159722224</v>
      </c>
      <c r="U766" s="21">
        <f>(((I766/60)/60)/24)+DATE(1970,1,1)</f>
        <v>42257.173159722224</v>
      </c>
    </row>
    <row r="767" spans="1:21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f>YEAR(T767)</f>
        <v>2014</v>
      </c>
      <c r="K767" s="11">
        <v>1411131684</v>
      </c>
      <c r="L767" t="b">
        <v>0</v>
      </c>
      <c r="M767">
        <v>44</v>
      </c>
      <c r="N767" t="b">
        <v>0</v>
      </c>
      <c r="O767" t="s">
        <v>8273</v>
      </c>
      <c r="P767" s="10">
        <f>ROUND(E767/D767*100,0)</f>
        <v>36</v>
      </c>
      <c r="Q767">
        <f>IFERROR(ROUND(E767/M767,2),0)</f>
        <v>57.3</v>
      </c>
      <c r="R767" s="16" t="s">
        <v>8320</v>
      </c>
      <c r="S767" s="11" t="s">
        <v>8322</v>
      </c>
      <c r="T767" s="21">
        <f>(((K767/60)/60)/24)+DATE(1970,1,1)</f>
        <v>41901.542638888888</v>
      </c>
      <c r="U767" s="21">
        <f>(((I767/60)/60)/24)+DATE(1970,1,1)</f>
        <v>41931.542638888888</v>
      </c>
    </row>
    <row r="768" spans="1:21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f>YEAR(T768)</f>
        <v>2015</v>
      </c>
      <c r="K768" s="11">
        <v>1421520483</v>
      </c>
      <c r="L768" t="b">
        <v>0</v>
      </c>
      <c r="M768">
        <v>0</v>
      </c>
      <c r="N768" t="b">
        <v>0</v>
      </c>
      <c r="O768" t="s">
        <v>8273</v>
      </c>
      <c r="P768" s="10">
        <f>ROUND(E768/D768*100,0)</f>
        <v>0</v>
      </c>
      <c r="Q768">
        <f>IFERROR(ROUND(E768/M768,2),0)</f>
        <v>0</v>
      </c>
      <c r="R768" s="16" t="s">
        <v>8320</v>
      </c>
      <c r="S768" s="11" t="s">
        <v>8322</v>
      </c>
      <c r="T768" s="21">
        <f>(((K768/60)/60)/24)+DATE(1970,1,1)</f>
        <v>42021.783368055556</v>
      </c>
      <c r="U768" s="21">
        <f>(((I768/60)/60)/24)+DATE(1970,1,1)</f>
        <v>42051.783368055556</v>
      </c>
    </row>
    <row r="769" spans="1:21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f>YEAR(T769)</f>
        <v>2015</v>
      </c>
      <c r="K769" s="11">
        <v>1429586810</v>
      </c>
      <c r="L769" t="b">
        <v>0</v>
      </c>
      <c r="M769">
        <v>3</v>
      </c>
      <c r="N769" t="b">
        <v>0</v>
      </c>
      <c r="O769" t="s">
        <v>8273</v>
      </c>
      <c r="P769" s="10">
        <f>ROUND(E769/D769*100,0)</f>
        <v>4</v>
      </c>
      <c r="Q769">
        <f>IFERROR(ROUND(E769/M769,2),0)</f>
        <v>59</v>
      </c>
      <c r="R769" s="16" t="s">
        <v>8320</v>
      </c>
      <c r="S769" s="11" t="s">
        <v>8322</v>
      </c>
      <c r="T769" s="21">
        <f>(((K769/60)/60)/24)+DATE(1970,1,1)</f>
        <v>42115.143634259264</v>
      </c>
      <c r="U769" s="21">
        <f>(((I769/60)/60)/24)+DATE(1970,1,1)</f>
        <v>42145.143634259264</v>
      </c>
    </row>
    <row r="770" spans="1:21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f>YEAR(T770)</f>
        <v>2013</v>
      </c>
      <c r="K770" s="11">
        <v>1384577890</v>
      </c>
      <c r="L770" t="b">
        <v>0</v>
      </c>
      <c r="M770">
        <v>0</v>
      </c>
      <c r="N770" t="b">
        <v>0</v>
      </c>
      <c r="O770" t="s">
        <v>8273</v>
      </c>
      <c r="P770" s="10">
        <f>ROUND(E770/D770*100,0)</f>
        <v>0</v>
      </c>
      <c r="Q770">
        <f>IFERROR(ROUND(E770/M770,2),0)</f>
        <v>0</v>
      </c>
      <c r="R770" s="16" t="s">
        <v>8320</v>
      </c>
      <c r="S770" s="11" t="s">
        <v>8322</v>
      </c>
      <c r="T770" s="21">
        <f>(((K770/60)/60)/24)+DATE(1970,1,1)</f>
        <v>41594.207060185188</v>
      </c>
      <c r="U770" s="21">
        <f>(((I770/60)/60)/24)+DATE(1970,1,1)</f>
        <v>41624.207060185188</v>
      </c>
    </row>
    <row r="771" spans="1:21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f>YEAR(T771)</f>
        <v>2013</v>
      </c>
      <c r="K771" s="11">
        <v>1385510094</v>
      </c>
      <c r="L771" t="b">
        <v>0</v>
      </c>
      <c r="M771">
        <v>52</v>
      </c>
      <c r="N771" t="b">
        <v>0</v>
      </c>
      <c r="O771" t="s">
        <v>8273</v>
      </c>
      <c r="P771" s="10">
        <f>ROUND(E771/D771*100,0)</f>
        <v>41</v>
      </c>
      <c r="Q771">
        <f>IFERROR(ROUND(E771/M771,2),0)</f>
        <v>31.85</v>
      </c>
      <c r="R771" s="16" t="s">
        <v>8320</v>
      </c>
      <c r="S771" s="11" t="s">
        <v>8322</v>
      </c>
      <c r="T771" s="21">
        <f>(((K771/60)/60)/24)+DATE(1970,1,1)</f>
        <v>41604.996458333335</v>
      </c>
      <c r="U771" s="21">
        <f>(((I771/60)/60)/24)+DATE(1970,1,1)</f>
        <v>41634.996458333335</v>
      </c>
    </row>
    <row r="772" spans="1:21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f>YEAR(T772)</f>
        <v>2013</v>
      </c>
      <c r="K772" s="11">
        <v>1358294369</v>
      </c>
      <c r="L772" t="b">
        <v>0</v>
      </c>
      <c r="M772">
        <v>0</v>
      </c>
      <c r="N772" t="b">
        <v>0</v>
      </c>
      <c r="O772" t="s">
        <v>8273</v>
      </c>
      <c r="P772" s="10">
        <f>ROUND(E772/D772*100,0)</f>
        <v>0</v>
      </c>
      <c r="Q772">
        <f>IFERROR(ROUND(E772/M772,2),0)</f>
        <v>0</v>
      </c>
      <c r="R772" s="16" t="s">
        <v>8320</v>
      </c>
      <c r="S772" s="11" t="s">
        <v>8322</v>
      </c>
      <c r="T772" s="21">
        <f>(((K772/60)/60)/24)+DATE(1970,1,1)</f>
        <v>41289.999641203707</v>
      </c>
      <c r="U772" s="21">
        <f>(((I772/60)/60)/24)+DATE(1970,1,1)</f>
        <v>41329.999641203707</v>
      </c>
    </row>
    <row r="773" spans="1:21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f>YEAR(T773)</f>
        <v>2015</v>
      </c>
      <c r="K773" s="11">
        <v>1449863202</v>
      </c>
      <c r="L773" t="b">
        <v>0</v>
      </c>
      <c r="M773">
        <v>1</v>
      </c>
      <c r="N773" t="b">
        <v>0</v>
      </c>
      <c r="O773" t="s">
        <v>8273</v>
      </c>
      <c r="P773" s="10">
        <f>ROUND(E773/D773*100,0)</f>
        <v>0</v>
      </c>
      <c r="Q773">
        <f>IFERROR(ROUND(E773/M773,2),0)</f>
        <v>10</v>
      </c>
      <c r="R773" s="16" t="s">
        <v>8320</v>
      </c>
      <c r="S773" s="11" t="s">
        <v>8322</v>
      </c>
      <c r="T773" s="21">
        <f>(((K773/60)/60)/24)+DATE(1970,1,1)</f>
        <v>42349.824097222227</v>
      </c>
      <c r="U773" s="21">
        <f>(((I773/60)/60)/24)+DATE(1970,1,1)</f>
        <v>42399.824097222227</v>
      </c>
    </row>
    <row r="774" spans="1:21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f>YEAR(T774)</f>
        <v>2009</v>
      </c>
      <c r="K774" s="11">
        <v>1252718519</v>
      </c>
      <c r="L774" t="b">
        <v>0</v>
      </c>
      <c r="M774">
        <v>1</v>
      </c>
      <c r="N774" t="b">
        <v>0</v>
      </c>
      <c r="O774" t="s">
        <v>8273</v>
      </c>
      <c r="P774" s="10">
        <f>ROUND(E774/D774*100,0)</f>
        <v>3</v>
      </c>
      <c r="Q774">
        <f>IFERROR(ROUND(E774/M774,2),0)</f>
        <v>50</v>
      </c>
      <c r="R774" s="16" t="s">
        <v>8320</v>
      </c>
      <c r="S774" s="11" t="s">
        <v>8322</v>
      </c>
      <c r="T774" s="21">
        <f>(((K774/60)/60)/24)+DATE(1970,1,1)</f>
        <v>40068.056932870371</v>
      </c>
      <c r="U774" s="21">
        <f>(((I774/60)/60)/24)+DATE(1970,1,1)</f>
        <v>40118.165972222225</v>
      </c>
    </row>
    <row r="775" spans="1:21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f>YEAR(T775)</f>
        <v>2015</v>
      </c>
      <c r="K775" s="11">
        <v>1428341985</v>
      </c>
      <c r="L775" t="b">
        <v>0</v>
      </c>
      <c r="M775">
        <v>2</v>
      </c>
      <c r="N775" t="b">
        <v>0</v>
      </c>
      <c r="O775" t="s">
        <v>8273</v>
      </c>
      <c r="P775" s="10">
        <f>ROUND(E775/D775*100,0)</f>
        <v>1</v>
      </c>
      <c r="Q775">
        <f>IFERROR(ROUND(E775/M775,2),0)</f>
        <v>16</v>
      </c>
      <c r="R775" s="16" t="s">
        <v>8320</v>
      </c>
      <c r="S775" s="11" t="s">
        <v>8322</v>
      </c>
      <c r="T775" s="21">
        <f>(((K775/60)/60)/24)+DATE(1970,1,1)</f>
        <v>42100.735937499994</v>
      </c>
      <c r="U775" s="21">
        <f>(((I775/60)/60)/24)+DATE(1970,1,1)</f>
        <v>42134.959027777775</v>
      </c>
    </row>
    <row r="776" spans="1:21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f>YEAR(T776)</f>
        <v>2014</v>
      </c>
      <c r="K776" s="11">
        <v>1390589018</v>
      </c>
      <c r="L776" t="b">
        <v>0</v>
      </c>
      <c r="M776">
        <v>9</v>
      </c>
      <c r="N776" t="b">
        <v>0</v>
      </c>
      <c r="O776" t="s">
        <v>8273</v>
      </c>
      <c r="P776" s="10">
        <f>ROUND(E776/D776*100,0)</f>
        <v>70</v>
      </c>
      <c r="Q776">
        <f>IFERROR(ROUND(E776/M776,2),0)</f>
        <v>39</v>
      </c>
      <c r="R776" s="16" t="s">
        <v>8320</v>
      </c>
      <c r="S776" s="11" t="s">
        <v>8322</v>
      </c>
      <c r="T776" s="21">
        <f>(((K776/60)/60)/24)+DATE(1970,1,1)</f>
        <v>41663.780300925922</v>
      </c>
      <c r="U776" s="21">
        <f>(((I776/60)/60)/24)+DATE(1970,1,1)</f>
        <v>41693.780300925922</v>
      </c>
    </row>
    <row r="777" spans="1:21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f>YEAR(T777)</f>
        <v>2011</v>
      </c>
      <c r="K777" s="11">
        <v>1321406795</v>
      </c>
      <c r="L777" t="b">
        <v>0</v>
      </c>
      <c r="M777">
        <v>5</v>
      </c>
      <c r="N777" t="b">
        <v>0</v>
      </c>
      <c r="O777" t="s">
        <v>8273</v>
      </c>
      <c r="P777" s="10">
        <f>ROUND(E777/D777*100,0)</f>
        <v>2</v>
      </c>
      <c r="Q777">
        <f>IFERROR(ROUND(E777/M777,2),0)</f>
        <v>34</v>
      </c>
      <c r="R777" s="16" t="s">
        <v>8320</v>
      </c>
      <c r="S777" s="11" t="s">
        <v>8322</v>
      </c>
      <c r="T777" s="21">
        <f>(((K777/60)/60)/24)+DATE(1970,1,1)</f>
        <v>40863.060127314813</v>
      </c>
      <c r="U777" s="21">
        <f>(((I777/60)/60)/24)+DATE(1970,1,1)</f>
        <v>40893.060127314813</v>
      </c>
    </row>
    <row r="778" spans="1:21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f>YEAR(T778)</f>
        <v>2015</v>
      </c>
      <c r="K778" s="11">
        <v>1441297645</v>
      </c>
      <c r="L778" t="b">
        <v>0</v>
      </c>
      <c r="M778">
        <v>57</v>
      </c>
      <c r="N778" t="b">
        <v>0</v>
      </c>
      <c r="O778" t="s">
        <v>8273</v>
      </c>
      <c r="P778" s="10">
        <f>ROUND(E778/D778*100,0)</f>
        <v>51</v>
      </c>
      <c r="Q778">
        <f>IFERROR(ROUND(E778/M778,2),0)</f>
        <v>63.12</v>
      </c>
      <c r="R778" s="16" t="s">
        <v>8320</v>
      </c>
      <c r="S778" s="11" t="s">
        <v>8322</v>
      </c>
      <c r="T778" s="21">
        <f>(((K778/60)/60)/24)+DATE(1970,1,1)</f>
        <v>42250.685706018514</v>
      </c>
      <c r="U778" s="21">
        <f>(((I778/60)/60)/24)+DATE(1970,1,1)</f>
        <v>42288.208333333328</v>
      </c>
    </row>
    <row r="779" spans="1:21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f>YEAR(T779)</f>
        <v>2013</v>
      </c>
      <c r="K779" s="11">
        <v>1372721577</v>
      </c>
      <c r="L779" t="b">
        <v>0</v>
      </c>
      <c r="M779">
        <v>3</v>
      </c>
      <c r="N779" t="b">
        <v>0</v>
      </c>
      <c r="O779" t="s">
        <v>8273</v>
      </c>
      <c r="P779" s="10">
        <f>ROUND(E779/D779*100,0)</f>
        <v>1</v>
      </c>
      <c r="Q779">
        <f>IFERROR(ROUND(E779/M779,2),0)</f>
        <v>7</v>
      </c>
      <c r="R779" s="16" t="s">
        <v>8320</v>
      </c>
      <c r="S779" s="11" t="s">
        <v>8322</v>
      </c>
      <c r="T779" s="21">
        <f>(((K779/60)/60)/24)+DATE(1970,1,1)</f>
        <v>41456.981215277774</v>
      </c>
      <c r="U779" s="21">
        <f>(((I779/60)/60)/24)+DATE(1970,1,1)</f>
        <v>41486.981215277774</v>
      </c>
    </row>
    <row r="780" spans="1:21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f>YEAR(T780)</f>
        <v>2014</v>
      </c>
      <c r="K780" s="11">
        <v>1396284680</v>
      </c>
      <c r="L780" t="b">
        <v>0</v>
      </c>
      <c r="M780">
        <v>1</v>
      </c>
      <c r="N780" t="b">
        <v>0</v>
      </c>
      <c r="O780" t="s">
        <v>8273</v>
      </c>
      <c r="P780" s="10">
        <f>ROUND(E780/D780*100,0)</f>
        <v>0</v>
      </c>
      <c r="Q780">
        <f>IFERROR(ROUND(E780/M780,2),0)</f>
        <v>2</v>
      </c>
      <c r="R780" s="16" t="s">
        <v>8320</v>
      </c>
      <c r="S780" s="11" t="s">
        <v>8322</v>
      </c>
      <c r="T780" s="21">
        <f>(((K780/60)/60)/24)+DATE(1970,1,1)</f>
        <v>41729.702314814815</v>
      </c>
      <c r="U780" s="21">
        <f>(((I780/60)/60)/24)+DATE(1970,1,1)</f>
        <v>41759.702314814815</v>
      </c>
    </row>
    <row r="781" spans="1:21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f>YEAR(T781)</f>
        <v>2010</v>
      </c>
      <c r="K781" s="11">
        <v>1284567905</v>
      </c>
      <c r="L781" t="b">
        <v>0</v>
      </c>
      <c r="M781">
        <v>6</v>
      </c>
      <c r="N781" t="b">
        <v>0</v>
      </c>
      <c r="O781" t="s">
        <v>8273</v>
      </c>
      <c r="P781" s="10">
        <f>ROUND(E781/D781*100,0)</f>
        <v>3</v>
      </c>
      <c r="Q781">
        <f>IFERROR(ROUND(E781/M781,2),0)</f>
        <v>66.67</v>
      </c>
      <c r="R781" s="16" t="s">
        <v>8320</v>
      </c>
      <c r="S781" s="11" t="s">
        <v>8322</v>
      </c>
      <c r="T781" s="21">
        <f>(((K781/60)/60)/24)+DATE(1970,1,1)</f>
        <v>40436.68408564815</v>
      </c>
      <c r="U781" s="21">
        <f>(((I781/60)/60)/24)+DATE(1970,1,1)</f>
        <v>40466.166666666664</v>
      </c>
    </row>
    <row r="782" spans="1:21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f>YEAR(T782)</f>
        <v>2011</v>
      </c>
      <c r="K782" s="11">
        <v>1301847025</v>
      </c>
      <c r="L782" t="b">
        <v>0</v>
      </c>
      <c r="M782">
        <v>27</v>
      </c>
      <c r="N782" t="b">
        <v>1</v>
      </c>
      <c r="O782" t="s">
        <v>8274</v>
      </c>
      <c r="P782" s="10">
        <f>ROUND(E782/D782*100,0)</f>
        <v>104</v>
      </c>
      <c r="Q782">
        <f>IFERROR(ROUND(E782/M782,2),0)</f>
        <v>38.520000000000003</v>
      </c>
      <c r="R782" s="16" t="s">
        <v>8323</v>
      </c>
      <c r="S782" s="11" t="s">
        <v>8324</v>
      </c>
      <c r="T782" s="21">
        <f>(((K782/60)/60)/24)+DATE(1970,1,1)</f>
        <v>40636.673900462964</v>
      </c>
      <c r="U782" s="21">
        <f>(((I782/60)/60)/24)+DATE(1970,1,1)</f>
        <v>40666.673900462964</v>
      </c>
    </row>
    <row r="783" spans="1:21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f>YEAR(T783)</f>
        <v>2013</v>
      </c>
      <c r="K783" s="11">
        <v>1368057674</v>
      </c>
      <c r="L783" t="b">
        <v>0</v>
      </c>
      <c r="M783">
        <v>25</v>
      </c>
      <c r="N783" t="b">
        <v>1</v>
      </c>
      <c r="O783" t="s">
        <v>8274</v>
      </c>
      <c r="P783" s="10">
        <f>ROUND(E783/D783*100,0)</f>
        <v>133</v>
      </c>
      <c r="Q783">
        <f>IFERROR(ROUND(E783/M783,2),0)</f>
        <v>42.61</v>
      </c>
      <c r="R783" s="16" t="s">
        <v>8323</v>
      </c>
      <c r="S783" s="11" t="s">
        <v>8324</v>
      </c>
      <c r="T783" s="21">
        <f>(((K783/60)/60)/24)+DATE(1970,1,1)</f>
        <v>41403.000856481485</v>
      </c>
      <c r="U783" s="21">
        <f>(((I783/60)/60)/24)+DATE(1970,1,1)</f>
        <v>41433.000856481485</v>
      </c>
    </row>
    <row r="784" spans="1:21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f>YEAR(T784)</f>
        <v>2012</v>
      </c>
      <c r="K784" s="11">
        <v>1343326302</v>
      </c>
      <c r="L784" t="b">
        <v>0</v>
      </c>
      <c r="M784">
        <v>14</v>
      </c>
      <c r="N784" t="b">
        <v>1</v>
      </c>
      <c r="O784" t="s">
        <v>8274</v>
      </c>
      <c r="P784" s="10">
        <f>ROUND(E784/D784*100,0)</f>
        <v>100</v>
      </c>
      <c r="Q784">
        <f>IFERROR(ROUND(E784/M784,2),0)</f>
        <v>50</v>
      </c>
      <c r="R784" s="16" t="s">
        <v>8323</v>
      </c>
      <c r="S784" s="11" t="s">
        <v>8324</v>
      </c>
      <c r="T784" s="21">
        <f>(((K784/60)/60)/24)+DATE(1970,1,1)</f>
        <v>41116.758125</v>
      </c>
      <c r="U784" s="21">
        <f>(((I784/60)/60)/24)+DATE(1970,1,1)</f>
        <v>41146.758125</v>
      </c>
    </row>
    <row r="785" spans="1:21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f>YEAR(T785)</f>
        <v>2012</v>
      </c>
      <c r="K785" s="11">
        <v>1332182049</v>
      </c>
      <c r="L785" t="b">
        <v>0</v>
      </c>
      <c r="M785">
        <v>35</v>
      </c>
      <c r="N785" t="b">
        <v>1</v>
      </c>
      <c r="O785" t="s">
        <v>8274</v>
      </c>
      <c r="P785" s="10">
        <f>ROUND(E785/D785*100,0)</f>
        <v>148</v>
      </c>
      <c r="Q785">
        <f>IFERROR(ROUND(E785/M785,2),0)</f>
        <v>63.49</v>
      </c>
      <c r="R785" s="16" t="s">
        <v>8323</v>
      </c>
      <c r="S785" s="11" t="s">
        <v>8324</v>
      </c>
      <c r="T785" s="21">
        <f>(((K785/60)/60)/24)+DATE(1970,1,1)</f>
        <v>40987.773715277777</v>
      </c>
      <c r="U785" s="21">
        <f>(((I785/60)/60)/24)+DATE(1970,1,1)</f>
        <v>41026.916666666664</v>
      </c>
    </row>
    <row r="786" spans="1:21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f>YEAR(T786)</f>
        <v>2014</v>
      </c>
      <c r="K786" s="11">
        <v>1391571319</v>
      </c>
      <c r="L786" t="b">
        <v>0</v>
      </c>
      <c r="M786">
        <v>10</v>
      </c>
      <c r="N786" t="b">
        <v>1</v>
      </c>
      <c r="O786" t="s">
        <v>8274</v>
      </c>
      <c r="P786" s="10">
        <f>ROUND(E786/D786*100,0)</f>
        <v>103</v>
      </c>
      <c r="Q786">
        <f>IFERROR(ROUND(E786/M786,2),0)</f>
        <v>102.5</v>
      </c>
      <c r="R786" s="16" t="s">
        <v>8323</v>
      </c>
      <c r="S786" s="11" t="s">
        <v>8324</v>
      </c>
      <c r="T786" s="21">
        <f>(((K786/60)/60)/24)+DATE(1970,1,1)</f>
        <v>41675.149525462963</v>
      </c>
      <c r="U786" s="21">
        <f>(((I786/60)/60)/24)+DATE(1970,1,1)</f>
        <v>41715.107858796298</v>
      </c>
    </row>
    <row r="787" spans="1:21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f>YEAR(T787)</f>
        <v>2013</v>
      </c>
      <c r="K787" s="11">
        <v>1359468915</v>
      </c>
      <c r="L787" t="b">
        <v>0</v>
      </c>
      <c r="M787">
        <v>29</v>
      </c>
      <c r="N787" t="b">
        <v>1</v>
      </c>
      <c r="O787" t="s">
        <v>8274</v>
      </c>
      <c r="P787" s="10">
        <f>ROUND(E787/D787*100,0)</f>
        <v>181</v>
      </c>
      <c r="Q787">
        <f>IFERROR(ROUND(E787/M787,2),0)</f>
        <v>31.14</v>
      </c>
      <c r="R787" s="16" t="s">
        <v>8323</v>
      </c>
      <c r="S787" s="11" t="s">
        <v>8324</v>
      </c>
      <c r="T787" s="21">
        <f>(((K787/60)/60)/24)+DATE(1970,1,1)</f>
        <v>41303.593923611108</v>
      </c>
      <c r="U787" s="21">
        <f>(((I787/60)/60)/24)+DATE(1970,1,1)</f>
        <v>41333.593923611108</v>
      </c>
    </row>
    <row r="788" spans="1:21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f>YEAR(T788)</f>
        <v>2012</v>
      </c>
      <c r="K788" s="11">
        <v>1331774434</v>
      </c>
      <c r="L788" t="b">
        <v>0</v>
      </c>
      <c r="M788">
        <v>44</v>
      </c>
      <c r="N788" t="b">
        <v>1</v>
      </c>
      <c r="O788" t="s">
        <v>8274</v>
      </c>
      <c r="P788" s="10">
        <f>ROUND(E788/D788*100,0)</f>
        <v>143</v>
      </c>
      <c r="Q788">
        <f>IFERROR(ROUND(E788/M788,2),0)</f>
        <v>162.27000000000001</v>
      </c>
      <c r="R788" s="16" t="s">
        <v>8323</v>
      </c>
      <c r="S788" s="11" t="s">
        <v>8324</v>
      </c>
      <c r="T788" s="21">
        <f>(((K788/60)/60)/24)+DATE(1970,1,1)</f>
        <v>40983.055949074071</v>
      </c>
      <c r="U788" s="21">
        <f>(((I788/60)/60)/24)+DATE(1970,1,1)</f>
        <v>41040.657638888886</v>
      </c>
    </row>
    <row r="789" spans="1:21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f>YEAR(T789)</f>
        <v>2013</v>
      </c>
      <c r="K789" s="11">
        <v>1380726226</v>
      </c>
      <c r="L789" t="b">
        <v>0</v>
      </c>
      <c r="M789">
        <v>17</v>
      </c>
      <c r="N789" t="b">
        <v>1</v>
      </c>
      <c r="O789" t="s">
        <v>8274</v>
      </c>
      <c r="P789" s="10">
        <f>ROUND(E789/D789*100,0)</f>
        <v>114</v>
      </c>
      <c r="Q789">
        <f>IFERROR(ROUND(E789/M789,2),0)</f>
        <v>80.59</v>
      </c>
      <c r="R789" s="16" t="s">
        <v>8323</v>
      </c>
      <c r="S789" s="11" t="s">
        <v>8324</v>
      </c>
      <c r="T789" s="21">
        <f>(((K789/60)/60)/24)+DATE(1970,1,1)</f>
        <v>41549.627615740741</v>
      </c>
      <c r="U789" s="21">
        <f>(((I789/60)/60)/24)+DATE(1970,1,1)</f>
        <v>41579.627615740741</v>
      </c>
    </row>
    <row r="790" spans="1:21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f>YEAR(T790)</f>
        <v>2012</v>
      </c>
      <c r="K790" s="11">
        <v>1338336588</v>
      </c>
      <c r="L790" t="b">
        <v>0</v>
      </c>
      <c r="M790">
        <v>34</v>
      </c>
      <c r="N790" t="b">
        <v>1</v>
      </c>
      <c r="O790" t="s">
        <v>8274</v>
      </c>
      <c r="P790" s="10">
        <f>ROUND(E790/D790*100,0)</f>
        <v>204</v>
      </c>
      <c r="Q790">
        <f>IFERROR(ROUND(E790/M790,2),0)</f>
        <v>59.85</v>
      </c>
      <c r="R790" s="16" t="s">
        <v>8323</v>
      </c>
      <c r="S790" s="11" t="s">
        <v>8324</v>
      </c>
      <c r="T790" s="21">
        <f>(((K790/60)/60)/24)+DATE(1970,1,1)</f>
        <v>41059.006805555553</v>
      </c>
      <c r="U790" s="21">
        <f>(((I790/60)/60)/24)+DATE(1970,1,1)</f>
        <v>41097.165972222225</v>
      </c>
    </row>
    <row r="791" spans="1:21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f>YEAR(T791)</f>
        <v>2013</v>
      </c>
      <c r="K791" s="11">
        <v>1357187280</v>
      </c>
      <c r="L791" t="b">
        <v>0</v>
      </c>
      <c r="M791">
        <v>14</v>
      </c>
      <c r="N791" t="b">
        <v>1</v>
      </c>
      <c r="O791" t="s">
        <v>8274</v>
      </c>
      <c r="P791" s="10">
        <f>ROUND(E791/D791*100,0)</f>
        <v>109</v>
      </c>
      <c r="Q791">
        <f>IFERROR(ROUND(E791/M791,2),0)</f>
        <v>132.86000000000001</v>
      </c>
      <c r="R791" s="16" t="s">
        <v>8323</v>
      </c>
      <c r="S791" s="11" t="s">
        <v>8324</v>
      </c>
      <c r="T791" s="21">
        <f>(((K791/60)/60)/24)+DATE(1970,1,1)</f>
        <v>41277.186111111114</v>
      </c>
      <c r="U791" s="21">
        <f>(((I791/60)/60)/24)+DATE(1970,1,1)</f>
        <v>41295.332638888889</v>
      </c>
    </row>
    <row r="792" spans="1:21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f>YEAR(T792)</f>
        <v>2013</v>
      </c>
      <c r="K792" s="11">
        <v>1357088939</v>
      </c>
      <c r="L792" t="b">
        <v>0</v>
      </c>
      <c r="M792">
        <v>156</v>
      </c>
      <c r="N792" t="b">
        <v>1</v>
      </c>
      <c r="O792" t="s">
        <v>8274</v>
      </c>
      <c r="P792" s="10">
        <f>ROUND(E792/D792*100,0)</f>
        <v>144</v>
      </c>
      <c r="Q792">
        <f>IFERROR(ROUND(E792/M792,2),0)</f>
        <v>92.55</v>
      </c>
      <c r="R792" s="16" t="s">
        <v>8323</v>
      </c>
      <c r="S792" s="11" t="s">
        <v>8324</v>
      </c>
      <c r="T792" s="21">
        <f>(((K792/60)/60)/24)+DATE(1970,1,1)</f>
        <v>41276.047905092593</v>
      </c>
      <c r="U792" s="21">
        <f>(((I792/60)/60)/24)+DATE(1970,1,1)</f>
        <v>41306.047905092593</v>
      </c>
    </row>
    <row r="793" spans="1:21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f>YEAR(T793)</f>
        <v>2013</v>
      </c>
      <c r="K793" s="11">
        <v>1381430646</v>
      </c>
      <c r="L793" t="b">
        <v>0</v>
      </c>
      <c r="M793">
        <v>128</v>
      </c>
      <c r="N793" t="b">
        <v>1</v>
      </c>
      <c r="O793" t="s">
        <v>8274</v>
      </c>
      <c r="P793" s="10">
        <f>ROUND(E793/D793*100,0)</f>
        <v>104</v>
      </c>
      <c r="Q793">
        <f>IFERROR(ROUND(E793/M793,2),0)</f>
        <v>60.86</v>
      </c>
      <c r="R793" s="16" t="s">
        <v>8323</v>
      </c>
      <c r="S793" s="11" t="s">
        <v>8324</v>
      </c>
      <c r="T793" s="21">
        <f>(((K793/60)/60)/24)+DATE(1970,1,1)</f>
        <v>41557.780624999999</v>
      </c>
      <c r="U793" s="21">
        <f>(((I793/60)/60)/24)+DATE(1970,1,1)</f>
        <v>41591.249305555553</v>
      </c>
    </row>
    <row r="794" spans="1:21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f>YEAR(T794)</f>
        <v>2013</v>
      </c>
      <c r="K794" s="11">
        <v>1381265883</v>
      </c>
      <c r="L794" t="b">
        <v>0</v>
      </c>
      <c r="M794">
        <v>60</v>
      </c>
      <c r="N794" t="b">
        <v>1</v>
      </c>
      <c r="O794" t="s">
        <v>8274</v>
      </c>
      <c r="P794" s="10">
        <f>ROUND(E794/D794*100,0)</f>
        <v>100</v>
      </c>
      <c r="Q794">
        <f>IFERROR(ROUND(E794/M794,2),0)</f>
        <v>41.85</v>
      </c>
      <c r="R794" s="16" t="s">
        <v>8323</v>
      </c>
      <c r="S794" s="11" t="s">
        <v>8324</v>
      </c>
      <c r="T794" s="21">
        <f>(((K794/60)/60)/24)+DATE(1970,1,1)</f>
        <v>41555.873645833337</v>
      </c>
      <c r="U794" s="21">
        <f>(((I794/60)/60)/24)+DATE(1970,1,1)</f>
        <v>41585.915312500001</v>
      </c>
    </row>
    <row r="795" spans="1:21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f>YEAR(T795)</f>
        <v>2013</v>
      </c>
      <c r="K795" s="11">
        <v>1371491244</v>
      </c>
      <c r="L795" t="b">
        <v>0</v>
      </c>
      <c r="M795">
        <v>32</v>
      </c>
      <c r="N795" t="b">
        <v>1</v>
      </c>
      <c r="O795" t="s">
        <v>8274</v>
      </c>
      <c r="P795" s="10">
        <f>ROUND(E795/D795*100,0)</f>
        <v>103</v>
      </c>
      <c r="Q795">
        <f>IFERROR(ROUND(E795/M795,2),0)</f>
        <v>88.33</v>
      </c>
      <c r="R795" s="16" t="s">
        <v>8323</v>
      </c>
      <c r="S795" s="11" t="s">
        <v>8324</v>
      </c>
      <c r="T795" s="21">
        <f>(((K795/60)/60)/24)+DATE(1970,1,1)</f>
        <v>41442.741249999999</v>
      </c>
      <c r="U795" s="21">
        <f>(((I795/60)/60)/24)+DATE(1970,1,1)</f>
        <v>41458.207638888889</v>
      </c>
    </row>
    <row r="796" spans="1:21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f>YEAR(T796)</f>
        <v>2011</v>
      </c>
      <c r="K796" s="11">
        <v>1310438737</v>
      </c>
      <c r="L796" t="b">
        <v>0</v>
      </c>
      <c r="M796">
        <v>53</v>
      </c>
      <c r="N796" t="b">
        <v>1</v>
      </c>
      <c r="O796" t="s">
        <v>8274</v>
      </c>
      <c r="P796" s="10">
        <f>ROUND(E796/D796*100,0)</f>
        <v>105</v>
      </c>
      <c r="Q796">
        <f>IFERROR(ROUND(E796/M796,2),0)</f>
        <v>158.96</v>
      </c>
      <c r="R796" s="16" t="s">
        <v>8323</v>
      </c>
      <c r="S796" s="11" t="s">
        <v>8324</v>
      </c>
      <c r="T796" s="21">
        <f>(((K796/60)/60)/24)+DATE(1970,1,1)</f>
        <v>40736.115011574075</v>
      </c>
      <c r="U796" s="21">
        <f>(((I796/60)/60)/24)+DATE(1970,1,1)</f>
        <v>40791.712500000001</v>
      </c>
    </row>
    <row r="797" spans="1:21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f>YEAR(T797)</f>
        <v>2012</v>
      </c>
      <c r="K797" s="11">
        <v>1330094566</v>
      </c>
      <c r="L797" t="b">
        <v>0</v>
      </c>
      <c r="M797">
        <v>184</v>
      </c>
      <c r="N797" t="b">
        <v>1</v>
      </c>
      <c r="O797" t="s">
        <v>8274</v>
      </c>
      <c r="P797" s="10">
        <f>ROUND(E797/D797*100,0)</f>
        <v>112</v>
      </c>
      <c r="Q797">
        <f>IFERROR(ROUND(E797/M797,2),0)</f>
        <v>85.05</v>
      </c>
      <c r="R797" s="16" t="s">
        <v>8323</v>
      </c>
      <c r="S797" s="11" t="s">
        <v>8324</v>
      </c>
      <c r="T797" s="21">
        <f>(((K797/60)/60)/24)+DATE(1970,1,1)</f>
        <v>40963.613032407404</v>
      </c>
      <c r="U797" s="21">
        <f>(((I797/60)/60)/24)+DATE(1970,1,1)</f>
        <v>41006.207638888889</v>
      </c>
    </row>
    <row r="798" spans="1:21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f>YEAR(T798)</f>
        <v>2013</v>
      </c>
      <c r="K798" s="11">
        <v>1376687485</v>
      </c>
      <c r="L798" t="b">
        <v>0</v>
      </c>
      <c r="M798">
        <v>90</v>
      </c>
      <c r="N798" t="b">
        <v>1</v>
      </c>
      <c r="O798" t="s">
        <v>8274</v>
      </c>
      <c r="P798" s="10">
        <f>ROUND(E798/D798*100,0)</f>
        <v>101</v>
      </c>
      <c r="Q798">
        <f>IFERROR(ROUND(E798/M798,2),0)</f>
        <v>112.61</v>
      </c>
      <c r="R798" s="16" t="s">
        <v>8323</v>
      </c>
      <c r="S798" s="11" t="s">
        <v>8324</v>
      </c>
      <c r="T798" s="21">
        <f>(((K798/60)/60)/24)+DATE(1970,1,1)</f>
        <v>41502.882928240739</v>
      </c>
      <c r="U798" s="21">
        <f>(((I798/60)/60)/24)+DATE(1970,1,1)</f>
        <v>41532.881944444445</v>
      </c>
    </row>
    <row r="799" spans="1:21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f>YEAR(T799)</f>
        <v>2012</v>
      </c>
      <c r="K799" s="11">
        <v>1332978688</v>
      </c>
      <c r="L799" t="b">
        <v>0</v>
      </c>
      <c r="M799">
        <v>71</v>
      </c>
      <c r="N799" t="b">
        <v>1</v>
      </c>
      <c r="O799" t="s">
        <v>8274</v>
      </c>
      <c r="P799" s="10">
        <f>ROUND(E799/D799*100,0)</f>
        <v>108</v>
      </c>
      <c r="Q799">
        <f>IFERROR(ROUND(E799/M799,2),0)</f>
        <v>45.44</v>
      </c>
      <c r="R799" s="16" t="s">
        <v>8323</v>
      </c>
      <c r="S799" s="11" t="s">
        <v>8324</v>
      </c>
      <c r="T799" s="21">
        <f>(((K799/60)/60)/24)+DATE(1970,1,1)</f>
        <v>40996.994074074071</v>
      </c>
      <c r="U799" s="21">
        <f>(((I799/60)/60)/24)+DATE(1970,1,1)</f>
        <v>41028.166666666664</v>
      </c>
    </row>
    <row r="800" spans="1:21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f>YEAR(T800)</f>
        <v>2014</v>
      </c>
      <c r="K800" s="11">
        <v>1409494187</v>
      </c>
      <c r="L800" t="b">
        <v>0</v>
      </c>
      <c r="M800">
        <v>87</v>
      </c>
      <c r="N800" t="b">
        <v>1</v>
      </c>
      <c r="O800" t="s">
        <v>8274</v>
      </c>
      <c r="P800" s="10">
        <f>ROUND(E800/D800*100,0)</f>
        <v>115</v>
      </c>
      <c r="Q800">
        <f>IFERROR(ROUND(E800/M800,2),0)</f>
        <v>46.22</v>
      </c>
      <c r="R800" s="16" t="s">
        <v>8323</v>
      </c>
      <c r="S800" s="11" t="s">
        <v>8324</v>
      </c>
      <c r="T800" s="21">
        <f>(((K800/60)/60)/24)+DATE(1970,1,1)</f>
        <v>41882.590127314819</v>
      </c>
      <c r="U800" s="21">
        <f>(((I800/60)/60)/24)+DATE(1970,1,1)</f>
        <v>41912.590127314819</v>
      </c>
    </row>
    <row r="801" spans="1:21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f>YEAR(T801)</f>
        <v>2012</v>
      </c>
      <c r="K801" s="11">
        <v>1332950446</v>
      </c>
      <c r="L801" t="b">
        <v>0</v>
      </c>
      <c r="M801">
        <v>28</v>
      </c>
      <c r="N801" t="b">
        <v>1</v>
      </c>
      <c r="O801" t="s">
        <v>8274</v>
      </c>
      <c r="P801" s="10">
        <f>ROUND(E801/D801*100,0)</f>
        <v>100</v>
      </c>
      <c r="Q801">
        <f>IFERROR(ROUND(E801/M801,2),0)</f>
        <v>178.61</v>
      </c>
      <c r="R801" s="16" t="s">
        <v>8323</v>
      </c>
      <c r="S801" s="11" t="s">
        <v>8324</v>
      </c>
      <c r="T801" s="21">
        <f>(((K801/60)/60)/24)+DATE(1970,1,1)</f>
        <v>40996.667199074072</v>
      </c>
      <c r="U801" s="21">
        <f>(((I801/60)/60)/24)+DATE(1970,1,1)</f>
        <v>41026.667199074072</v>
      </c>
    </row>
    <row r="802" spans="1:21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f>YEAR(T802)</f>
        <v>2014</v>
      </c>
      <c r="K802" s="11">
        <v>1407839054</v>
      </c>
      <c r="L802" t="b">
        <v>0</v>
      </c>
      <c r="M802">
        <v>56</v>
      </c>
      <c r="N802" t="b">
        <v>1</v>
      </c>
      <c r="O802" t="s">
        <v>8274</v>
      </c>
      <c r="P802" s="10">
        <f>ROUND(E802/D802*100,0)</f>
        <v>152</v>
      </c>
      <c r="Q802">
        <f>IFERROR(ROUND(E802/M802,2),0)</f>
        <v>40.75</v>
      </c>
      <c r="R802" s="16" t="s">
        <v>8323</v>
      </c>
      <c r="S802" s="11" t="s">
        <v>8324</v>
      </c>
      <c r="T802" s="21">
        <f>(((K802/60)/60)/24)+DATE(1970,1,1)</f>
        <v>41863.433495370373</v>
      </c>
      <c r="U802" s="21">
        <f>(((I802/60)/60)/24)+DATE(1970,1,1)</f>
        <v>41893.433495370373</v>
      </c>
    </row>
    <row r="803" spans="1:21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f>YEAR(T803)</f>
        <v>2011</v>
      </c>
      <c r="K803" s="11">
        <v>1306955120</v>
      </c>
      <c r="L803" t="b">
        <v>0</v>
      </c>
      <c r="M803">
        <v>51</v>
      </c>
      <c r="N803" t="b">
        <v>1</v>
      </c>
      <c r="O803" t="s">
        <v>8274</v>
      </c>
      <c r="P803" s="10">
        <f>ROUND(E803/D803*100,0)</f>
        <v>112</v>
      </c>
      <c r="Q803">
        <f>IFERROR(ROUND(E803/M803,2),0)</f>
        <v>43.73</v>
      </c>
      <c r="R803" s="16" t="s">
        <v>8323</v>
      </c>
      <c r="S803" s="11" t="s">
        <v>8324</v>
      </c>
      <c r="T803" s="21">
        <f>(((K803/60)/60)/24)+DATE(1970,1,1)</f>
        <v>40695.795370370368</v>
      </c>
      <c r="U803" s="21">
        <f>(((I803/60)/60)/24)+DATE(1970,1,1)</f>
        <v>40725.795370370368</v>
      </c>
    </row>
    <row r="804" spans="1:21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f>YEAR(T804)</f>
        <v>2012</v>
      </c>
      <c r="K804" s="11">
        <v>1343867524</v>
      </c>
      <c r="L804" t="b">
        <v>0</v>
      </c>
      <c r="M804">
        <v>75</v>
      </c>
      <c r="N804" t="b">
        <v>1</v>
      </c>
      <c r="O804" t="s">
        <v>8274</v>
      </c>
      <c r="P804" s="10">
        <f>ROUND(E804/D804*100,0)</f>
        <v>101</v>
      </c>
      <c r="Q804">
        <f>IFERROR(ROUND(E804/M804,2),0)</f>
        <v>81.069999999999993</v>
      </c>
      <c r="R804" s="16" t="s">
        <v>8323</v>
      </c>
      <c r="S804" s="11" t="s">
        <v>8324</v>
      </c>
      <c r="T804" s="21">
        <f>(((K804/60)/60)/24)+DATE(1970,1,1)</f>
        <v>41123.022268518522</v>
      </c>
      <c r="U804" s="21">
        <f>(((I804/60)/60)/24)+DATE(1970,1,1)</f>
        <v>41169.170138888891</v>
      </c>
    </row>
    <row r="805" spans="1:21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f>YEAR(T805)</f>
        <v>2011</v>
      </c>
      <c r="K805" s="11">
        <v>1304376478</v>
      </c>
      <c r="L805" t="b">
        <v>0</v>
      </c>
      <c r="M805">
        <v>38</v>
      </c>
      <c r="N805" t="b">
        <v>1</v>
      </c>
      <c r="O805" t="s">
        <v>8274</v>
      </c>
      <c r="P805" s="10">
        <f>ROUND(E805/D805*100,0)</f>
        <v>123</v>
      </c>
      <c r="Q805">
        <f>IFERROR(ROUND(E805/M805,2),0)</f>
        <v>74.61</v>
      </c>
      <c r="R805" s="16" t="s">
        <v>8323</v>
      </c>
      <c r="S805" s="11" t="s">
        <v>8324</v>
      </c>
      <c r="T805" s="21">
        <f>(((K805/60)/60)/24)+DATE(1970,1,1)</f>
        <v>40665.949976851851</v>
      </c>
      <c r="U805" s="21">
        <f>(((I805/60)/60)/24)+DATE(1970,1,1)</f>
        <v>40692.041666666664</v>
      </c>
    </row>
    <row r="806" spans="1:21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f>YEAR(T806)</f>
        <v>2011</v>
      </c>
      <c r="K806" s="11">
        <v>1309919526</v>
      </c>
      <c r="L806" t="b">
        <v>0</v>
      </c>
      <c r="M806">
        <v>18</v>
      </c>
      <c r="N806" t="b">
        <v>1</v>
      </c>
      <c r="O806" t="s">
        <v>8274</v>
      </c>
      <c r="P806" s="10">
        <f>ROUND(E806/D806*100,0)</f>
        <v>100</v>
      </c>
      <c r="Q806">
        <f>IFERROR(ROUND(E806/M806,2),0)</f>
        <v>305.56</v>
      </c>
      <c r="R806" s="16" t="s">
        <v>8323</v>
      </c>
      <c r="S806" s="11" t="s">
        <v>8324</v>
      </c>
      <c r="T806" s="21">
        <f>(((K806/60)/60)/24)+DATE(1970,1,1)</f>
        <v>40730.105625000004</v>
      </c>
      <c r="U806" s="21">
        <f>(((I806/60)/60)/24)+DATE(1970,1,1)</f>
        <v>40747.165972222225</v>
      </c>
    </row>
    <row r="807" spans="1:21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f>YEAR(T807)</f>
        <v>2011</v>
      </c>
      <c r="K807" s="11">
        <v>1306525512</v>
      </c>
      <c r="L807" t="b">
        <v>0</v>
      </c>
      <c r="M807">
        <v>54</v>
      </c>
      <c r="N807" t="b">
        <v>1</v>
      </c>
      <c r="O807" t="s">
        <v>8274</v>
      </c>
      <c r="P807" s="10">
        <f>ROUND(E807/D807*100,0)</f>
        <v>105</v>
      </c>
      <c r="Q807">
        <f>IFERROR(ROUND(E807/M807,2),0)</f>
        <v>58.33</v>
      </c>
      <c r="R807" s="16" t="s">
        <v>8323</v>
      </c>
      <c r="S807" s="11" t="s">
        <v>8324</v>
      </c>
      <c r="T807" s="21">
        <f>(((K807/60)/60)/24)+DATE(1970,1,1)</f>
        <v>40690.823055555556</v>
      </c>
      <c r="U807" s="21">
        <f>(((I807/60)/60)/24)+DATE(1970,1,1)</f>
        <v>40740.958333333336</v>
      </c>
    </row>
    <row r="808" spans="1:21" ht="21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f>YEAR(T808)</f>
        <v>2011</v>
      </c>
      <c r="K808" s="11">
        <v>1312821339</v>
      </c>
      <c r="L808" t="b">
        <v>0</v>
      </c>
      <c r="M808">
        <v>71</v>
      </c>
      <c r="N808" t="b">
        <v>1</v>
      </c>
      <c r="O808" t="s">
        <v>8274</v>
      </c>
      <c r="P808" s="10">
        <f>ROUND(E808/D808*100,0)</f>
        <v>104</v>
      </c>
      <c r="Q808">
        <f>IFERROR(ROUND(E808/M808,2),0)</f>
        <v>117.68</v>
      </c>
      <c r="R808" s="16" t="s">
        <v>8323</v>
      </c>
      <c r="S808" s="11" t="s">
        <v>8324</v>
      </c>
      <c r="T808" s="21">
        <f>(((K808/60)/60)/24)+DATE(1970,1,1)</f>
        <v>40763.691423611112</v>
      </c>
      <c r="U808" s="21">
        <f>(((I808/60)/60)/24)+DATE(1970,1,1)</f>
        <v>40793.691423611112</v>
      </c>
    </row>
    <row r="809" spans="1:21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f>YEAR(T809)</f>
        <v>2017</v>
      </c>
      <c r="K809" s="11">
        <v>1485270311</v>
      </c>
      <c r="L809" t="b">
        <v>0</v>
      </c>
      <c r="M809">
        <v>57</v>
      </c>
      <c r="N809" t="b">
        <v>1</v>
      </c>
      <c r="O809" t="s">
        <v>8274</v>
      </c>
      <c r="P809" s="10">
        <f>ROUND(E809/D809*100,0)</f>
        <v>105</v>
      </c>
      <c r="Q809">
        <f>IFERROR(ROUND(E809/M809,2),0)</f>
        <v>73.77</v>
      </c>
      <c r="R809" s="16" t="s">
        <v>8323</v>
      </c>
      <c r="S809" s="11" t="s">
        <v>8324</v>
      </c>
      <c r="T809" s="21">
        <f>(((K809/60)/60)/24)+DATE(1970,1,1)</f>
        <v>42759.628599537042</v>
      </c>
      <c r="U809" s="21">
        <f>(((I809/60)/60)/24)+DATE(1970,1,1)</f>
        <v>42795.083333333328</v>
      </c>
    </row>
    <row r="810" spans="1:21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f>YEAR(T810)</f>
        <v>2014</v>
      </c>
      <c r="K810" s="11">
        <v>1416363886</v>
      </c>
      <c r="L810" t="b">
        <v>0</v>
      </c>
      <c r="M810">
        <v>43</v>
      </c>
      <c r="N810" t="b">
        <v>1</v>
      </c>
      <c r="O810" t="s">
        <v>8274</v>
      </c>
      <c r="P810" s="10">
        <f>ROUND(E810/D810*100,0)</f>
        <v>100</v>
      </c>
      <c r="Q810">
        <f>IFERROR(ROUND(E810/M810,2),0)</f>
        <v>104.65</v>
      </c>
      <c r="R810" s="16" t="s">
        <v>8323</v>
      </c>
      <c r="S810" s="11" t="s">
        <v>8324</v>
      </c>
      <c r="T810" s="21">
        <f>(((K810/60)/60)/24)+DATE(1970,1,1)</f>
        <v>41962.100532407407</v>
      </c>
      <c r="U810" s="21">
        <f>(((I810/60)/60)/24)+DATE(1970,1,1)</f>
        <v>41995.207638888889</v>
      </c>
    </row>
    <row r="811" spans="1:21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f>YEAR(T811)</f>
        <v>2013</v>
      </c>
      <c r="K811" s="11">
        <v>1387569630</v>
      </c>
      <c r="L811" t="b">
        <v>0</v>
      </c>
      <c r="M811">
        <v>52</v>
      </c>
      <c r="N811" t="b">
        <v>1</v>
      </c>
      <c r="O811" t="s">
        <v>8274</v>
      </c>
      <c r="P811" s="10">
        <f>ROUND(E811/D811*100,0)</f>
        <v>104</v>
      </c>
      <c r="Q811">
        <f>IFERROR(ROUND(E811/M811,2),0)</f>
        <v>79.83</v>
      </c>
      <c r="R811" s="16" t="s">
        <v>8323</v>
      </c>
      <c r="S811" s="11" t="s">
        <v>8324</v>
      </c>
      <c r="T811" s="21">
        <f>(((K811/60)/60)/24)+DATE(1970,1,1)</f>
        <v>41628.833680555559</v>
      </c>
      <c r="U811" s="21">
        <f>(((I811/60)/60)/24)+DATE(1970,1,1)</f>
        <v>41658.833680555559</v>
      </c>
    </row>
    <row r="812" spans="1:21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f>YEAR(T812)</f>
        <v>2012</v>
      </c>
      <c r="K812" s="11">
        <v>1343870462</v>
      </c>
      <c r="L812" t="b">
        <v>0</v>
      </c>
      <c r="M812">
        <v>27</v>
      </c>
      <c r="N812" t="b">
        <v>1</v>
      </c>
      <c r="O812" t="s">
        <v>8274</v>
      </c>
      <c r="P812" s="10">
        <f>ROUND(E812/D812*100,0)</f>
        <v>105</v>
      </c>
      <c r="Q812">
        <f>IFERROR(ROUND(E812/M812,2),0)</f>
        <v>58.33</v>
      </c>
      <c r="R812" s="16" t="s">
        <v>8323</v>
      </c>
      <c r="S812" s="11" t="s">
        <v>8324</v>
      </c>
      <c r="T812" s="21">
        <f>(((K812/60)/60)/24)+DATE(1970,1,1)</f>
        <v>41123.056273148148</v>
      </c>
      <c r="U812" s="21">
        <f>(((I812/60)/60)/24)+DATE(1970,1,1)</f>
        <v>41153.056273148148</v>
      </c>
    </row>
    <row r="813" spans="1:21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f>YEAR(T813)</f>
        <v>2013</v>
      </c>
      <c r="K813" s="11">
        <v>1371569202</v>
      </c>
      <c r="L813" t="b">
        <v>0</v>
      </c>
      <c r="M813">
        <v>12</v>
      </c>
      <c r="N813" t="b">
        <v>1</v>
      </c>
      <c r="O813" t="s">
        <v>8274</v>
      </c>
      <c r="P813" s="10">
        <f>ROUND(E813/D813*100,0)</f>
        <v>104</v>
      </c>
      <c r="Q813">
        <f>IFERROR(ROUND(E813/M813,2),0)</f>
        <v>86.67</v>
      </c>
      <c r="R813" s="16" t="s">
        <v>8323</v>
      </c>
      <c r="S813" s="11" t="s">
        <v>8324</v>
      </c>
      <c r="T813" s="21">
        <f>(((K813/60)/60)/24)+DATE(1970,1,1)</f>
        <v>41443.643541666665</v>
      </c>
      <c r="U813" s="21">
        <f>(((I813/60)/60)/24)+DATE(1970,1,1)</f>
        <v>41465.702777777777</v>
      </c>
    </row>
    <row r="814" spans="1:21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f>YEAR(T814)</f>
        <v>2013</v>
      </c>
      <c r="K814" s="11">
        <v>1357604752</v>
      </c>
      <c r="L814" t="b">
        <v>0</v>
      </c>
      <c r="M814">
        <v>33</v>
      </c>
      <c r="N814" t="b">
        <v>1</v>
      </c>
      <c r="O814" t="s">
        <v>8274</v>
      </c>
      <c r="P814" s="10">
        <f>ROUND(E814/D814*100,0)</f>
        <v>152</v>
      </c>
      <c r="Q814">
        <f>IFERROR(ROUND(E814/M814,2),0)</f>
        <v>27.61</v>
      </c>
      <c r="R814" s="16" t="s">
        <v>8323</v>
      </c>
      <c r="S814" s="11" t="s">
        <v>8324</v>
      </c>
      <c r="T814" s="21">
        <f>(((K814/60)/60)/24)+DATE(1970,1,1)</f>
        <v>41282.017962962964</v>
      </c>
      <c r="U814" s="21">
        <f>(((I814/60)/60)/24)+DATE(1970,1,1)</f>
        <v>41334.581944444442</v>
      </c>
    </row>
    <row r="815" spans="1:21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f>YEAR(T815)</f>
        <v>2012</v>
      </c>
      <c r="K815" s="11">
        <v>1340233365</v>
      </c>
      <c r="L815" t="b">
        <v>0</v>
      </c>
      <c r="M815">
        <v>96</v>
      </c>
      <c r="N815" t="b">
        <v>1</v>
      </c>
      <c r="O815" t="s">
        <v>8274</v>
      </c>
      <c r="P815" s="10">
        <f>ROUND(E815/D815*100,0)</f>
        <v>160</v>
      </c>
      <c r="Q815">
        <f>IFERROR(ROUND(E815/M815,2),0)</f>
        <v>25</v>
      </c>
      <c r="R815" s="16" t="s">
        <v>8323</v>
      </c>
      <c r="S815" s="11" t="s">
        <v>8324</v>
      </c>
      <c r="T815" s="21">
        <f>(((K815/60)/60)/24)+DATE(1970,1,1)</f>
        <v>41080.960243055553</v>
      </c>
      <c r="U815" s="21">
        <f>(((I815/60)/60)/24)+DATE(1970,1,1)</f>
        <v>41110.960243055553</v>
      </c>
    </row>
    <row r="816" spans="1:21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f>YEAR(T816)</f>
        <v>2011</v>
      </c>
      <c r="K816" s="11">
        <v>1305568201</v>
      </c>
      <c r="L816" t="b">
        <v>0</v>
      </c>
      <c r="M816">
        <v>28</v>
      </c>
      <c r="N816" t="b">
        <v>1</v>
      </c>
      <c r="O816" t="s">
        <v>8274</v>
      </c>
      <c r="P816" s="10">
        <f>ROUND(E816/D816*100,0)</f>
        <v>127</v>
      </c>
      <c r="Q816">
        <f>IFERROR(ROUND(E816/M816,2),0)</f>
        <v>45.46</v>
      </c>
      <c r="R816" s="16" t="s">
        <v>8323</v>
      </c>
      <c r="S816" s="11" t="s">
        <v>8324</v>
      </c>
      <c r="T816" s="21">
        <f>(((K816/60)/60)/24)+DATE(1970,1,1)</f>
        <v>40679.743067129632</v>
      </c>
      <c r="U816" s="21">
        <f>(((I816/60)/60)/24)+DATE(1970,1,1)</f>
        <v>40694.75277777778</v>
      </c>
    </row>
    <row r="817" spans="1:21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f>YEAR(T817)</f>
        <v>2014</v>
      </c>
      <c r="K817" s="11">
        <v>1412287303</v>
      </c>
      <c r="L817" t="b">
        <v>0</v>
      </c>
      <c r="M817">
        <v>43</v>
      </c>
      <c r="N817" t="b">
        <v>1</v>
      </c>
      <c r="O817" t="s">
        <v>8274</v>
      </c>
      <c r="P817" s="10">
        <f>ROUND(E817/D817*100,0)</f>
        <v>107</v>
      </c>
      <c r="Q817">
        <f>IFERROR(ROUND(E817/M817,2),0)</f>
        <v>99.53</v>
      </c>
      <c r="R817" s="16" t="s">
        <v>8323</v>
      </c>
      <c r="S817" s="11" t="s">
        <v>8324</v>
      </c>
      <c r="T817" s="21">
        <f>(((K817/60)/60)/24)+DATE(1970,1,1)</f>
        <v>41914.917858796296</v>
      </c>
      <c r="U817" s="21">
        <f>(((I817/60)/60)/24)+DATE(1970,1,1)</f>
        <v>41944.917858796296</v>
      </c>
    </row>
    <row r="818" spans="1:21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f>YEAR(T818)</f>
        <v>2013</v>
      </c>
      <c r="K818" s="11">
        <v>1362776043</v>
      </c>
      <c r="L818" t="b">
        <v>0</v>
      </c>
      <c r="M818">
        <v>205</v>
      </c>
      <c r="N818" t="b">
        <v>1</v>
      </c>
      <c r="O818" t="s">
        <v>8274</v>
      </c>
      <c r="P818" s="10">
        <f>ROUND(E818/D818*100,0)</f>
        <v>115</v>
      </c>
      <c r="Q818">
        <f>IFERROR(ROUND(E818/M818,2),0)</f>
        <v>39.31</v>
      </c>
      <c r="R818" s="16" t="s">
        <v>8323</v>
      </c>
      <c r="S818" s="11" t="s">
        <v>8324</v>
      </c>
      <c r="T818" s="21">
        <f>(((K818/60)/60)/24)+DATE(1970,1,1)</f>
        <v>41341.870868055557</v>
      </c>
      <c r="U818" s="21">
        <f>(((I818/60)/60)/24)+DATE(1970,1,1)</f>
        <v>41373.270833333336</v>
      </c>
    </row>
    <row r="819" spans="1:21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f>YEAR(T819)</f>
        <v>2012</v>
      </c>
      <c r="K819" s="11">
        <v>1326810211</v>
      </c>
      <c r="L819" t="b">
        <v>0</v>
      </c>
      <c r="M819">
        <v>23</v>
      </c>
      <c r="N819" t="b">
        <v>1</v>
      </c>
      <c r="O819" t="s">
        <v>8274</v>
      </c>
      <c r="P819" s="10">
        <f>ROUND(E819/D819*100,0)</f>
        <v>137</v>
      </c>
      <c r="Q819">
        <f>IFERROR(ROUND(E819/M819,2),0)</f>
        <v>89.42</v>
      </c>
      <c r="R819" s="16" t="s">
        <v>8323</v>
      </c>
      <c r="S819" s="11" t="s">
        <v>8324</v>
      </c>
      <c r="T819" s="21">
        <f>(((K819/60)/60)/24)+DATE(1970,1,1)</f>
        <v>40925.599664351852</v>
      </c>
      <c r="U819" s="21">
        <f>(((I819/60)/60)/24)+DATE(1970,1,1)</f>
        <v>40979.207638888889</v>
      </c>
    </row>
    <row r="820" spans="1:21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f>YEAR(T820)</f>
        <v>2012</v>
      </c>
      <c r="K820" s="11">
        <v>1343682681</v>
      </c>
      <c r="L820" t="b">
        <v>0</v>
      </c>
      <c r="M820">
        <v>19</v>
      </c>
      <c r="N820" t="b">
        <v>1</v>
      </c>
      <c r="O820" t="s">
        <v>8274</v>
      </c>
      <c r="P820" s="10">
        <f>ROUND(E820/D820*100,0)</f>
        <v>156</v>
      </c>
      <c r="Q820">
        <f>IFERROR(ROUND(E820/M820,2),0)</f>
        <v>28.68</v>
      </c>
      <c r="R820" s="16" t="s">
        <v>8323</v>
      </c>
      <c r="S820" s="11" t="s">
        <v>8324</v>
      </c>
      <c r="T820" s="21">
        <f>(((K820/60)/60)/24)+DATE(1970,1,1)</f>
        <v>41120.882881944446</v>
      </c>
      <c r="U820" s="21">
        <f>(((I820/60)/60)/24)+DATE(1970,1,1)</f>
        <v>41128.709027777775</v>
      </c>
    </row>
    <row r="821" spans="1:21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f>YEAR(T821)</f>
        <v>2013</v>
      </c>
      <c r="K821" s="11">
        <v>1386806254</v>
      </c>
      <c r="L821" t="b">
        <v>0</v>
      </c>
      <c r="M821">
        <v>14</v>
      </c>
      <c r="N821" t="b">
        <v>1</v>
      </c>
      <c r="O821" t="s">
        <v>8274</v>
      </c>
      <c r="P821" s="10">
        <f>ROUND(E821/D821*100,0)</f>
        <v>109</v>
      </c>
      <c r="Q821">
        <f>IFERROR(ROUND(E821/M821,2),0)</f>
        <v>31.07</v>
      </c>
      <c r="R821" s="16" t="s">
        <v>8323</v>
      </c>
      <c r="S821" s="11" t="s">
        <v>8324</v>
      </c>
      <c r="T821" s="21">
        <f>(((K821/60)/60)/24)+DATE(1970,1,1)</f>
        <v>41619.998310185183</v>
      </c>
      <c r="U821" s="21">
        <f>(((I821/60)/60)/24)+DATE(1970,1,1)</f>
        <v>41629.197222222225</v>
      </c>
    </row>
    <row r="822" spans="1:21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f>YEAR(T822)</f>
        <v>2014</v>
      </c>
      <c r="K822" s="11">
        <v>1399666342</v>
      </c>
      <c r="L822" t="b">
        <v>0</v>
      </c>
      <c r="M822">
        <v>38</v>
      </c>
      <c r="N822" t="b">
        <v>1</v>
      </c>
      <c r="O822" t="s">
        <v>8274</v>
      </c>
      <c r="P822" s="10">
        <f>ROUND(E822/D822*100,0)</f>
        <v>134</v>
      </c>
      <c r="Q822">
        <f>IFERROR(ROUND(E822/M822,2),0)</f>
        <v>70.55</v>
      </c>
      <c r="R822" s="16" t="s">
        <v>8323</v>
      </c>
      <c r="S822" s="11" t="s">
        <v>8324</v>
      </c>
      <c r="T822" s="21">
        <f>(((K822/60)/60)/24)+DATE(1970,1,1)</f>
        <v>41768.841921296298</v>
      </c>
      <c r="U822" s="21">
        <f>(((I822/60)/60)/24)+DATE(1970,1,1)</f>
        <v>41799.208333333336</v>
      </c>
    </row>
    <row r="823" spans="1:21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f>YEAR(T823)</f>
        <v>2015</v>
      </c>
      <c r="K823" s="11">
        <v>1427753265</v>
      </c>
      <c r="L823" t="b">
        <v>0</v>
      </c>
      <c r="M823">
        <v>78</v>
      </c>
      <c r="N823" t="b">
        <v>1</v>
      </c>
      <c r="O823" t="s">
        <v>8274</v>
      </c>
      <c r="P823" s="10">
        <f>ROUND(E823/D823*100,0)</f>
        <v>100</v>
      </c>
      <c r="Q823">
        <f>IFERROR(ROUND(E823/M823,2),0)</f>
        <v>224.13</v>
      </c>
      <c r="R823" s="16" t="s">
        <v>8323</v>
      </c>
      <c r="S823" s="11" t="s">
        <v>8324</v>
      </c>
      <c r="T823" s="21">
        <f>(((K823/60)/60)/24)+DATE(1970,1,1)</f>
        <v>42093.922048611115</v>
      </c>
      <c r="U823" s="21">
        <f>(((I823/60)/60)/24)+DATE(1970,1,1)</f>
        <v>42128.167361111111</v>
      </c>
    </row>
    <row r="824" spans="1:21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f>YEAR(T824)</f>
        <v>2012</v>
      </c>
      <c r="K824" s="11">
        <v>1346885050</v>
      </c>
      <c r="L824" t="b">
        <v>0</v>
      </c>
      <c r="M824">
        <v>69</v>
      </c>
      <c r="N824" t="b">
        <v>1</v>
      </c>
      <c r="O824" t="s">
        <v>8274</v>
      </c>
      <c r="P824" s="10">
        <f>ROUND(E824/D824*100,0)</f>
        <v>119</v>
      </c>
      <c r="Q824">
        <f>IFERROR(ROUND(E824/M824,2),0)</f>
        <v>51.81</v>
      </c>
      <c r="R824" s="16" t="s">
        <v>8323</v>
      </c>
      <c r="S824" s="11" t="s">
        <v>8324</v>
      </c>
      <c r="T824" s="21">
        <f>(((K824/60)/60)/24)+DATE(1970,1,1)</f>
        <v>41157.947337962964</v>
      </c>
      <c r="U824" s="21">
        <f>(((I824/60)/60)/24)+DATE(1970,1,1)</f>
        <v>41187.947337962964</v>
      </c>
    </row>
    <row r="825" spans="1:21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f>YEAR(T825)</f>
        <v>2015</v>
      </c>
      <c r="K825" s="11">
        <v>1424474452</v>
      </c>
      <c r="L825" t="b">
        <v>0</v>
      </c>
      <c r="M825">
        <v>33</v>
      </c>
      <c r="N825" t="b">
        <v>1</v>
      </c>
      <c r="O825" t="s">
        <v>8274</v>
      </c>
      <c r="P825" s="10">
        <f>ROUND(E825/D825*100,0)</f>
        <v>180</v>
      </c>
      <c r="Q825">
        <f>IFERROR(ROUND(E825/M825,2),0)</f>
        <v>43.52</v>
      </c>
      <c r="R825" s="16" t="s">
        <v>8323</v>
      </c>
      <c r="S825" s="11" t="s">
        <v>8324</v>
      </c>
      <c r="T825" s="21">
        <f>(((K825/60)/60)/24)+DATE(1970,1,1)</f>
        <v>42055.972824074073</v>
      </c>
      <c r="U825" s="21">
        <f>(((I825/60)/60)/24)+DATE(1970,1,1)</f>
        <v>42085.931157407409</v>
      </c>
    </row>
    <row r="826" spans="1:21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f>YEAR(T826)</f>
        <v>2010</v>
      </c>
      <c r="K826" s="11">
        <v>1268459318</v>
      </c>
      <c r="L826" t="b">
        <v>0</v>
      </c>
      <c r="M826">
        <v>54</v>
      </c>
      <c r="N826" t="b">
        <v>1</v>
      </c>
      <c r="O826" t="s">
        <v>8274</v>
      </c>
      <c r="P826" s="10">
        <f>ROUND(E826/D826*100,0)</f>
        <v>134</v>
      </c>
      <c r="Q826">
        <f>IFERROR(ROUND(E826/M826,2),0)</f>
        <v>39.82</v>
      </c>
      <c r="R826" s="16" t="s">
        <v>8323</v>
      </c>
      <c r="S826" s="11" t="s">
        <v>8324</v>
      </c>
      <c r="T826" s="21">
        <f>(((K826/60)/60)/24)+DATE(1970,1,1)</f>
        <v>40250.242106481484</v>
      </c>
      <c r="U826" s="21">
        <f>(((I826/60)/60)/24)+DATE(1970,1,1)</f>
        <v>40286.290972222225</v>
      </c>
    </row>
    <row r="827" spans="1:21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f>YEAR(T827)</f>
        <v>2012</v>
      </c>
      <c r="K827" s="11">
        <v>1349335284</v>
      </c>
      <c r="L827" t="b">
        <v>0</v>
      </c>
      <c r="M827">
        <v>99</v>
      </c>
      <c r="N827" t="b">
        <v>1</v>
      </c>
      <c r="O827" t="s">
        <v>8274</v>
      </c>
      <c r="P827" s="10">
        <f>ROUND(E827/D827*100,0)</f>
        <v>100</v>
      </c>
      <c r="Q827">
        <f>IFERROR(ROUND(E827/M827,2),0)</f>
        <v>126.81</v>
      </c>
      <c r="R827" s="16" t="s">
        <v>8323</v>
      </c>
      <c r="S827" s="11" t="s">
        <v>8324</v>
      </c>
      <c r="T827" s="21">
        <f>(((K827/60)/60)/24)+DATE(1970,1,1)</f>
        <v>41186.306527777779</v>
      </c>
      <c r="U827" s="21">
        <f>(((I827/60)/60)/24)+DATE(1970,1,1)</f>
        <v>41211.306527777779</v>
      </c>
    </row>
    <row r="828" spans="1:21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f>YEAR(T828)</f>
        <v>2012</v>
      </c>
      <c r="K828" s="11">
        <v>1330908930</v>
      </c>
      <c r="L828" t="b">
        <v>0</v>
      </c>
      <c r="M828">
        <v>49</v>
      </c>
      <c r="N828" t="b">
        <v>1</v>
      </c>
      <c r="O828" t="s">
        <v>8274</v>
      </c>
      <c r="P828" s="10">
        <f>ROUND(E828/D828*100,0)</f>
        <v>101</v>
      </c>
      <c r="Q828">
        <f>IFERROR(ROUND(E828/M828,2),0)</f>
        <v>113.88</v>
      </c>
      <c r="R828" s="16" t="s">
        <v>8323</v>
      </c>
      <c r="S828" s="11" t="s">
        <v>8324</v>
      </c>
      <c r="T828" s="21">
        <f>(((K828/60)/60)/24)+DATE(1970,1,1)</f>
        <v>40973.038541666669</v>
      </c>
      <c r="U828" s="21">
        <f>(((I828/60)/60)/24)+DATE(1970,1,1)</f>
        <v>40993.996874999997</v>
      </c>
    </row>
    <row r="829" spans="1:21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f>YEAR(T829)</f>
        <v>2012</v>
      </c>
      <c r="K829" s="11">
        <v>1326972107</v>
      </c>
      <c r="L829" t="b">
        <v>0</v>
      </c>
      <c r="M829">
        <v>11</v>
      </c>
      <c r="N829" t="b">
        <v>1</v>
      </c>
      <c r="O829" t="s">
        <v>8274</v>
      </c>
      <c r="P829" s="10">
        <f>ROUND(E829/D829*100,0)</f>
        <v>103</v>
      </c>
      <c r="Q829">
        <f>IFERROR(ROUND(E829/M829,2),0)</f>
        <v>28.18</v>
      </c>
      <c r="R829" s="16" t="s">
        <v>8323</v>
      </c>
      <c r="S829" s="11" t="s">
        <v>8324</v>
      </c>
      <c r="T829" s="21">
        <f>(((K829/60)/60)/24)+DATE(1970,1,1)</f>
        <v>40927.473460648151</v>
      </c>
      <c r="U829" s="21">
        <f>(((I829/60)/60)/24)+DATE(1970,1,1)</f>
        <v>40953.825694444444</v>
      </c>
    </row>
    <row r="830" spans="1:21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f>YEAR(T830)</f>
        <v>2012</v>
      </c>
      <c r="K830" s="11">
        <v>1339549982</v>
      </c>
      <c r="L830" t="b">
        <v>0</v>
      </c>
      <c r="M830">
        <v>38</v>
      </c>
      <c r="N830" t="b">
        <v>1</v>
      </c>
      <c r="O830" t="s">
        <v>8274</v>
      </c>
      <c r="P830" s="10">
        <f>ROUND(E830/D830*100,0)</f>
        <v>107</v>
      </c>
      <c r="Q830">
        <f>IFERROR(ROUND(E830/M830,2),0)</f>
        <v>36.61</v>
      </c>
      <c r="R830" s="16" t="s">
        <v>8323</v>
      </c>
      <c r="S830" s="11" t="s">
        <v>8324</v>
      </c>
      <c r="T830" s="21">
        <f>(((K830/60)/60)/24)+DATE(1970,1,1)</f>
        <v>41073.050717592596</v>
      </c>
      <c r="U830" s="21">
        <f>(((I830/60)/60)/24)+DATE(1970,1,1)</f>
        <v>41085.683333333334</v>
      </c>
    </row>
    <row r="831" spans="1:21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f>YEAR(T831)</f>
        <v>2016</v>
      </c>
      <c r="K831" s="11">
        <v>1463253240</v>
      </c>
      <c r="L831" t="b">
        <v>0</v>
      </c>
      <c r="M831">
        <v>16</v>
      </c>
      <c r="N831" t="b">
        <v>1</v>
      </c>
      <c r="O831" t="s">
        <v>8274</v>
      </c>
      <c r="P831" s="10">
        <f>ROUND(E831/D831*100,0)</f>
        <v>104</v>
      </c>
      <c r="Q831">
        <f>IFERROR(ROUND(E831/M831,2),0)</f>
        <v>32.5</v>
      </c>
      <c r="R831" s="16" t="s">
        <v>8323</v>
      </c>
      <c r="S831" s="11" t="s">
        <v>8324</v>
      </c>
      <c r="T831" s="21">
        <f>(((K831/60)/60)/24)+DATE(1970,1,1)</f>
        <v>42504.801388888889</v>
      </c>
      <c r="U831" s="21">
        <f>(((I831/60)/60)/24)+DATE(1970,1,1)</f>
        <v>42564.801388888889</v>
      </c>
    </row>
    <row r="832" spans="1:21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f>YEAR(T832)</f>
        <v>2013</v>
      </c>
      <c r="K832" s="11">
        <v>1361363825</v>
      </c>
      <c r="L832" t="b">
        <v>0</v>
      </c>
      <c r="M832">
        <v>32</v>
      </c>
      <c r="N832" t="b">
        <v>1</v>
      </c>
      <c r="O832" t="s">
        <v>8274</v>
      </c>
      <c r="P832" s="10">
        <f>ROUND(E832/D832*100,0)</f>
        <v>108</v>
      </c>
      <c r="Q832">
        <f>IFERROR(ROUND(E832/M832,2),0)</f>
        <v>60.66</v>
      </c>
      <c r="R832" s="16" t="s">
        <v>8323</v>
      </c>
      <c r="S832" s="11" t="s">
        <v>8324</v>
      </c>
      <c r="T832" s="21">
        <f>(((K832/60)/60)/24)+DATE(1970,1,1)</f>
        <v>41325.525752314818</v>
      </c>
      <c r="U832" s="21">
        <f>(((I832/60)/60)/24)+DATE(1970,1,1)</f>
        <v>41355.484085648146</v>
      </c>
    </row>
    <row r="833" spans="1:21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f>YEAR(T833)</f>
        <v>2012</v>
      </c>
      <c r="K833" s="11">
        <v>1332948694</v>
      </c>
      <c r="L833" t="b">
        <v>0</v>
      </c>
      <c r="M833">
        <v>20</v>
      </c>
      <c r="N833" t="b">
        <v>1</v>
      </c>
      <c r="O833" t="s">
        <v>8274</v>
      </c>
      <c r="P833" s="10">
        <f>ROUND(E833/D833*100,0)</f>
        <v>233</v>
      </c>
      <c r="Q833">
        <f>IFERROR(ROUND(E833/M833,2),0)</f>
        <v>175</v>
      </c>
      <c r="R833" s="16" t="s">
        <v>8323</v>
      </c>
      <c r="S833" s="11" t="s">
        <v>8324</v>
      </c>
      <c r="T833" s="21">
        <f>(((K833/60)/60)/24)+DATE(1970,1,1)</f>
        <v>40996.646921296298</v>
      </c>
      <c r="U833" s="21">
        <f>(((I833/60)/60)/24)+DATE(1970,1,1)</f>
        <v>41026.646921296298</v>
      </c>
    </row>
    <row r="834" spans="1:21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f>YEAR(T834)</f>
        <v>2011</v>
      </c>
      <c r="K834" s="11">
        <v>1321978335</v>
      </c>
      <c r="L834" t="b">
        <v>0</v>
      </c>
      <c r="M834">
        <v>154</v>
      </c>
      <c r="N834" t="b">
        <v>1</v>
      </c>
      <c r="O834" t="s">
        <v>8274</v>
      </c>
      <c r="P834" s="10">
        <f>ROUND(E834/D834*100,0)</f>
        <v>101</v>
      </c>
      <c r="Q834">
        <f>IFERROR(ROUND(E834/M834,2),0)</f>
        <v>97.99</v>
      </c>
      <c r="R834" s="16" t="s">
        <v>8323</v>
      </c>
      <c r="S834" s="11" t="s">
        <v>8324</v>
      </c>
      <c r="T834" s="21">
        <f>(((K834/60)/60)/24)+DATE(1970,1,1)</f>
        <v>40869.675173611111</v>
      </c>
      <c r="U834" s="21">
        <f>(((I834/60)/60)/24)+DATE(1970,1,1)</f>
        <v>40929.342361111114</v>
      </c>
    </row>
    <row r="835" spans="1:21" ht="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f>YEAR(T835)</f>
        <v>2014</v>
      </c>
      <c r="K835" s="11">
        <v>1395349475</v>
      </c>
      <c r="L835" t="b">
        <v>0</v>
      </c>
      <c r="M835">
        <v>41</v>
      </c>
      <c r="N835" t="b">
        <v>1</v>
      </c>
      <c r="O835" t="s">
        <v>8274</v>
      </c>
      <c r="P835" s="10">
        <f>ROUND(E835/D835*100,0)</f>
        <v>102</v>
      </c>
      <c r="Q835">
        <f>IFERROR(ROUND(E835/M835,2),0)</f>
        <v>148.78</v>
      </c>
      <c r="R835" s="16" t="s">
        <v>8323</v>
      </c>
      <c r="S835" s="11" t="s">
        <v>8324</v>
      </c>
      <c r="T835" s="21">
        <f>(((K835/60)/60)/24)+DATE(1970,1,1)</f>
        <v>41718.878182870372</v>
      </c>
      <c r="U835" s="21">
        <f>(((I835/60)/60)/24)+DATE(1970,1,1)</f>
        <v>41748.878182870372</v>
      </c>
    </row>
    <row r="836" spans="1:21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f>YEAR(T836)</f>
        <v>2013</v>
      </c>
      <c r="K836" s="11">
        <v>1369770292</v>
      </c>
      <c r="L836" t="b">
        <v>0</v>
      </c>
      <c r="M836">
        <v>75</v>
      </c>
      <c r="N836" t="b">
        <v>1</v>
      </c>
      <c r="O836" t="s">
        <v>8274</v>
      </c>
      <c r="P836" s="10">
        <f>ROUND(E836/D836*100,0)</f>
        <v>131</v>
      </c>
      <c r="Q836">
        <f>IFERROR(ROUND(E836/M836,2),0)</f>
        <v>96.08</v>
      </c>
      <c r="R836" s="16" t="s">
        <v>8323</v>
      </c>
      <c r="S836" s="11" t="s">
        <v>8324</v>
      </c>
      <c r="T836" s="21">
        <f>(((K836/60)/60)/24)+DATE(1970,1,1)</f>
        <v>41422.822824074072</v>
      </c>
      <c r="U836" s="21">
        <f>(((I836/60)/60)/24)+DATE(1970,1,1)</f>
        <v>41456.165972222225</v>
      </c>
    </row>
    <row r="837" spans="1:21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f>YEAR(T837)</f>
        <v>2012</v>
      </c>
      <c r="K837" s="11">
        <v>1333709958</v>
      </c>
      <c r="L837" t="b">
        <v>0</v>
      </c>
      <c r="M837">
        <v>40</v>
      </c>
      <c r="N837" t="b">
        <v>1</v>
      </c>
      <c r="O837" t="s">
        <v>8274</v>
      </c>
      <c r="P837" s="10">
        <f>ROUND(E837/D837*100,0)</f>
        <v>117</v>
      </c>
      <c r="Q837">
        <f>IFERROR(ROUND(E837/M837,2),0)</f>
        <v>58.63</v>
      </c>
      <c r="R837" s="16" t="s">
        <v>8323</v>
      </c>
      <c r="S837" s="11" t="s">
        <v>8324</v>
      </c>
      <c r="T837" s="21">
        <f>(((K837/60)/60)/24)+DATE(1970,1,1)</f>
        <v>41005.45784722222</v>
      </c>
      <c r="U837" s="21">
        <f>(((I837/60)/60)/24)+DATE(1970,1,1)</f>
        <v>41048.125</v>
      </c>
    </row>
    <row r="838" spans="1:21" ht="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f>YEAR(T838)</f>
        <v>2013</v>
      </c>
      <c r="K838" s="11">
        <v>1378516918</v>
      </c>
      <c r="L838" t="b">
        <v>0</v>
      </c>
      <c r="M838">
        <v>46</v>
      </c>
      <c r="N838" t="b">
        <v>1</v>
      </c>
      <c r="O838" t="s">
        <v>8274</v>
      </c>
      <c r="P838" s="10">
        <f>ROUND(E838/D838*100,0)</f>
        <v>101</v>
      </c>
      <c r="Q838">
        <f>IFERROR(ROUND(E838/M838,2),0)</f>
        <v>109.71</v>
      </c>
      <c r="R838" s="16" t="s">
        <v>8323</v>
      </c>
      <c r="S838" s="11" t="s">
        <v>8324</v>
      </c>
      <c r="T838" s="21">
        <f>(((K838/60)/60)/24)+DATE(1970,1,1)</f>
        <v>41524.056921296295</v>
      </c>
      <c r="U838" s="21">
        <f>(((I838/60)/60)/24)+DATE(1970,1,1)</f>
        <v>41554.056921296295</v>
      </c>
    </row>
    <row r="839" spans="1:21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f>YEAR(T839)</f>
        <v>2014</v>
      </c>
      <c r="K839" s="11">
        <v>1396396662</v>
      </c>
      <c r="L839" t="b">
        <v>0</v>
      </c>
      <c r="M839">
        <v>62</v>
      </c>
      <c r="N839" t="b">
        <v>1</v>
      </c>
      <c r="O839" t="s">
        <v>8274</v>
      </c>
      <c r="P839" s="10">
        <f>ROUND(E839/D839*100,0)</f>
        <v>122</v>
      </c>
      <c r="Q839">
        <f>IFERROR(ROUND(E839/M839,2),0)</f>
        <v>49.11</v>
      </c>
      <c r="R839" s="16" t="s">
        <v>8323</v>
      </c>
      <c r="S839" s="11" t="s">
        <v>8324</v>
      </c>
      <c r="T839" s="21">
        <f>(((K839/60)/60)/24)+DATE(1970,1,1)</f>
        <v>41730.998402777775</v>
      </c>
      <c r="U839" s="21">
        <f>(((I839/60)/60)/24)+DATE(1970,1,1)</f>
        <v>41760.998402777775</v>
      </c>
    </row>
    <row r="840" spans="1:21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f>YEAR(T840)</f>
        <v>2011</v>
      </c>
      <c r="K840" s="11">
        <v>1324243985</v>
      </c>
      <c r="L840" t="b">
        <v>0</v>
      </c>
      <c r="M840">
        <v>61</v>
      </c>
      <c r="N840" t="b">
        <v>1</v>
      </c>
      <c r="O840" t="s">
        <v>8274</v>
      </c>
      <c r="P840" s="10">
        <f>ROUND(E840/D840*100,0)</f>
        <v>145</v>
      </c>
      <c r="Q840">
        <f>IFERROR(ROUND(E840/M840,2),0)</f>
        <v>47.67</v>
      </c>
      <c r="R840" s="16" t="s">
        <v>8323</v>
      </c>
      <c r="S840" s="11" t="s">
        <v>8324</v>
      </c>
      <c r="T840" s="21">
        <f>(((K840/60)/60)/24)+DATE(1970,1,1)</f>
        <v>40895.897974537038</v>
      </c>
      <c r="U840" s="21">
        <f>(((I840/60)/60)/24)+DATE(1970,1,1)</f>
        <v>40925.897974537038</v>
      </c>
    </row>
    <row r="841" spans="1:21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f>YEAR(T841)</f>
        <v>2012</v>
      </c>
      <c r="K841" s="11">
        <v>1345745956</v>
      </c>
      <c r="L841" t="b">
        <v>0</v>
      </c>
      <c r="M841">
        <v>96</v>
      </c>
      <c r="N841" t="b">
        <v>1</v>
      </c>
      <c r="O841" t="s">
        <v>8274</v>
      </c>
      <c r="P841" s="10">
        <f>ROUND(E841/D841*100,0)</f>
        <v>117</v>
      </c>
      <c r="Q841">
        <f>IFERROR(ROUND(E841/M841,2),0)</f>
        <v>60.74</v>
      </c>
      <c r="R841" s="16" t="s">
        <v>8323</v>
      </c>
      <c r="S841" s="11" t="s">
        <v>8324</v>
      </c>
      <c r="T841" s="21">
        <f>(((K841/60)/60)/24)+DATE(1970,1,1)</f>
        <v>41144.763379629629</v>
      </c>
      <c r="U841" s="21">
        <f>(((I841/60)/60)/24)+DATE(1970,1,1)</f>
        <v>41174.763379629629</v>
      </c>
    </row>
    <row r="842" spans="1:21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f>YEAR(T842)</f>
        <v>2016</v>
      </c>
      <c r="K842" s="11">
        <v>1472102787</v>
      </c>
      <c r="L842" t="b">
        <v>0</v>
      </c>
      <c r="M842">
        <v>190</v>
      </c>
      <c r="N842" t="b">
        <v>1</v>
      </c>
      <c r="O842" t="s">
        <v>8275</v>
      </c>
      <c r="P842" s="10">
        <f>ROUND(E842/D842*100,0)</f>
        <v>120</v>
      </c>
      <c r="Q842">
        <f>IFERROR(ROUND(E842/M842,2),0)</f>
        <v>63.38</v>
      </c>
      <c r="R842" s="16" t="s">
        <v>8323</v>
      </c>
      <c r="S842" s="11" t="s">
        <v>8325</v>
      </c>
      <c r="T842" s="21">
        <f>(((K842/60)/60)/24)+DATE(1970,1,1)</f>
        <v>42607.226701388892</v>
      </c>
      <c r="U842" s="21">
        <f>(((I842/60)/60)/24)+DATE(1970,1,1)</f>
        <v>42637.226701388892</v>
      </c>
    </row>
    <row r="843" spans="1:21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f>YEAR(T843)</f>
        <v>2014</v>
      </c>
      <c r="K843" s="11">
        <v>1413058063</v>
      </c>
      <c r="L843" t="b">
        <v>1</v>
      </c>
      <c r="M843">
        <v>94</v>
      </c>
      <c r="N843" t="b">
        <v>1</v>
      </c>
      <c r="O843" t="s">
        <v>8275</v>
      </c>
      <c r="P843" s="10">
        <f>ROUND(E843/D843*100,0)</f>
        <v>101</v>
      </c>
      <c r="Q843">
        <f>IFERROR(ROUND(E843/M843,2),0)</f>
        <v>53.89</v>
      </c>
      <c r="R843" s="16" t="s">
        <v>8323</v>
      </c>
      <c r="S843" s="11" t="s">
        <v>8325</v>
      </c>
      <c r="T843" s="21">
        <f>(((K843/60)/60)/24)+DATE(1970,1,1)</f>
        <v>41923.838692129626</v>
      </c>
      <c r="U843" s="21">
        <f>(((I843/60)/60)/24)+DATE(1970,1,1)</f>
        <v>41953.88035879629</v>
      </c>
    </row>
    <row r="844" spans="1:21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f>YEAR(T844)</f>
        <v>2013</v>
      </c>
      <c r="K844" s="11">
        <v>1378735983</v>
      </c>
      <c r="L844" t="b">
        <v>1</v>
      </c>
      <c r="M844">
        <v>39</v>
      </c>
      <c r="N844" t="b">
        <v>1</v>
      </c>
      <c r="O844" t="s">
        <v>8275</v>
      </c>
      <c r="P844" s="10">
        <f>ROUND(E844/D844*100,0)</f>
        <v>104</v>
      </c>
      <c r="Q844">
        <f>IFERROR(ROUND(E844/M844,2),0)</f>
        <v>66.87</v>
      </c>
      <c r="R844" s="16" t="s">
        <v>8323</v>
      </c>
      <c r="S844" s="11" t="s">
        <v>8325</v>
      </c>
      <c r="T844" s="21">
        <f>(((K844/60)/60)/24)+DATE(1970,1,1)</f>
        <v>41526.592395833337</v>
      </c>
      <c r="U844" s="21">
        <f>(((I844/60)/60)/24)+DATE(1970,1,1)</f>
        <v>41561.165972222225</v>
      </c>
    </row>
    <row r="845" spans="1:21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f>YEAR(T845)</f>
        <v>2016</v>
      </c>
      <c r="K845" s="11">
        <v>1479708680</v>
      </c>
      <c r="L845" t="b">
        <v>0</v>
      </c>
      <c r="M845">
        <v>127</v>
      </c>
      <c r="N845" t="b">
        <v>1</v>
      </c>
      <c r="O845" t="s">
        <v>8275</v>
      </c>
      <c r="P845" s="10">
        <f>ROUND(E845/D845*100,0)</f>
        <v>267</v>
      </c>
      <c r="Q845">
        <f>IFERROR(ROUND(E845/M845,2),0)</f>
        <v>63.1</v>
      </c>
      <c r="R845" s="16" t="s">
        <v>8323</v>
      </c>
      <c r="S845" s="11" t="s">
        <v>8325</v>
      </c>
      <c r="T845" s="21">
        <f>(((K845/60)/60)/24)+DATE(1970,1,1)</f>
        <v>42695.257870370369</v>
      </c>
      <c r="U845" s="21">
        <f>(((I845/60)/60)/24)+DATE(1970,1,1)</f>
        <v>42712.333333333328</v>
      </c>
    </row>
    <row r="846" spans="1:21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f>YEAR(T846)</f>
        <v>2014</v>
      </c>
      <c r="K846" s="11">
        <v>1411489552</v>
      </c>
      <c r="L846" t="b">
        <v>1</v>
      </c>
      <c r="M846">
        <v>159</v>
      </c>
      <c r="N846" t="b">
        <v>1</v>
      </c>
      <c r="O846" t="s">
        <v>8275</v>
      </c>
      <c r="P846" s="10">
        <f>ROUND(E846/D846*100,0)</f>
        <v>194</v>
      </c>
      <c r="Q846">
        <f>IFERROR(ROUND(E846/M846,2),0)</f>
        <v>36.630000000000003</v>
      </c>
      <c r="R846" s="16" t="s">
        <v>8323</v>
      </c>
      <c r="S846" s="11" t="s">
        <v>8325</v>
      </c>
      <c r="T846" s="21">
        <f>(((K846/60)/60)/24)+DATE(1970,1,1)</f>
        <v>41905.684629629628</v>
      </c>
      <c r="U846" s="21">
        <f>(((I846/60)/60)/24)+DATE(1970,1,1)</f>
        <v>41944.207638888889</v>
      </c>
    </row>
    <row r="847" spans="1:21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f>YEAR(T847)</f>
        <v>2016</v>
      </c>
      <c r="K847" s="11">
        <v>1469595396</v>
      </c>
      <c r="L847" t="b">
        <v>0</v>
      </c>
      <c r="M847">
        <v>177</v>
      </c>
      <c r="N847" t="b">
        <v>1</v>
      </c>
      <c r="O847" t="s">
        <v>8275</v>
      </c>
      <c r="P847" s="10">
        <f>ROUND(E847/D847*100,0)</f>
        <v>120</v>
      </c>
      <c r="Q847">
        <f>IFERROR(ROUND(E847/M847,2),0)</f>
        <v>34.01</v>
      </c>
      <c r="R847" s="16" t="s">
        <v>8323</v>
      </c>
      <c r="S847" s="11" t="s">
        <v>8325</v>
      </c>
      <c r="T847" s="21">
        <f>(((K847/60)/60)/24)+DATE(1970,1,1)</f>
        <v>42578.205972222218</v>
      </c>
      <c r="U847" s="21">
        <f>(((I847/60)/60)/24)+DATE(1970,1,1)</f>
        <v>42618.165972222225</v>
      </c>
    </row>
    <row r="848" spans="1:21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f>YEAR(T848)</f>
        <v>2014</v>
      </c>
      <c r="K848" s="11">
        <v>1393233855</v>
      </c>
      <c r="L848" t="b">
        <v>0</v>
      </c>
      <c r="M848">
        <v>47</v>
      </c>
      <c r="N848" t="b">
        <v>1</v>
      </c>
      <c r="O848" t="s">
        <v>8275</v>
      </c>
      <c r="P848" s="10">
        <f>ROUND(E848/D848*100,0)</f>
        <v>122</v>
      </c>
      <c r="Q848">
        <f>IFERROR(ROUND(E848/M848,2),0)</f>
        <v>28.55</v>
      </c>
      <c r="R848" s="16" t="s">
        <v>8323</v>
      </c>
      <c r="S848" s="11" t="s">
        <v>8325</v>
      </c>
      <c r="T848" s="21">
        <f>(((K848/60)/60)/24)+DATE(1970,1,1)</f>
        <v>41694.391840277778</v>
      </c>
      <c r="U848" s="21">
        <f>(((I848/60)/60)/24)+DATE(1970,1,1)</f>
        <v>41708.583333333336</v>
      </c>
    </row>
    <row r="849" spans="1:21" ht="21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f>YEAR(T849)</f>
        <v>2015</v>
      </c>
      <c r="K849" s="11">
        <v>1433963376</v>
      </c>
      <c r="L849" t="b">
        <v>0</v>
      </c>
      <c r="M849">
        <v>1</v>
      </c>
      <c r="N849" t="b">
        <v>1</v>
      </c>
      <c r="O849" t="s">
        <v>8275</v>
      </c>
      <c r="P849" s="10">
        <f>ROUND(E849/D849*100,0)</f>
        <v>100</v>
      </c>
      <c r="Q849">
        <f>IFERROR(ROUND(E849/M849,2),0)</f>
        <v>10</v>
      </c>
      <c r="R849" s="16" t="s">
        <v>8323</v>
      </c>
      <c r="S849" s="11" t="s">
        <v>8325</v>
      </c>
      <c r="T849" s="21">
        <f>(((K849/60)/60)/24)+DATE(1970,1,1)</f>
        <v>42165.79833333334</v>
      </c>
      <c r="U849" s="21">
        <f>(((I849/60)/60)/24)+DATE(1970,1,1)</f>
        <v>42195.79833333334</v>
      </c>
    </row>
    <row r="850" spans="1:21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f>YEAR(T850)</f>
        <v>2015</v>
      </c>
      <c r="K850" s="11">
        <v>1426446033</v>
      </c>
      <c r="L850" t="b">
        <v>0</v>
      </c>
      <c r="M850">
        <v>16</v>
      </c>
      <c r="N850" t="b">
        <v>1</v>
      </c>
      <c r="O850" t="s">
        <v>8275</v>
      </c>
      <c r="P850" s="10">
        <f>ROUND(E850/D850*100,0)</f>
        <v>100</v>
      </c>
      <c r="Q850">
        <f>IFERROR(ROUND(E850/M850,2),0)</f>
        <v>18.75</v>
      </c>
      <c r="R850" s="16" t="s">
        <v>8323</v>
      </c>
      <c r="S850" s="11" t="s">
        <v>8325</v>
      </c>
      <c r="T850" s="21">
        <f>(((K850/60)/60)/24)+DATE(1970,1,1)</f>
        <v>42078.792048611111</v>
      </c>
      <c r="U850" s="21">
        <f>(((I850/60)/60)/24)+DATE(1970,1,1)</f>
        <v>42108.792048611111</v>
      </c>
    </row>
    <row r="851" spans="1:21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f>YEAR(T851)</f>
        <v>2015</v>
      </c>
      <c r="K851" s="11">
        <v>1424057664</v>
      </c>
      <c r="L851" t="b">
        <v>0</v>
      </c>
      <c r="M851">
        <v>115</v>
      </c>
      <c r="N851" t="b">
        <v>1</v>
      </c>
      <c r="O851" t="s">
        <v>8275</v>
      </c>
      <c r="P851" s="10">
        <f>ROUND(E851/D851*100,0)</f>
        <v>120</v>
      </c>
      <c r="Q851">
        <f>IFERROR(ROUND(E851/M851,2),0)</f>
        <v>41.7</v>
      </c>
      <c r="R851" s="16" t="s">
        <v>8323</v>
      </c>
      <c r="S851" s="11" t="s">
        <v>8325</v>
      </c>
      <c r="T851" s="21">
        <f>(((K851/60)/60)/24)+DATE(1970,1,1)</f>
        <v>42051.148888888885</v>
      </c>
      <c r="U851" s="21">
        <f>(((I851/60)/60)/24)+DATE(1970,1,1)</f>
        <v>42079.107222222221</v>
      </c>
    </row>
    <row r="852" spans="1:21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f>YEAR(T852)</f>
        <v>2016</v>
      </c>
      <c r="K852" s="11">
        <v>1458762717</v>
      </c>
      <c r="L852" t="b">
        <v>0</v>
      </c>
      <c r="M852">
        <v>133</v>
      </c>
      <c r="N852" t="b">
        <v>1</v>
      </c>
      <c r="O852" t="s">
        <v>8275</v>
      </c>
      <c r="P852" s="10">
        <f>ROUND(E852/D852*100,0)</f>
        <v>155</v>
      </c>
      <c r="Q852">
        <f>IFERROR(ROUND(E852/M852,2),0)</f>
        <v>46.67</v>
      </c>
      <c r="R852" s="16" t="s">
        <v>8323</v>
      </c>
      <c r="S852" s="11" t="s">
        <v>8325</v>
      </c>
      <c r="T852" s="21">
        <f>(((K852/60)/60)/24)+DATE(1970,1,1)</f>
        <v>42452.827743055561</v>
      </c>
      <c r="U852" s="21">
        <f>(((I852/60)/60)/24)+DATE(1970,1,1)</f>
        <v>42485.207638888889</v>
      </c>
    </row>
    <row r="853" spans="1:21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f>YEAR(T853)</f>
        <v>2016</v>
      </c>
      <c r="K853" s="11">
        <v>1464815253</v>
      </c>
      <c r="L853" t="b">
        <v>0</v>
      </c>
      <c r="M853">
        <v>70</v>
      </c>
      <c r="N853" t="b">
        <v>1</v>
      </c>
      <c r="O853" t="s">
        <v>8275</v>
      </c>
      <c r="P853" s="10">
        <f>ROUND(E853/D853*100,0)</f>
        <v>130</v>
      </c>
      <c r="Q853">
        <f>IFERROR(ROUND(E853/M853,2),0)</f>
        <v>37.270000000000003</v>
      </c>
      <c r="R853" s="16" t="s">
        <v>8323</v>
      </c>
      <c r="S853" s="11" t="s">
        <v>8325</v>
      </c>
      <c r="T853" s="21">
        <f>(((K853/60)/60)/24)+DATE(1970,1,1)</f>
        <v>42522.880243055552</v>
      </c>
      <c r="U853" s="21">
        <f>(((I853/60)/60)/24)+DATE(1970,1,1)</f>
        <v>42582.822916666672</v>
      </c>
    </row>
    <row r="854" spans="1:21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f>YEAR(T854)</f>
        <v>2016</v>
      </c>
      <c r="K854" s="11">
        <v>1476386395</v>
      </c>
      <c r="L854" t="b">
        <v>0</v>
      </c>
      <c r="M854">
        <v>62</v>
      </c>
      <c r="N854" t="b">
        <v>1</v>
      </c>
      <c r="O854" t="s">
        <v>8275</v>
      </c>
      <c r="P854" s="10">
        <f>ROUND(E854/D854*100,0)</f>
        <v>105</v>
      </c>
      <c r="Q854">
        <f>IFERROR(ROUND(E854/M854,2),0)</f>
        <v>59.26</v>
      </c>
      <c r="R854" s="16" t="s">
        <v>8323</v>
      </c>
      <c r="S854" s="11" t="s">
        <v>8325</v>
      </c>
      <c r="T854" s="21">
        <f>(((K854/60)/60)/24)+DATE(1970,1,1)</f>
        <v>42656.805497685185</v>
      </c>
      <c r="U854" s="21">
        <f>(((I854/60)/60)/24)+DATE(1970,1,1)</f>
        <v>42667.875</v>
      </c>
    </row>
    <row r="855" spans="1:21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f>YEAR(T855)</f>
        <v>2015</v>
      </c>
      <c r="K855" s="11">
        <v>1421524709</v>
      </c>
      <c r="L855" t="b">
        <v>0</v>
      </c>
      <c r="M855">
        <v>10</v>
      </c>
      <c r="N855" t="b">
        <v>1</v>
      </c>
      <c r="O855" t="s">
        <v>8275</v>
      </c>
      <c r="P855" s="10">
        <f>ROUND(E855/D855*100,0)</f>
        <v>100</v>
      </c>
      <c r="Q855">
        <f>IFERROR(ROUND(E855/M855,2),0)</f>
        <v>30</v>
      </c>
      <c r="R855" s="16" t="s">
        <v>8323</v>
      </c>
      <c r="S855" s="11" t="s">
        <v>8325</v>
      </c>
      <c r="T855" s="21">
        <f>(((K855/60)/60)/24)+DATE(1970,1,1)</f>
        <v>42021.832280092596</v>
      </c>
      <c r="U855" s="21">
        <f>(((I855/60)/60)/24)+DATE(1970,1,1)</f>
        <v>42051.832280092596</v>
      </c>
    </row>
    <row r="856" spans="1:21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f>YEAR(T856)</f>
        <v>2016</v>
      </c>
      <c r="K856" s="11">
        <v>1480309546</v>
      </c>
      <c r="L856" t="b">
        <v>0</v>
      </c>
      <c r="M856">
        <v>499</v>
      </c>
      <c r="N856" t="b">
        <v>1</v>
      </c>
      <c r="O856" t="s">
        <v>8275</v>
      </c>
      <c r="P856" s="10">
        <f>ROUND(E856/D856*100,0)</f>
        <v>118</v>
      </c>
      <c r="Q856">
        <f>IFERROR(ROUND(E856/M856,2),0)</f>
        <v>65.86</v>
      </c>
      <c r="R856" s="16" t="s">
        <v>8323</v>
      </c>
      <c r="S856" s="11" t="s">
        <v>8325</v>
      </c>
      <c r="T856" s="21">
        <f>(((K856/60)/60)/24)+DATE(1970,1,1)</f>
        <v>42702.212337962963</v>
      </c>
      <c r="U856" s="21">
        <f>(((I856/60)/60)/24)+DATE(1970,1,1)</f>
        <v>42732.212337962963</v>
      </c>
    </row>
    <row r="857" spans="1:21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f>YEAR(T857)</f>
        <v>2016</v>
      </c>
      <c r="K857" s="11">
        <v>1466737217</v>
      </c>
      <c r="L857" t="b">
        <v>0</v>
      </c>
      <c r="M857">
        <v>47</v>
      </c>
      <c r="N857" t="b">
        <v>1</v>
      </c>
      <c r="O857" t="s">
        <v>8275</v>
      </c>
      <c r="P857" s="10">
        <f>ROUND(E857/D857*100,0)</f>
        <v>103</v>
      </c>
      <c r="Q857">
        <f>IFERROR(ROUND(E857/M857,2),0)</f>
        <v>31.91</v>
      </c>
      <c r="R857" s="16" t="s">
        <v>8323</v>
      </c>
      <c r="S857" s="11" t="s">
        <v>8325</v>
      </c>
      <c r="T857" s="21">
        <f>(((K857/60)/60)/24)+DATE(1970,1,1)</f>
        <v>42545.125196759262</v>
      </c>
      <c r="U857" s="21">
        <f>(((I857/60)/60)/24)+DATE(1970,1,1)</f>
        <v>42575.125196759262</v>
      </c>
    </row>
    <row r="858" spans="1:21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f>YEAR(T858)</f>
        <v>2016</v>
      </c>
      <c r="K858" s="11">
        <v>1472282956</v>
      </c>
      <c r="L858" t="b">
        <v>0</v>
      </c>
      <c r="M858">
        <v>28</v>
      </c>
      <c r="N858" t="b">
        <v>1</v>
      </c>
      <c r="O858" t="s">
        <v>8275</v>
      </c>
      <c r="P858" s="10">
        <f>ROUND(E858/D858*100,0)</f>
        <v>218</v>
      </c>
      <c r="Q858">
        <f>IFERROR(ROUND(E858/M858,2),0)</f>
        <v>19.46</v>
      </c>
      <c r="R858" s="16" t="s">
        <v>8323</v>
      </c>
      <c r="S858" s="11" t="s">
        <v>8325</v>
      </c>
      <c r="T858" s="21">
        <f>(((K858/60)/60)/24)+DATE(1970,1,1)</f>
        <v>42609.311990740738</v>
      </c>
      <c r="U858" s="21">
        <f>(((I858/60)/60)/24)+DATE(1970,1,1)</f>
        <v>42668.791666666672</v>
      </c>
    </row>
    <row r="859" spans="1:21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f>YEAR(T859)</f>
        <v>2015</v>
      </c>
      <c r="K859" s="11">
        <v>1444831031</v>
      </c>
      <c r="L859" t="b">
        <v>0</v>
      </c>
      <c r="M859">
        <v>24</v>
      </c>
      <c r="N859" t="b">
        <v>1</v>
      </c>
      <c r="O859" t="s">
        <v>8275</v>
      </c>
      <c r="P859" s="10">
        <f>ROUND(E859/D859*100,0)</f>
        <v>100</v>
      </c>
      <c r="Q859">
        <f>IFERROR(ROUND(E859/M859,2),0)</f>
        <v>50</v>
      </c>
      <c r="R859" s="16" t="s">
        <v>8323</v>
      </c>
      <c r="S859" s="11" t="s">
        <v>8325</v>
      </c>
      <c r="T859" s="21">
        <f>(((K859/60)/60)/24)+DATE(1970,1,1)</f>
        <v>42291.581377314811</v>
      </c>
      <c r="U859" s="21">
        <f>(((I859/60)/60)/24)+DATE(1970,1,1)</f>
        <v>42333.623043981483</v>
      </c>
    </row>
    <row r="860" spans="1:21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f>YEAR(T860)</f>
        <v>2015</v>
      </c>
      <c r="K860" s="11">
        <v>1426528418</v>
      </c>
      <c r="L860" t="b">
        <v>0</v>
      </c>
      <c r="M860">
        <v>76</v>
      </c>
      <c r="N860" t="b">
        <v>1</v>
      </c>
      <c r="O860" t="s">
        <v>8275</v>
      </c>
      <c r="P860" s="10">
        <f>ROUND(E860/D860*100,0)</f>
        <v>144</v>
      </c>
      <c r="Q860">
        <f>IFERROR(ROUND(E860/M860,2),0)</f>
        <v>22.74</v>
      </c>
      <c r="R860" s="16" t="s">
        <v>8323</v>
      </c>
      <c r="S860" s="11" t="s">
        <v>8325</v>
      </c>
      <c r="T860" s="21">
        <f>(((K860/60)/60)/24)+DATE(1970,1,1)</f>
        <v>42079.745578703703</v>
      </c>
      <c r="U860" s="21">
        <f>(((I860/60)/60)/24)+DATE(1970,1,1)</f>
        <v>42109.957638888889</v>
      </c>
    </row>
    <row r="861" spans="1:21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f>YEAR(T861)</f>
        <v>2015</v>
      </c>
      <c r="K861" s="11">
        <v>1430768468</v>
      </c>
      <c r="L861" t="b">
        <v>0</v>
      </c>
      <c r="M861">
        <v>98</v>
      </c>
      <c r="N861" t="b">
        <v>1</v>
      </c>
      <c r="O861" t="s">
        <v>8275</v>
      </c>
      <c r="P861" s="10">
        <f>ROUND(E861/D861*100,0)</f>
        <v>105</v>
      </c>
      <c r="Q861">
        <f>IFERROR(ROUND(E861/M861,2),0)</f>
        <v>42.72</v>
      </c>
      <c r="R861" s="16" t="s">
        <v>8323</v>
      </c>
      <c r="S861" s="11" t="s">
        <v>8325</v>
      </c>
      <c r="T861" s="21">
        <f>(((K861/60)/60)/24)+DATE(1970,1,1)</f>
        <v>42128.820231481484</v>
      </c>
      <c r="U861" s="21">
        <f>(((I861/60)/60)/24)+DATE(1970,1,1)</f>
        <v>42159</v>
      </c>
    </row>
    <row r="862" spans="1:21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f>YEAR(T862)</f>
        <v>2013</v>
      </c>
      <c r="K862" s="11">
        <v>1382528113</v>
      </c>
      <c r="L862" t="b">
        <v>0</v>
      </c>
      <c r="M862">
        <v>48</v>
      </c>
      <c r="N862" t="b">
        <v>0</v>
      </c>
      <c r="O862" t="s">
        <v>8276</v>
      </c>
      <c r="P862" s="10">
        <f>ROUND(E862/D862*100,0)</f>
        <v>18</v>
      </c>
      <c r="Q862">
        <f>IFERROR(ROUND(E862/M862,2),0)</f>
        <v>52.92</v>
      </c>
      <c r="R862" s="16" t="s">
        <v>8323</v>
      </c>
      <c r="S862" s="11" t="s">
        <v>8326</v>
      </c>
      <c r="T862" s="21">
        <f>(((K862/60)/60)/24)+DATE(1970,1,1)</f>
        <v>41570.482789351852</v>
      </c>
      <c r="U862" s="21">
        <f>(((I862/60)/60)/24)+DATE(1970,1,1)</f>
        <v>41600.524456018517</v>
      </c>
    </row>
    <row r="863" spans="1:21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f>YEAR(T863)</f>
        <v>2016</v>
      </c>
      <c r="K863" s="11">
        <v>1471475404</v>
      </c>
      <c r="L863" t="b">
        <v>0</v>
      </c>
      <c r="M863">
        <v>2</v>
      </c>
      <c r="N863" t="b">
        <v>0</v>
      </c>
      <c r="O863" t="s">
        <v>8276</v>
      </c>
      <c r="P863" s="10">
        <f>ROUND(E863/D863*100,0)</f>
        <v>2</v>
      </c>
      <c r="Q863">
        <f>IFERROR(ROUND(E863/M863,2),0)</f>
        <v>50.5</v>
      </c>
      <c r="R863" s="16" t="s">
        <v>8323</v>
      </c>
      <c r="S863" s="11" t="s">
        <v>8326</v>
      </c>
      <c r="T863" s="21">
        <f>(((K863/60)/60)/24)+DATE(1970,1,1)</f>
        <v>42599.965324074074</v>
      </c>
      <c r="U863" s="21">
        <f>(((I863/60)/60)/24)+DATE(1970,1,1)</f>
        <v>42629.965324074074</v>
      </c>
    </row>
    <row r="864" spans="1:21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f>YEAR(T864)</f>
        <v>2013</v>
      </c>
      <c r="K864" s="11">
        <v>1381583948</v>
      </c>
      <c r="L864" t="b">
        <v>0</v>
      </c>
      <c r="M864">
        <v>4</v>
      </c>
      <c r="N864" t="b">
        <v>0</v>
      </c>
      <c r="O864" t="s">
        <v>8276</v>
      </c>
      <c r="P864" s="10">
        <f>ROUND(E864/D864*100,0)</f>
        <v>0</v>
      </c>
      <c r="Q864">
        <f>IFERROR(ROUND(E864/M864,2),0)</f>
        <v>42.5</v>
      </c>
      <c r="R864" s="16" t="s">
        <v>8323</v>
      </c>
      <c r="S864" s="11" t="s">
        <v>8326</v>
      </c>
      <c r="T864" s="21">
        <f>(((K864/60)/60)/24)+DATE(1970,1,1)</f>
        <v>41559.5549537037</v>
      </c>
      <c r="U864" s="21">
        <f>(((I864/60)/60)/24)+DATE(1970,1,1)</f>
        <v>41589.596620370372</v>
      </c>
    </row>
    <row r="865" spans="1:21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f>YEAR(T865)</f>
        <v>2012</v>
      </c>
      <c r="K865" s="11">
        <v>1326422966</v>
      </c>
      <c r="L865" t="b">
        <v>0</v>
      </c>
      <c r="M865">
        <v>5</v>
      </c>
      <c r="N865" t="b">
        <v>0</v>
      </c>
      <c r="O865" t="s">
        <v>8276</v>
      </c>
      <c r="P865" s="10">
        <f>ROUND(E865/D865*100,0)</f>
        <v>5</v>
      </c>
      <c r="Q865">
        <f>IFERROR(ROUND(E865/M865,2),0)</f>
        <v>18</v>
      </c>
      <c r="R865" s="16" t="s">
        <v>8323</v>
      </c>
      <c r="S865" s="11" t="s">
        <v>8326</v>
      </c>
      <c r="T865" s="21">
        <f>(((K865/60)/60)/24)+DATE(1970,1,1)</f>
        <v>40921.117662037039</v>
      </c>
      <c r="U865" s="21">
        <f>(((I865/60)/60)/24)+DATE(1970,1,1)</f>
        <v>40951.117662037039</v>
      </c>
    </row>
    <row r="866" spans="1:21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f>YEAR(T866)</f>
        <v>2013</v>
      </c>
      <c r="K866" s="11">
        <v>1379990038</v>
      </c>
      <c r="L866" t="b">
        <v>0</v>
      </c>
      <c r="M866">
        <v>79</v>
      </c>
      <c r="N866" t="b">
        <v>0</v>
      </c>
      <c r="O866" t="s">
        <v>8276</v>
      </c>
      <c r="P866" s="10">
        <f>ROUND(E866/D866*100,0)</f>
        <v>42</v>
      </c>
      <c r="Q866">
        <f>IFERROR(ROUND(E866/M866,2),0)</f>
        <v>34.18</v>
      </c>
      <c r="R866" s="16" t="s">
        <v>8323</v>
      </c>
      <c r="S866" s="11" t="s">
        <v>8326</v>
      </c>
      <c r="T866" s="21">
        <f>(((K866/60)/60)/24)+DATE(1970,1,1)</f>
        <v>41541.106921296298</v>
      </c>
      <c r="U866" s="21">
        <f>(((I866/60)/60)/24)+DATE(1970,1,1)</f>
        <v>41563.415972222225</v>
      </c>
    </row>
    <row r="867" spans="1:21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f>YEAR(T867)</f>
        <v>2012</v>
      </c>
      <c r="K867" s="11">
        <v>1353177197</v>
      </c>
      <c r="L867" t="b">
        <v>0</v>
      </c>
      <c r="M867">
        <v>2</v>
      </c>
      <c r="N867" t="b">
        <v>0</v>
      </c>
      <c r="O867" t="s">
        <v>8276</v>
      </c>
      <c r="P867" s="10">
        <f>ROUND(E867/D867*100,0)</f>
        <v>2</v>
      </c>
      <c r="Q867">
        <f>IFERROR(ROUND(E867/M867,2),0)</f>
        <v>22.5</v>
      </c>
      <c r="R867" s="16" t="s">
        <v>8323</v>
      </c>
      <c r="S867" s="11" t="s">
        <v>8326</v>
      </c>
      <c r="T867" s="21">
        <f>(((K867/60)/60)/24)+DATE(1970,1,1)</f>
        <v>41230.77311342593</v>
      </c>
      <c r="U867" s="21">
        <f>(((I867/60)/60)/24)+DATE(1970,1,1)</f>
        <v>41290.77311342593</v>
      </c>
    </row>
    <row r="868" spans="1:21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f>YEAR(T868)</f>
        <v>2015</v>
      </c>
      <c r="K868" s="11">
        <v>1421853518</v>
      </c>
      <c r="L868" t="b">
        <v>0</v>
      </c>
      <c r="M868">
        <v>11</v>
      </c>
      <c r="N868" t="b">
        <v>0</v>
      </c>
      <c r="O868" t="s">
        <v>8276</v>
      </c>
      <c r="P868" s="10">
        <f>ROUND(E868/D868*100,0)</f>
        <v>18</v>
      </c>
      <c r="Q868">
        <f>IFERROR(ROUND(E868/M868,2),0)</f>
        <v>58.18</v>
      </c>
      <c r="R868" s="16" t="s">
        <v>8323</v>
      </c>
      <c r="S868" s="11" t="s">
        <v>8326</v>
      </c>
      <c r="T868" s="21">
        <f>(((K868/60)/60)/24)+DATE(1970,1,1)</f>
        <v>42025.637939814813</v>
      </c>
      <c r="U868" s="21">
        <f>(((I868/60)/60)/24)+DATE(1970,1,1)</f>
        <v>42063.631944444445</v>
      </c>
    </row>
    <row r="869" spans="1:21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f>YEAR(T869)</f>
        <v>2009</v>
      </c>
      <c r="K869" s="11">
        <v>1254450706</v>
      </c>
      <c r="L869" t="b">
        <v>0</v>
      </c>
      <c r="M869">
        <v>11</v>
      </c>
      <c r="N869" t="b">
        <v>0</v>
      </c>
      <c r="O869" t="s">
        <v>8276</v>
      </c>
      <c r="P869" s="10">
        <f>ROUND(E869/D869*100,0)</f>
        <v>24</v>
      </c>
      <c r="Q869">
        <f>IFERROR(ROUND(E869/M869,2),0)</f>
        <v>109.18</v>
      </c>
      <c r="R869" s="16" t="s">
        <v>8323</v>
      </c>
      <c r="S869" s="11" t="s">
        <v>8326</v>
      </c>
      <c r="T869" s="21">
        <f>(((K869/60)/60)/24)+DATE(1970,1,1)</f>
        <v>40088.105393518519</v>
      </c>
      <c r="U869" s="21">
        <f>(((I869/60)/60)/24)+DATE(1970,1,1)</f>
        <v>40148.207638888889</v>
      </c>
    </row>
    <row r="870" spans="1:21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f>YEAR(T870)</f>
        <v>2013</v>
      </c>
      <c r="K870" s="11">
        <v>1386463198</v>
      </c>
      <c r="L870" t="b">
        <v>0</v>
      </c>
      <c r="M870">
        <v>1</v>
      </c>
      <c r="N870" t="b">
        <v>0</v>
      </c>
      <c r="O870" t="s">
        <v>8276</v>
      </c>
      <c r="P870" s="10">
        <f>ROUND(E870/D870*100,0)</f>
        <v>0</v>
      </c>
      <c r="Q870">
        <f>IFERROR(ROUND(E870/M870,2),0)</f>
        <v>50</v>
      </c>
      <c r="R870" s="16" t="s">
        <v>8323</v>
      </c>
      <c r="S870" s="11" t="s">
        <v>8326</v>
      </c>
      <c r="T870" s="21">
        <f>(((K870/60)/60)/24)+DATE(1970,1,1)</f>
        <v>41616.027754629627</v>
      </c>
      <c r="U870" s="21">
        <f>(((I870/60)/60)/24)+DATE(1970,1,1)</f>
        <v>41646.027754629627</v>
      </c>
    </row>
    <row r="871" spans="1:21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f>YEAR(T871)</f>
        <v>2013</v>
      </c>
      <c r="K871" s="11">
        <v>1362860257</v>
      </c>
      <c r="L871" t="b">
        <v>0</v>
      </c>
      <c r="M871">
        <v>3</v>
      </c>
      <c r="N871" t="b">
        <v>0</v>
      </c>
      <c r="O871" t="s">
        <v>8276</v>
      </c>
      <c r="P871" s="10">
        <f>ROUND(E871/D871*100,0)</f>
        <v>12</v>
      </c>
      <c r="Q871">
        <f>IFERROR(ROUND(E871/M871,2),0)</f>
        <v>346.67</v>
      </c>
      <c r="R871" s="16" t="s">
        <v>8323</v>
      </c>
      <c r="S871" s="11" t="s">
        <v>8326</v>
      </c>
      <c r="T871" s="21">
        <f>(((K871/60)/60)/24)+DATE(1970,1,1)</f>
        <v>41342.845567129632</v>
      </c>
      <c r="U871" s="21">
        <f>(((I871/60)/60)/24)+DATE(1970,1,1)</f>
        <v>41372.803900462961</v>
      </c>
    </row>
    <row r="872" spans="1:21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f>YEAR(T872)</f>
        <v>2013</v>
      </c>
      <c r="K872" s="11">
        <v>1375403523</v>
      </c>
      <c r="L872" t="b">
        <v>0</v>
      </c>
      <c r="M872">
        <v>5</v>
      </c>
      <c r="N872" t="b">
        <v>0</v>
      </c>
      <c r="O872" t="s">
        <v>8276</v>
      </c>
      <c r="P872" s="10">
        <f>ROUND(E872/D872*100,0)</f>
        <v>0</v>
      </c>
      <c r="Q872">
        <f>IFERROR(ROUND(E872/M872,2),0)</f>
        <v>12.4</v>
      </c>
      <c r="R872" s="16" t="s">
        <v>8323</v>
      </c>
      <c r="S872" s="11" t="s">
        <v>8326</v>
      </c>
      <c r="T872" s="21">
        <f>(((K872/60)/60)/24)+DATE(1970,1,1)</f>
        <v>41488.022256944445</v>
      </c>
      <c r="U872" s="21">
        <f>(((I872/60)/60)/24)+DATE(1970,1,1)</f>
        <v>41518.022256944445</v>
      </c>
    </row>
    <row r="873" spans="1:21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f>YEAR(T873)</f>
        <v>2013</v>
      </c>
      <c r="K873" s="11">
        <v>1383139695</v>
      </c>
      <c r="L873" t="b">
        <v>0</v>
      </c>
      <c r="M873">
        <v>12</v>
      </c>
      <c r="N873" t="b">
        <v>0</v>
      </c>
      <c r="O873" t="s">
        <v>8276</v>
      </c>
      <c r="P873" s="10">
        <f>ROUND(E873/D873*100,0)</f>
        <v>5</v>
      </c>
      <c r="Q873">
        <f>IFERROR(ROUND(E873/M873,2),0)</f>
        <v>27.08</v>
      </c>
      <c r="R873" s="16" t="s">
        <v>8323</v>
      </c>
      <c r="S873" s="11" t="s">
        <v>8326</v>
      </c>
      <c r="T873" s="21">
        <f>(((K873/60)/60)/24)+DATE(1970,1,1)</f>
        <v>41577.561284722222</v>
      </c>
      <c r="U873" s="21">
        <f>(((I873/60)/60)/24)+DATE(1970,1,1)</f>
        <v>41607.602951388886</v>
      </c>
    </row>
    <row r="874" spans="1:21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f>YEAR(T874)</f>
        <v>2011</v>
      </c>
      <c r="K874" s="11">
        <v>1295898527</v>
      </c>
      <c r="L874" t="b">
        <v>0</v>
      </c>
      <c r="M874">
        <v>2</v>
      </c>
      <c r="N874" t="b">
        <v>0</v>
      </c>
      <c r="O874" t="s">
        <v>8276</v>
      </c>
      <c r="P874" s="10">
        <f>ROUND(E874/D874*100,0)</f>
        <v>1</v>
      </c>
      <c r="Q874">
        <f>IFERROR(ROUND(E874/M874,2),0)</f>
        <v>32.5</v>
      </c>
      <c r="R874" s="16" t="s">
        <v>8323</v>
      </c>
      <c r="S874" s="11" t="s">
        <v>8326</v>
      </c>
      <c r="T874" s="21">
        <f>(((K874/60)/60)/24)+DATE(1970,1,1)</f>
        <v>40567.825543981482</v>
      </c>
      <c r="U874" s="21">
        <f>(((I874/60)/60)/24)+DATE(1970,1,1)</f>
        <v>40612.825543981482</v>
      </c>
    </row>
    <row r="875" spans="1:21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f>YEAR(T875)</f>
        <v>2012</v>
      </c>
      <c r="K875" s="11">
        <v>1349150440</v>
      </c>
      <c r="L875" t="b">
        <v>0</v>
      </c>
      <c r="M875">
        <v>5</v>
      </c>
      <c r="N875" t="b">
        <v>0</v>
      </c>
      <c r="O875" t="s">
        <v>8276</v>
      </c>
      <c r="P875" s="10">
        <f>ROUND(E875/D875*100,0)</f>
        <v>1</v>
      </c>
      <c r="Q875">
        <f>IFERROR(ROUND(E875/M875,2),0)</f>
        <v>9</v>
      </c>
      <c r="R875" s="16" t="s">
        <v>8323</v>
      </c>
      <c r="S875" s="11" t="s">
        <v>8326</v>
      </c>
      <c r="T875" s="21">
        <f>(((K875/60)/60)/24)+DATE(1970,1,1)</f>
        <v>41184.167129629634</v>
      </c>
      <c r="U875" s="21">
        <f>(((I875/60)/60)/24)+DATE(1970,1,1)</f>
        <v>41224.208796296298</v>
      </c>
    </row>
    <row r="876" spans="1:21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f>YEAR(T876)</f>
        <v>2013</v>
      </c>
      <c r="K876" s="11">
        <v>1365084034</v>
      </c>
      <c r="L876" t="b">
        <v>0</v>
      </c>
      <c r="M876">
        <v>21</v>
      </c>
      <c r="N876" t="b">
        <v>0</v>
      </c>
      <c r="O876" t="s">
        <v>8276</v>
      </c>
      <c r="P876" s="10">
        <f>ROUND(E876/D876*100,0)</f>
        <v>24</v>
      </c>
      <c r="Q876">
        <f>IFERROR(ROUND(E876/M876,2),0)</f>
        <v>34.76</v>
      </c>
      <c r="R876" s="16" t="s">
        <v>8323</v>
      </c>
      <c r="S876" s="11" t="s">
        <v>8326</v>
      </c>
      <c r="T876" s="21">
        <f>(((K876/60)/60)/24)+DATE(1970,1,1)</f>
        <v>41368.583726851852</v>
      </c>
      <c r="U876" s="21">
        <f>(((I876/60)/60)/24)+DATE(1970,1,1)</f>
        <v>41398.583726851852</v>
      </c>
    </row>
    <row r="877" spans="1:21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f>YEAR(T877)</f>
        <v>2015</v>
      </c>
      <c r="K877" s="11">
        <v>1441128131</v>
      </c>
      <c r="L877" t="b">
        <v>0</v>
      </c>
      <c r="M877">
        <v>0</v>
      </c>
      <c r="N877" t="b">
        <v>0</v>
      </c>
      <c r="O877" t="s">
        <v>8276</v>
      </c>
      <c r="P877" s="10">
        <f>ROUND(E877/D877*100,0)</f>
        <v>0</v>
      </c>
      <c r="Q877">
        <f>IFERROR(ROUND(E877/M877,2),0)</f>
        <v>0</v>
      </c>
      <c r="R877" s="16" t="s">
        <v>8323</v>
      </c>
      <c r="S877" s="11" t="s">
        <v>8326</v>
      </c>
      <c r="T877" s="21">
        <f>(((K877/60)/60)/24)+DATE(1970,1,1)</f>
        <v>42248.723738425921</v>
      </c>
      <c r="U877" s="21">
        <f>(((I877/60)/60)/24)+DATE(1970,1,1)</f>
        <v>42268.723738425921</v>
      </c>
    </row>
    <row r="878" spans="1:21" ht="21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f>YEAR(T878)</f>
        <v>2013</v>
      </c>
      <c r="K878" s="11">
        <v>1357127727</v>
      </c>
      <c r="L878" t="b">
        <v>0</v>
      </c>
      <c r="M878">
        <v>45</v>
      </c>
      <c r="N878" t="b">
        <v>0</v>
      </c>
      <c r="O878" t="s">
        <v>8276</v>
      </c>
      <c r="P878" s="10">
        <f>ROUND(E878/D878*100,0)</f>
        <v>41</v>
      </c>
      <c r="Q878">
        <f>IFERROR(ROUND(E878/M878,2),0)</f>
        <v>28.58</v>
      </c>
      <c r="R878" s="16" t="s">
        <v>8323</v>
      </c>
      <c r="S878" s="11" t="s">
        <v>8326</v>
      </c>
      <c r="T878" s="21">
        <f>(((K878/60)/60)/24)+DATE(1970,1,1)</f>
        <v>41276.496840277774</v>
      </c>
      <c r="U878" s="21">
        <f>(((I878/60)/60)/24)+DATE(1970,1,1)</f>
        <v>41309.496840277774</v>
      </c>
    </row>
    <row r="879" spans="1:21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f>YEAR(T879)</f>
        <v>2013</v>
      </c>
      <c r="K879" s="11">
        <v>1384887360</v>
      </c>
      <c r="L879" t="b">
        <v>0</v>
      </c>
      <c r="M879">
        <v>29</v>
      </c>
      <c r="N879" t="b">
        <v>0</v>
      </c>
      <c r="O879" t="s">
        <v>8276</v>
      </c>
      <c r="P879" s="10">
        <f>ROUND(E879/D879*100,0)</f>
        <v>68</v>
      </c>
      <c r="Q879">
        <f>IFERROR(ROUND(E879/M879,2),0)</f>
        <v>46.59</v>
      </c>
      <c r="R879" s="16" t="s">
        <v>8323</v>
      </c>
      <c r="S879" s="11" t="s">
        <v>8326</v>
      </c>
      <c r="T879" s="21">
        <f>(((K879/60)/60)/24)+DATE(1970,1,1)</f>
        <v>41597.788888888892</v>
      </c>
      <c r="U879" s="21">
        <f>(((I879/60)/60)/24)+DATE(1970,1,1)</f>
        <v>41627.788888888892</v>
      </c>
    </row>
    <row r="880" spans="1:21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f>YEAR(T880)</f>
        <v>2010</v>
      </c>
      <c r="K880" s="11">
        <v>1290490524</v>
      </c>
      <c r="L880" t="b">
        <v>0</v>
      </c>
      <c r="M880">
        <v>2</v>
      </c>
      <c r="N880" t="b">
        <v>0</v>
      </c>
      <c r="O880" t="s">
        <v>8276</v>
      </c>
      <c r="P880" s="10">
        <f>ROUND(E880/D880*100,0)</f>
        <v>1</v>
      </c>
      <c r="Q880">
        <f>IFERROR(ROUND(E880/M880,2),0)</f>
        <v>32.5</v>
      </c>
      <c r="R880" s="16" t="s">
        <v>8323</v>
      </c>
      <c r="S880" s="11" t="s">
        <v>8326</v>
      </c>
      <c r="T880" s="21">
        <f>(((K880/60)/60)/24)+DATE(1970,1,1)</f>
        <v>40505.232916666668</v>
      </c>
      <c r="U880" s="21">
        <f>(((I880/60)/60)/24)+DATE(1970,1,1)</f>
        <v>40535.232916666668</v>
      </c>
    </row>
    <row r="881" spans="1:21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f>YEAR(T881)</f>
        <v>2012</v>
      </c>
      <c r="K881" s="11">
        <v>1336506905</v>
      </c>
      <c r="L881" t="b">
        <v>0</v>
      </c>
      <c r="M881">
        <v>30</v>
      </c>
      <c r="N881" t="b">
        <v>0</v>
      </c>
      <c r="O881" t="s">
        <v>8276</v>
      </c>
      <c r="P881" s="10">
        <f>ROUND(E881/D881*100,0)</f>
        <v>31</v>
      </c>
      <c r="Q881">
        <f>IFERROR(ROUND(E881/M881,2),0)</f>
        <v>21.47</v>
      </c>
      <c r="R881" s="16" t="s">
        <v>8323</v>
      </c>
      <c r="S881" s="11" t="s">
        <v>8326</v>
      </c>
      <c r="T881" s="21">
        <f>(((K881/60)/60)/24)+DATE(1970,1,1)</f>
        <v>41037.829918981479</v>
      </c>
      <c r="U881" s="21">
        <f>(((I881/60)/60)/24)+DATE(1970,1,1)</f>
        <v>41058.829918981479</v>
      </c>
    </row>
    <row r="882" spans="1:21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f>YEAR(T882)</f>
        <v>2012</v>
      </c>
      <c r="K882" s="11">
        <v>1348731738</v>
      </c>
      <c r="L882" t="b">
        <v>0</v>
      </c>
      <c r="M882">
        <v>8</v>
      </c>
      <c r="N882" t="b">
        <v>0</v>
      </c>
      <c r="O882" t="s">
        <v>8277</v>
      </c>
      <c r="P882" s="10">
        <f>ROUND(E882/D882*100,0)</f>
        <v>3</v>
      </c>
      <c r="Q882">
        <f>IFERROR(ROUND(E882/M882,2),0)</f>
        <v>14.13</v>
      </c>
      <c r="R882" s="16" t="s">
        <v>8323</v>
      </c>
      <c r="S882" s="11" t="s">
        <v>8327</v>
      </c>
      <c r="T882" s="21">
        <f>(((K882/60)/60)/24)+DATE(1970,1,1)</f>
        <v>41179.32104166667</v>
      </c>
      <c r="U882" s="21">
        <f>(((I882/60)/60)/24)+DATE(1970,1,1)</f>
        <v>41212.32104166667</v>
      </c>
    </row>
    <row r="883" spans="1:21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f>YEAR(T883)</f>
        <v>2011</v>
      </c>
      <c r="K883" s="11">
        <v>1322632886</v>
      </c>
      <c r="L883" t="b">
        <v>0</v>
      </c>
      <c r="M883">
        <v>1</v>
      </c>
      <c r="N883" t="b">
        <v>0</v>
      </c>
      <c r="O883" t="s">
        <v>8277</v>
      </c>
      <c r="P883" s="10">
        <f>ROUND(E883/D883*100,0)</f>
        <v>1</v>
      </c>
      <c r="Q883">
        <f>IFERROR(ROUND(E883/M883,2),0)</f>
        <v>30</v>
      </c>
      <c r="R883" s="16" t="s">
        <v>8323</v>
      </c>
      <c r="S883" s="11" t="s">
        <v>8327</v>
      </c>
      <c r="T883" s="21">
        <f>(((K883/60)/60)/24)+DATE(1970,1,1)</f>
        <v>40877.25099537037</v>
      </c>
      <c r="U883" s="21">
        <f>(((I883/60)/60)/24)+DATE(1970,1,1)</f>
        <v>40922.25099537037</v>
      </c>
    </row>
    <row r="884" spans="1:21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f>YEAR(T884)</f>
        <v>2011</v>
      </c>
      <c r="K884" s="11">
        <v>1312490350</v>
      </c>
      <c r="L884" t="b">
        <v>0</v>
      </c>
      <c r="M884">
        <v>14</v>
      </c>
      <c r="N884" t="b">
        <v>0</v>
      </c>
      <c r="O884" t="s">
        <v>8277</v>
      </c>
      <c r="P884" s="10">
        <f>ROUND(E884/D884*100,0)</f>
        <v>20</v>
      </c>
      <c r="Q884">
        <f>IFERROR(ROUND(E884/M884,2),0)</f>
        <v>21.57</v>
      </c>
      <c r="R884" s="16" t="s">
        <v>8323</v>
      </c>
      <c r="S884" s="11" t="s">
        <v>8327</v>
      </c>
      <c r="T884" s="21">
        <f>(((K884/60)/60)/24)+DATE(1970,1,1)</f>
        <v>40759.860532407409</v>
      </c>
      <c r="U884" s="21">
        <f>(((I884/60)/60)/24)+DATE(1970,1,1)</f>
        <v>40792.860532407409</v>
      </c>
    </row>
    <row r="885" spans="1:21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f>YEAR(T885)</f>
        <v>2016</v>
      </c>
      <c r="K885" s="11">
        <v>1451773635</v>
      </c>
      <c r="L885" t="b">
        <v>0</v>
      </c>
      <c r="M885">
        <v>24</v>
      </c>
      <c r="N885" t="b">
        <v>0</v>
      </c>
      <c r="O885" t="s">
        <v>8277</v>
      </c>
      <c r="P885" s="10">
        <f>ROUND(E885/D885*100,0)</f>
        <v>40</v>
      </c>
      <c r="Q885">
        <f>IFERROR(ROUND(E885/M885,2),0)</f>
        <v>83.38</v>
      </c>
      <c r="R885" s="16" t="s">
        <v>8323</v>
      </c>
      <c r="S885" s="11" t="s">
        <v>8327</v>
      </c>
      <c r="T885" s="21">
        <f>(((K885/60)/60)/24)+DATE(1970,1,1)</f>
        <v>42371.935590277775</v>
      </c>
      <c r="U885" s="21">
        <f>(((I885/60)/60)/24)+DATE(1970,1,1)</f>
        <v>42431.935590277775</v>
      </c>
    </row>
    <row r="886" spans="1:21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f>YEAR(T886)</f>
        <v>2012</v>
      </c>
      <c r="K886" s="11">
        <v>1331666146</v>
      </c>
      <c r="L886" t="b">
        <v>0</v>
      </c>
      <c r="M886">
        <v>2</v>
      </c>
      <c r="N886" t="b">
        <v>0</v>
      </c>
      <c r="O886" t="s">
        <v>8277</v>
      </c>
      <c r="P886" s="10">
        <f>ROUND(E886/D886*100,0)</f>
        <v>1</v>
      </c>
      <c r="Q886">
        <f>IFERROR(ROUND(E886/M886,2),0)</f>
        <v>10</v>
      </c>
      <c r="R886" s="16" t="s">
        <v>8323</v>
      </c>
      <c r="S886" s="11" t="s">
        <v>8327</v>
      </c>
      <c r="T886" s="21">
        <f>(((K886/60)/60)/24)+DATE(1970,1,1)</f>
        <v>40981.802615740737</v>
      </c>
      <c r="U886" s="21">
        <f>(((I886/60)/60)/24)+DATE(1970,1,1)</f>
        <v>41041.104861111111</v>
      </c>
    </row>
    <row r="887" spans="1:21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f>YEAR(T887)</f>
        <v>2016</v>
      </c>
      <c r="K887" s="11">
        <v>1481322911</v>
      </c>
      <c r="L887" t="b">
        <v>0</v>
      </c>
      <c r="M887">
        <v>21</v>
      </c>
      <c r="N887" t="b">
        <v>0</v>
      </c>
      <c r="O887" t="s">
        <v>8277</v>
      </c>
      <c r="P887" s="10">
        <f>ROUND(E887/D887*100,0)</f>
        <v>75</v>
      </c>
      <c r="Q887">
        <f>IFERROR(ROUND(E887/M887,2),0)</f>
        <v>35.71</v>
      </c>
      <c r="R887" s="16" t="s">
        <v>8323</v>
      </c>
      <c r="S887" s="11" t="s">
        <v>8327</v>
      </c>
      <c r="T887" s="21">
        <f>(((K887/60)/60)/24)+DATE(1970,1,1)</f>
        <v>42713.941099537042</v>
      </c>
      <c r="U887" s="21">
        <f>(((I887/60)/60)/24)+DATE(1970,1,1)</f>
        <v>42734.941099537042</v>
      </c>
    </row>
    <row r="888" spans="1:21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f>YEAR(T888)</f>
        <v>2016</v>
      </c>
      <c r="K888" s="11">
        <v>1471812813</v>
      </c>
      <c r="L888" t="b">
        <v>0</v>
      </c>
      <c r="M888">
        <v>7</v>
      </c>
      <c r="N888" t="b">
        <v>0</v>
      </c>
      <c r="O888" t="s">
        <v>8277</v>
      </c>
      <c r="P888" s="10">
        <f>ROUND(E888/D888*100,0)</f>
        <v>41</v>
      </c>
      <c r="Q888">
        <f>IFERROR(ROUND(E888/M888,2),0)</f>
        <v>29.29</v>
      </c>
      <c r="R888" s="16" t="s">
        <v>8323</v>
      </c>
      <c r="S888" s="11" t="s">
        <v>8327</v>
      </c>
      <c r="T888" s="21">
        <f>(((K888/60)/60)/24)+DATE(1970,1,1)</f>
        <v>42603.870520833334</v>
      </c>
      <c r="U888" s="21">
        <f>(((I888/60)/60)/24)+DATE(1970,1,1)</f>
        <v>42628.870520833334</v>
      </c>
    </row>
    <row r="889" spans="1:21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f>YEAR(T889)</f>
        <v>2012</v>
      </c>
      <c r="K889" s="11">
        <v>1335567655</v>
      </c>
      <c r="L889" t="b">
        <v>0</v>
      </c>
      <c r="M889">
        <v>0</v>
      </c>
      <c r="N889" t="b">
        <v>0</v>
      </c>
      <c r="O889" t="s">
        <v>8277</v>
      </c>
      <c r="P889" s="10">
        <f>ROUND(E889/D889*100,0)</f>
        <v>0</v>
      </c>
      <c r="Q889">
        <f>IFERROR(ROUND(E889/M889,2),0)</f>
        <v>0</v>
      </c>
      <c r="R889" s="16" t="s">
        <v>8323</v>
      </c>
      <c r="S889" s="11" t="s">
        <v>8327</v>
      </c>
      <c r="T889" s="21">
        <f>(((K889/60)/60)/24)+DATE(1970,1,1)</f>
        <v>41026.958969907406</v>
      </c>
      <c r="U889" s="21">
        <f>(((I889/60)/60)/24)+DATE(1970,1,1)</f>
        <v>41056.958969907406</v>
      </c>
    </row>
    <row r="890" spans="1:21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f>YEAR(T890)</f>
        <v>2011</v>
      </c>
      <c r="K890" s="11">
        <v>1311789885</v>
      </c>
      <c r="L890" t="b">
        <v>0</v>
      </c>
      <c r="M890">
        <v>4</v>
      </c>
      <c r="N890" t="b">
        <v>0</v>
      </c>
      <c r="O890" t="s">
        <v>8277</v>
      </c>
      <c r="P890" s="10">
        <f>ROUND(E890/D890*100,0)</f>
        <v>7</v>
      </c>
      <c r="Q890">
        <f>IFERROR(ROUND(E890/M890,2),0)</f>
        <v>18</v>
      </c>
      <c r="R890" s="16" t="s">
        <v>8323</v>
      </c>
      <c r="S890" s="11" t="s">
        <v>8327</v>
      </c>
      <c r="T890" s="21">
        <f>(((K890/60)/60)/24)+DATE(1970,1,1)</f>
        <v>40751.753298611111</v>
      </c>
      <c r="U890" s="21">
        <f>(((I890/60)/60)/24)+DATE(1970,1,1)</f>
        <v>40787.25</v>
      </c>
    </row>
    <row r="891" spans="1:21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f>YEAR(T891)</f>
        <v>2014</v>
      </c>
      <c r="K891" s="11">
        <v>1409942943</v>
      </c>
      <c r="L891" t="b">
        <v>0</v>
      </c>
      <c r="M891">
        <v>32</v>
      </c>
      <c r="N891" t="b">
        <v>0</v>
      </c>
      <c r="O891" t="s">
        <v>8277</v>
      </c>
      <c r="P891" s="10">
        <f>ROUND(E891/D891*100,0)</f>
        <v>9</v>
      </c>
      <c r="Q891">
        <f>IFERROR(ROUND(E891/M891,2),0)</f>
        <v>73.760000000000005</v>
      </c>
      <c r="R891" s="16" t="s">
        <v>8323</v>
      </c>
      <c r="S891" s="11" t="s">
        <v>8327</v>
      </c>
      <c r="T891" s="21">
        <f>(((K891/60)/60)/24)+DATE(1970,1,1)</f>
        <v>41887.784062500003</v>
      </c>
      <c r="U891" s="21">
        <f>(((I891/60)/60)/24)+DATE(1970,1,1)</f>
        <v>41917.784062500003</v>
      </c>
    </row>
    <row r="892" spans="1:21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f>YEAR(T892)</f>
        <v>2013</v>
      </c>
      <c r="K892" s="11">
        <v>1382460379</v>
      </c>
      <c r="L892" t="b">
        <v>0</v>
      </c>
      <c r="M892">
        <v>4</v>
      </c>
      <c r="N892" t="b">
        <v>0</v>
      </c>
      <c r="O892" t="s">
        <v>8277</v>
      </c>
      <c r="P892" s="10">
        <f>ROUND(E892/D892*100,0)</f>
        <v>4</v>
      </c>
      <c r="Q892">
        <f>IFERROR(ROUND(E892/M892,2),0)</f>
        <v>31.25</v>
      </c>
      <c r="R892" s="16" t="s">
        <v>8323</v>
      </c>
      <c r="S892" s="11" t="s">
        <v>8327</v>
      </c>
      <c r="T892" s="21">
        <f>(((K892/60)/60)/24)+DATE(1970,1,1)</f>
        <v>41569.698831018519</v>
      </c>
      <c r="U892" s="21">
        <f>(((I892/60)/60)/24)+DATE(1970,1,1)</f>
        <v>41599.740497685183</v>
      </c>
    </row>
    <row r="893" spans="1:21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f>YEAR(T893)</f>
        <v>2014</v>
      </c>
      <c r="K893" s="11">
        <v>1405989930</v>
      </c>
      <c r="L893" t="b">
        <v>0</v>
      </c>
      <c r="M893">
        <v>9</v>
      </c>
      <c r="N893" t="b">
        <v>0</v>
      </c>
      <c r="O893" t="s">
        <v>8277</v>
      </c>
      <c r="P893" s="10">
        <f>ROUND(E893/D893*100,0)</f>
        <v>3</v>
      </c>
      <c r="Q893">
        <f>IFERROR(ROUND(E893/M893,2),0)</f>
        <v>28.89</v>
      </c>
      <c r="R893" s="16" t="s">
        <v>8323</v>
      </c>
      <c r="S893" s="11" t="s">
        <v>8327</v>
      </c>
      <c r="T893" s="21">
        <f>(((K893/60)/60)/24)+DATE(1970,1,1)</f>
        <v>41842.031597222223</v>
      </c>
      <c r="U893" s="21">
        <f>(((I893/60)/60)/24)+DATE(1970,1,1)</f>
        <v>41872.031597222223</v>
      </c>
    </row>
    <row r="894" spans="1:21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f>YEAR(T894)</f>
        <v>2010</v>
      </c>
      <c r="K894" s="11">
        <v>1273121283</v>
      </c>
      <c r="L894" t="b">
        <v>0</v>
      </c>
      <c r="M894">
        <v>17</v>
      </c>
      <c r="N894" t="b">
        <v>0</v>
      </c>
      <c r="O894" t="s">
        <v>8277</v>
      </c>
      <c r="P894" s="10">
        <f>ROUND(E894/D894*100,0)</f>
        <v>41</v>
      </c>
      <c r="Q894">
        <f>IFERROR(ROUND(E894/M894,2),0)</f>
        <v>143.82</v>
      </c>
      <c r="R894" s="16" t="s">
        <v>8323</v>
      </c>
      <c r="S894" s="11" t="s">
        <v>8327</v>
      </c>
      <c r="T894" s="21">
        <f>(((K894/60)/60)/24)+DATE(1970,1,1)</f>
        <v>40304.20003472222</v>
      </c>
      <c r="U894" s="21">
        <f>(((I894/60)/60)/24)+DATE(1970,1,1)</f>
        <v>40391.166666666664</v>
      </c>
    </row>
    <row r="895" spans="1:21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f>YEAR(T895)</f>
        <v>2015</v>
      </c>
      <c r="K895" s="11">
        <v>1425331963</v>
      </c>
      <c r="L895" t="b">
        <v>0</v>
      </c>
      <c r="M895">
        <v>5</v>
      </c>
      <c r="N895" t="b">
        <v>0</v>
      </c>
      <c r="O895" t="s">
        <v>8277</v>
      </c>
      <c r="P895" s="10">
        <f>ROUND(E895/D895*100,0)</f>
        <v>10</v>
      </c>
      <c r="Q895">
        <f>IFERROR(ROUND(E895/M895,2),0)</f>
        <v>40</v>
      </c>
      <c r="R895" s="16" t="s">
        <v>8323</v>
      </c>
      <c r="S895" s="11" t="s">
        <v>8327</v>
      </c>
      <c r="T895" s="21">
        <f>(((K895/60)/60)/24)+DATE(1970,1,1)</f>
        <v>42065.897719907407</v>
      </c>
      <c r="U895" s="21">
        <f>(((I895/60)/60)/24)+DATE(1970,1,1)</f>
        <v>42095.856053240743</v>
      </c>
    </row>
    <row r="896" spans="1:21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f>YEAR(T896)</f>
        <v>2016</v>
      </c>
      <c r="K896" s="11">
        <v>1462577610</v>
      </c>
      <c r="L896" t="b">
        <v>0</v>
      </c>
      <c r="M896">
        <v>53</v>
      </c>
      <c r="N896" t="b">
        <v>0</v>
      </c>
      <c r="O896" t="s">
        <v>8277</v>
      </c>
      <c r="P896" s="10">
        <f>ROUND(E896/D896*100,0)</f>
        <v>39</v>
      </c>
      <c r="Q896">
        <f>IFERROR(ROUND(E896/M896,2),0)</f>
        <v>147.81</v>
      </c>
      <c r="R896" s="16" t="s">
        <v>8323</v>
      </c>
      <c r="S896" s="11" t="s">
        <v>8327</v>
      </c>
      <c r="T896" s="21">
        <f>(((K896/60)/60)/24)+DATE(1970,1,1)</f>
        <v>42496.981597222228</v>
      </c>
      <c r="U896" s="21">
        <f>(((I896/60)/60)/24)+DATE(1970,1,1)</f>
        <v>42526.981597222228</v>
      </c>
    </row>
    <row r="897" spans="1:21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f>YEAR(T897)</f>
        <v>2010</v>
      </c>
      <c r="K897" s="11">
        <v>1284087829</v>
      </c>
      <c r="L897" t="b">
        <v>0</v>
      </c>
      <c r="M897">
        <v>7</v>
      </c>
      <c r="N897" t="b">
        <v>0</v>
      </c>
      <c r="O897" t="s">
        <v>8277</v>
      </c>
      <c r="P897" s="10">
        <f>ROUND(E897/D897*100,0)</f>
        <v>2</v>
      </c>
      <c r="Q897">
        <f>IFERROR(ROUND(E897/M897,2),0)</f>
        <v>27.86</v>
      </c>
      <c r="R897" s="16" t="s">
        <v>8323</v>
      </c>
      <c r="S897" s="11" t="s">
        <v>8327</v>
      </c>
      <c r="T897" s="21">
        <f>(((K897/60)/60)/24)+DATE(1970,1,1)</f>
        <v>40431.127650462964</v>
      </c>
      <c r="U897" s="21">
        <f>(((I897/60)/60)/24)+DATE(1970,1,1)</f>
        <v>40476.127650462964</v>
      </c>
    </row>
    <row r="898" spans="1:21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f>YEAR(T898)</f>
        <v>2015</v>
      </c>
      <c r="K898" s="11">
        <v>1438549026</v>
      </c>
      <c r="L898" t="b">
        <v>0</v>
      </c>
      <c r="M898">
        <v>72</v>
      </c>
      <c r="N898" t="b">
        <v>0</v>
      </c>
      <c r="O898" t="s">
        <v>8277</v>
      </c>
      <c r="P898" s="10">
        <f>ROUND(E898/D898*100,0)</f>
        <v>40</v>
      </c>
      <c r="Q898">
        <f>IFERROR(ROUND(E898/M898,2),0)</f>
        <v>44.44</v>
      </c>
      <c r="R898" s="16" t="s">
        <v>8323</v>
      </c>
      <c r="S898" s="11" t="s">
        <v>8327</v>
      </c>
      <c r="T898" s="21">
        <f>(((K898/60)/60)/24)+DATE(1970,1,1)</f>
        <v>42218.872986111113</v>
      </c>
      <c r="U898" s="21">
        <f>(((I898/60)/60)/24)+DATE(1970,1,1)</f>
        <v>42244.166666666672</v>
      </c>
    </row>
    <row r="899" spans="1:21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f>YEAR(T899)</f>
        <v>2012</v>
      </c>
      <c r="K899" s="11">
        <v>1351528308</v>
      </c>
      <c r="L899" t="b">
        <v>0</v>
      </c>
      <c r="M899">
        <v>0</v>
      </c>
      <c r="N899" t="b">
        <v>0</v>
      </c>
      <c r="O899" t="s">
        <v>8277</v>
      </c>
      <c r="P899" s="10">
        <f>ROUND(E899/D899*100,0)</f>
        <v>0</v>
      </c>
      <c r="Q899">
        <f>IFERROR(ROUND(E899/M899,2),0)</f>
        <v>0</v>
      </c>
      <c r="R899" s="16" t="s">
        <v>8323</v>
      </c>
      <c r="S899" s="11" t="s">
        <v>8327</v>
      </c>
      <c r="T899" s="21">
        <f>(((K899/60)/60)/24)+DATE(1970,1,1)</f>
        <v>41211.688750000001</v>
      </c>
      <c r="U899" s="21">
        <f>(((I899/60)/60)/24)+DATE(1970,1,1)</f>
        <v>41241.730416666665</v>
      </c>
    </row>
    <row r="900" spans="1:21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f>YEAR(T900)</f>
        <v>2011</v>
      </c>
      <c r="K900" s="11">
        <v>1322763110</v>
      </c>
      <c r="L900" t="b">
        <v>0</v>
      </c>
      <c r="M900">
        <v>2</v>
      </c>
      <c r="N900" t="b">
        <v>0</v>
      </c>
      <c r="O900" t="s">
        <v>8277</v>
      </c>
      <c r="P900" s="10">
        <f>ROUND(E900/D900*100,0)</f>
        <v>3</v>
      </c>
      <c r="Q900">
        <f>IFERROR(ROUND(E900/M900,2),0)</f>
        <v>35</v>
      </c>
      <c r="R900" s="16" t="s">
        <v>8323</v>
      </c>
      <c r="S900" s="11" t="s">
        <v>8327</v>
      </c>
      <c r="T900" s="21">
        <f>(((K900/60)/60)/24)+DATE(1970,1,1)</f>
        <v>40878.758217592593</v>
      </c>
      <c r="U900" s="21">
        <f>(((I900/60)/60)/24)+DATE(1970,1,1)</f>
        <v>40923.758217592593</v>
      </c>
    </row>
    <row r="901" spans="1:21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f>YEAR(T901)</f>
        <v>2011</v>
      </c>
      <c r="K901" s="11">
        <v>1302661362</v>
      </c>
      <c r="L901" t="b">
        <v>0</v>
      </c>
      <c r="M901">
        <v>8</v>
      </c>
      <c r="N901" t="b">
        <v>0</v>
      </c>
      <c r="O901" t="s">
        <v>8277</v>
      </c>
      <c r="P901" s="10">
        <f>ROUND(E901/D901*100,0)</f>
        <v>37</v>
      </c>
      <c r="Q901">
        <f>IFERROR(ROUND(E901/M901,2),0)</f>
        <v>35</v>
      </c>
      <c r="R901" s="16" t="s">
        <v>8323</v>
      </c>
      <c r="S901" s="11" t="s">
        <v>8327</v>
      </c>
      <c r="T901" s="21">
        <f>(((K901/60)/60)/24)+DATE(1970,1,1)</f>
        <v>40646.099097222221</v>
      </c>
      <c r="U901" s="21">
        <f>(((I901/60)/60)/24)+DATE(1970,1,1)</f>
        <v>40691.099097222221</v>
      </c>
    </row>
    <row r="902" spans="1:21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f>YEAR(T902)</f>
        <v>2016</v>
      </c>
      <c r="K902" s="11">
        <v>1456777402</v>
      </c>
      <c r="L902" t="b">
        <v>0</v>
      </c>
      <c r="M902">
        <v>2</v>
      </c>
      <c r="N902" t="b">
        <v>0</v>
      </c>
      <c r="O902" t="s">
        <v>8276</v>
      </c>
      <c r="P902" s="10">
        <f>ROUND(E902/D902*100,0)</f>
        <v>0</v>
      </c>
      <c r="Q902">
        <f>IFERROR(ROUND(E902/M902,2),0)</f>
        <v>10.5</v>
      </c>
      <c r="R902" s="16" t="s">
        <v>8323</v>
      </c>
      <c r="S902" s="11" t="s">
        <v>8326</v>
      </c>
      <c r="T902" s="21">
        <f>(((K902/60)/60)/24)+DATE(1970,1,1)</f>
        <v>42429.84956018519</v>
      </c>
      <c r="U902" s="21">
        <f>(((I902/60)/60)/24)+DATE(1970,1,1)</f>
        <v>42459.807893518519</v>
      </c>
    </row>
    <row r="903" spans="1:21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f>YEAR(T903)</f>
        <v>2010</v>
      </c>
      <c r="K903" s="11">
        <v>1272050914</v>
      </c>
      <c r="L903" t="b">
        <v>0</v>
      </c>
      <c r="M903">
        <v>0</v>
      </c>
      <c r="N903" t="b">
        <v>0</v>
      </c>
      <c r="O903" t="s">
        <v>8276</v>
      </c>
      <c r="P903" s="10">
        <f>ROUND(E903/D903*100,0)</f>
        <v>0</v>
      </c>
      <c r="Q903">
        <f>IFERROR(ROUND(E903/M903,2),0)</f>
        <v>0</v>
      </c>
      <c r="R903" s="16" t="s">
        <v>8323</v>
      </c>
      <c r="S903" s="11" t="s">
        <v>8326</v>
      </c>
      <c r="T903" s="21">
        <f>(((K903/60)/60)/24)+DATE(1970,1,1)</f>
        <v>40291.81150462963</v>
      </c>
      <c r="U903" s="21">
        <f>(((I903/60)/60)/24)+DATE(1970,1,1)</f>
        <v>40337.799305555556</v>
      </c>
    </row>
    <row r="904" spans="1:21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f>YEAR(T904)</f>
        <v>2014</v>
      </c>
      <c r="K904" s="11">
        <v>1404947422</v>
      </c>
      <c r="L904" t="b">
        <v>0</v>
      </c>
      <c r="M904">
        <v>3</v>
      </c>
      <c r="N904" t="b">
        <v>0</v>
      </c>
      <c r="O904" t="s">
        <v>8276</v>
      </c>
      <c r="P904" s="10">
        <f>ROUND(E904/D904*100,0)</f>
        <v>0</v>
      </c>
      <c r="Q904">
        <f>IFERROR(ROUND(E904/M904,2),0)</f>
        <v>30</v>
      </c>
      <c r="R904" s="16" t="s">
        <v>8323</v>
      </c>
      <c r="S904" s="11" t="s">
        <v>8326</v>
      </c>
      <c r="T904" s="21">
        <f>(((K904/60)/60)/24)+DATE(1970,1,1)</f>
        <v>41829.965532407405</v>
      </c>
      <c r="U904" s="21">
        <f>(((I904/60)/60)/24)+DATE(1970,1,1)</f>
        <v>41881.645833333336</v>
      </c>
    </row>
    <row r="905" spans="1:21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f>YEAR(T905)</f>
        <v>2012</v>
      </c>
      <c r="K905" s="11">
        <v>1346180780</v>
      </c>
      <c r="L905" t="b">
        <v>0</v>
      </c>
      <c r="M905">
        <v>4</v>
      </c>
      <c r="N905" t="b">
        <v>0</v>
      </c>
      <c r="O905" t="s">
        <v>8276</v>
      </c>
      <c r="P905" s="10">
        <f>ROUND(E905/D905*100,0)</f>
        <v>3</v>
      </c>
      <c r="Q905">
        <f>IFERROR(ROUND(E905/M905,2),0)</f>
        <v>40</v>
      </c>
      <c r="R905" s="16" t="s">
        <v>8323</v>
      </c>
      <c r="S905" s="11" t="s">
        <v>8326</v>
      </c>
      <c r="T905" s="21">
        <f>(((K905/60)/60)/24)+DATE(1970,1,1)</f>
        <v>41149.796064814815</v>
      </c>
      <c r="U905" s="21">
        <f>(((I905/60)/60)/24)+DATE(1970,1,1)</f>
        <v>41175.100694444445</v>
      </c>
    </row>
    <row r="906" spans="1:21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f>YEAR(T906)</f>
        <v>2015</v>
      </c>
      <c r="K906" s="11">
        <v>1449194137</v>
      </c>
      <c r="L906" t="b">
        <v>0</v>
      </c>
      <c r="M906">
        <v>3</v>
      </c>
      <c r="N906" t="b">
        <v>0</v>
      </c>
      <c r="O906" t="s">
        <v>8276</v>
      </c>
      <c r="P906" s="10">
        <f>ROUND(E906/D906*100,0)</f>
        <v>0</v>
      </c>
      <c r="Q906">
        <f>IFERROR(ROUND(E906/M906,2),0)</f>
        <v>50.33</v>
      </c>
      <c r="R906" s="16" t="s">
        <v>8323</v>
      </c>
      <c r="S906" s="11" t="s">
        <v>8326</v>
      </c>
      <c r="T906" s="21">
        <f>(((K906/60)/60)/24)+DATE(1970,1,1)</f>
        <v>42342.080289351856</v>
      </c>
      <c r="U906" s="21">
        <f>(((I906/60)/60)/24)+DATE(1970,1,1)</f>
        <v>42372.080289351856</v>
      </c>
    </row>
    <row r="907" spans="1:21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f>YEAR(T907)</f>
        <v>2010</v>
      </c>
      <c r="K907" s="11">
        <v>1290663926</v>
      </c>
      <c r="L907" t="b">
        <v>0</v>
      </c>
      <c r="M907">
        <v>6</v>
      </c>
      <c r="N907" t="b">
        <v>0</v>
      </c>
      <c r="O907" t="s">
        <v>8276</v>
      </c>
      <c r="P907" s="10">
        <f>ROUND(E907/D907*100,0)</f>
        <v>3</v>
      </c>
      <c r="Q907">
        <f>IFERROR(ROUND(E907/M907,2),0)</f>
        <v>32.67</v>
      </c>
      <c r="R907" s="16" t="s">
        <v>8323</v>
      </c>
      <c r="S907" s="11" t="s">
        <v>8326</v>
      </c>
      <c r="T907" s="21">
        <f>(((K907/60)/60)/24)+DATE(1970,1,1)</f>
        <v>40507.239884259259</v>
      </c>
      <c r="U907" s="21">
        <f>(((I907/60)/60)/24)+DATE(1970,1,1)</f>
        <v>40567.239884259259</v>
      </c>
    </row>
    <row r="908" spans="1:21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f>YEAR(T908)</f>
        <v>2014</v>
      </c>
      <c r="K908" s="11">
        <v>1392093190</v>
      </c>
      <c r="L908" t="b">
        <v>0</v>
      </c>
      <c r="M908">
        <v>0</v>
      </c>
      <c r="N908" t="b">
        <v>0</v>
      </c>
      <c r="O908" t="s">
        <v>8276</v>
      </c>
      <c r="P908" s="10">
        <f>ROUND(E908/D908*100,0)</f>
        <v>0</v>
      </c>
      <c r="Q908">
        <f>IFERROR(ROUND(E908/M908,2),0)</f>
        <v>0</v>
      </c>
      <c r="R908" s="16" t="s">
        <v>8323</v>
      </c>
      <c r="S908" s="11" t="s">
        <v>8326</v>
      </c>
      <c r="T908" s="21">
        <f>(((K908/60)/60)/24)+DATE(1970,1,1)</f>
        <v>41681.189699074072</v>
      </c>
      <c r="U908" s="21">
        <f>(((I908/60)/60)/24)+DATE(1970,1,1)</f>
        <v>41711.148032407407</v>
      </c>
    </row>
    <row r="909" spans="1:21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f>YEAR(T909)</f>
        <v>2011</v>
      </c>
      <c r="K909" s="11">
        <v>1313123823</v>
      </c>
      <c r="L909" t="b">
        <v>0</v>
      </c>
      <c r="M909">
        <v>0</v>
      </c>
      <c r="N909" t="b">
        <v>0</v>
      </c>
      <c r="O909" t="s">
        <v>8276</v>
      </c>
      <c r="P909" s="10">
        <f>ROUND(E909/D909*100,0)</f>
        <v>0</v>
      </c>
      <c r="Q909">
        <f>IFERROR(ROUND(E909/M909,2),0)</f>
        <v>0</v>
      </c>
      <c r="R909" s="16" t="s">
        <v>8323</v>
      </c>
      <c r="S909" s="11" t="s">
        <v>8326</v>
      </c>
      <c r="T909" s="21">
        <f>(((K909/60)/60)/24)+DATE(1970,1,1)</f>
        <v>40767.192395833335</v>
      </c>
      <c r="U909" s="21">
        <f>(((I909/60)/60)/24)+DATE(1970,1,1)</f>
        <v>40797.192395833335</v>
      </c>
    </row>
    <row r="910" spans="1:21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f>YEAR(T910)</f>
        <v>2010</v>
      </c>
      <c r="K910" s="11">
        <v>1276283655</v>
      </c>
      <c r="L910" t="b">
        <v>0</v>
      </c>
      <c r="M910">
        <v>0</v>
      </c>
      <c r="N910" t="b">
        <v>0</v>
      </c>
      <c r="O910" t="s">
        <v>8276</v>
      </c>
      <c r="P910" s="10">
        <f>ROUND(E910/D910*100,0)</f>
        <v>0</v>
      </c>
      <c r="Q910">
        <f>IFERROR(ROUND(E910/M910,2),0)</f>
        <v>0</v>
      </c>
      <c r="R910" s="16" t="s">
        <v>8323</v>
      </c>
      <c r="S910" s="11" t="s">
        <v>8326</v>
      </c>
      <c r="T910" s="21">
        <f>(((K910/60)/60)/24)+DATE(1970,1,1)</f>
        <v>40340.801562499997</v>
      </c>
      <c r="U910" s="21">
        <f>(((I910/60)/60)/24)+DATE(1970,1,1)</f>
        <v>40386.207638888889</v>
      </c>
    </row>
    <row r="911" spans="1:21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f>YEAR(T911)</f>
        <v>2012</v>
      </c>
      <c r="K911" s="11">
        <v>1340296440</v>
      </c>
      <c r="L911" t="b">
        <v>0</v>
      </c>
      <c r="M911">
        <v>8</v>
      </c>
      <c r="N911" t="b">
        <v>0</v>
      </c>
      <c r="O911" t="s">
        <v>8276</v>
      </c>
      <c r="P911" s="10">
        <f>ROUND(E911/D911*100,0)</f>
        <v>3</v>
      </c>
      <c r="Q911">
        <f>IFERROR(ROUND(E911/M911,2),0)</f>
        <v>65</v>
      </c>
      <c r="R911" s="16" t="s">
        <v>8323</v>
      </c>
      <c r="S911" s="11" t="s">
        <v>8326</v>
      </c>
      <c r="T911" s="21">
        <f>(((K911/60)/60)/24)+DATE(1970,1,1)</f>
        <v>41081.69027777778</v>
      </c>
      <c r="U911" s="21">
        <f>(((I911/60)/60)/24)+DATE(1970,1,1)</f>
        <v>41113.166666666664</v>
      </c>
    </row>
    <row r="912" spans="1:21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f>YEAR(T912)</f>
        <v>2017</v>
      </c>
      <c r="K912" s="11">
        <v>1483362319</v>
      </c>
      <c r="L912" t="b">
        <v>0</v>
      </c>
      <c r="M912">
        <v>5</v>
      </c>
      <c r="N912" t="b">
        <v>0</v>
      </c>
      <c r="O912" t="s">
        <v>8276</v>
      </c>
      <c r="P912" s="10">
        <f>ROUND(E912/D912*100,0)</f>
        <v>22</v>
      </c>
      <c r="Q912">
        <f>IFERROR(ROUND(E912/M912,2),0)</f>
        <v>24.6</v>
      </c>
      <c r="R912" s="16" t="s">
        <v>8323</v>
      </c>
      <c r="S912" s="11" t="s">
        <v>8326</v>
      </c>
      <c r="T912" s="21">
        <f>(((K912/60)/60)/24)+DATE(1970,1,1)</f>
        <v>42737.545358796298</v>
      </c>
      <c r="U912" s="21">
        <f>(((I912/60)/60)/24)+DATE(1970,1,1)</f>
        <v>42797.545358796298</v>
      </c>
    </row>
    <row r="913" spans="1:21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f>YEAR(T913)</f>
        <v>2014</v>
      </c>
      <c r="K913" s="11">
        <v>1388707645</v>
      </c>
      <c r="L913" t="b">
        <v>0</v>
      </c>
      <c r="M913">
        <v>0</v>
      </c>
      <c r="N913" t="b">
        <v>0</v>
      </c>
      <c r="O913" t="s">
        <v>8276</v>
      </c>
      <c r="P913" s="10">
        <f>ROUND(E913/D913*100,0)</f>
        <v>0</v>
      </c>
      <c r="Q913">
        <f>IFERROR(ROUND(E913/M913,2),0)</f>
        <v>0</v>
      </c>
      <c r="R913" s="16" t="s">
        <v>8323</v>
      </c>
      <c r="S913" s="11" t="s">
        <v>8326</v>
      </c>
      <c r="T913" s="21">
        <f>(((K913/60)/60)/24)+DATE(1970,1,1)</f>
        <v>41642.005150462966</v>
      </c>
      <c r="U913" s="21">
        <f>(((I913/60)/60)/24)+DATE(1970,1,1)</f>
        <v>41663.005150462966</v>
      </c>
    </row>
    <row r="914" spans="1:21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f>YEAR(T914)</f>
        <v>2012</v>
      </c>
      <c r="K914" s="11">
        <v>1350009447</v>
      </c>
      <c r="L914" t="b">
        <v>0</v>
      </c>
      <c r="M914">
        <v>2</v>
      </c>
      <c r="N914" t="b">
        <v>0</v>
      </c>
      <c r="O914" t="s">
        <v>8276</v>
      </c>
      <c r="P914" s="10">
        <f>ROUND(E914/D914*100,0)</f>
        <v>1</v>
      </c>
      <c r="Q914">
        <f>IFERROR(ROUND(E914/M914,2),0)</f>
        <v>15</v>
      </c>
      <c r="R914" s="16" t="s">
        <v>8323</v>
      </c>
      <c r="S914" s="11" t="s">
        <v>8326</v>
      </c>
      <c r="T914" s="21">
        <f>(((K914/60)/60)/24)+DATE(1970,1,1)</f>
        <v>41194.109340277777</v>
      </c>
      <c r="U914" s="21">
        <f>(((I914/60)/60)/24)+DATE(1970,1,1)</f>
        <v>41254.151006944441</v>
      </c>
    </row>
    <row r="915" spans="1:21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f>YEAR(T915)</f>
        <v>2012</v>
      </c>
      <c r="K915" s="11">
        <v>1333596019</v>
      </c>
      <c r="L915" t="b">
        <v>0</v>
      </c>
      <c r="M915">
        <v>24</v>
      </c>
      <c r="N915" t="b">
        <v>0</v>
      </c>
      <c r="O915" t="s">
        <v>8276</v>
      </c>
      <c r="P915" s="10">
        <f>ROUND(E915/D915*100,0)</f>
        <v>7</v>
      </c>
      <c r="Q915">
        <f>IFERROR(ROUND(E915/M915,2),0)</f>
        <v>82.58</v>
      </c>
      <c r="R915" s="16" t="s">
        <v>8323</v>
      </c>
      <c r="S915" s="11" t="s">
        <v>8326</v>
      </c>
      <c r="T915" s="21">
        <f>(((K915/60)/60)/24)+DATE(1970,1,1)</f>
        <v>41004.139108796298</v>
      </c>
      <c r="U915" s="21">
        <f>(((I915/60)/60)/24)+DATE(1970,1,1)</f>
        <v>41034.139108796298</v>
      </c>
    </row>
    <row r="916" spans="1:21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f>YEAR(T916)</f>
        <v>2012</v>
      </c>
      <c r="K916" s="11">
        <v>1343326747</v>
      </c>
      <c r="L916" t="b">
        <v>0</v>
      </c>
      <c r="M916">
        <v>0</v>
      </c>
      <c r="N916" t="b">
        <v>0</v>
      </c>
      <c r="O916" t="s">
        <v>8276</v>
      </c>
      <c r="P916" s="10">
        <f>ROUND(E916/D916*100,0)</f>
        <v>0</v>
      </c>
      <c r="Q916">
        <f>IFERROR(ROUND(E916/M916,2),0)</f>
        <v>0</v>
      </c>
      <c r="R916" s="16" t="s">
        <v>8323</v>
      </c>
      <c r="S916" s="11" t="s">
        <v>8326</v>
      </c>
      <c r="T916" s="21">
        <f>(((K916/60)/60)/24)+DATE(1970,1,1)</f>
        <v>41116.763275462967</v>
      </c>
      <c r="U916" s="21">
        <f>(((I916/60)/60)/24)+DATE(1970,1,1)</f>
        <v>41146.763275462967</v>
      </c>
    </row>
    <row r="917" spans="1:21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f>YEAR(T917)</f>
        <v>2012</v>
      </c>
      <c r="K917" s="11">
        <v>1327853914</v>
      </c>
      <c r="L917" t="b">
        <v>0</v>
      </c>
      <c r="M917">
        <v>9</v>
      </c>
      <c r="N917" t="b">
        <v>0</v>
      </c>
      <c r="O917" t="s">
        <v>8276</v>
      </c>
      <c r="P917" s="10">
        <f>ROUND(E917/D917*100,0)</f>
        <v>6</v>
      </c>
      <c r="Q917">
        <f>IFERROR(ROUND(E917/M917,2),0)</f>
        <v>41.67</v>
      </c>
      <c r="R917" s="16" t="s">
        <v>8323</v>
      </c>
      <c r="S917" s="11" t="s">
        <v>8326</v>
      </c>
      <c r="T917" s="21">
        <f>(((K917/60)/60)/24)+DATE(1970,1,1)</f>
        <v>40937.679560185185</v>
      </c>
      <c r="U917" s="21">
        <f>(((I917/60)/60)/24)+DATE(1970,1,1)</f>
        <v>40969.207638888889</v>
      </c>
    </row>
    <row r="918" spans="1:21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f>YEAR(T918)</f>
        <v>2010</v>
      </c>
      <c r="K918" s="11">
        <v>1284409734</v>
      </c>
      <c r="L918" t="b">
        <v>0</v>
      </c>
      <c r="M918">
        <v>0</v>
      </c>
      <c r="N918" t="b">
        <v>0</v>
      </c>
      <c r="O918" t="s">
        <v>8276</v>
      </c>
      <c r="P918" s="10">
        <f>ROUND(E918/D918*100,0)</f>
        <v>0</v>
      </c>
      <c r="Q918">
        <f>IFERROR(ROUND(E918/M918,2),0)</f>
        <v>0</v>
      </c>
      <c r="R918" s="16" t="s">
        <v>8323</v>
      </c>
      <c r="S918" s="11" t="s">
        <v>8326</v>
      </c>
      <c r="T918" s="21">
        <f>(((K918/60)/60)/24)+DATE(1970,1,1)</f>
        <v>40434.853402777779</v>
      </c>
      <c r="U918" s="21">
        <f>(((I918/60)/60)/24)+DATE(1970,1,1)</f>
        <v>40473.208333333336</v>
      </c>
    </row>
    <row r="919" spans="1:21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f>YEAR(T919)</f>
        <v>2014</v>
      </c>
      <c r="K919" s="11">
        <v>1402612730</v>
      </c>
      <c r="L919" t="b">
        <v>0</v>
      </c>
      <c r="M919">
        <v>1</v>
      </c>
      <c r="N919" t="b">
        <v>0</v>
      </c>
      <c r="O919" t="s">
        <v>8276</v>
      </c>
      <c r="P919" s="10">
        <f>ROUND(E919/D919*100,0)</f>
        <v>1</v>
      </c>
      <c r="Q919">
        <f>IFERROR(ROUND(E919/M919,2),0)</f>
        <v>30</v>
      </c>
      <c r="R919" s="16" t="s">
        <v>8323</v>
      </c>
      <c r="S919" s="11" t="s">
        <v>8326</v>
      </c>
      <c r="T919" s="21">
        <f>(((K919/60)/60)/24)+DATE(1970,1,1)</f>
        <v>41802.94363425926</v>
      </c>
      <c r="U919" s="21">
        <f>(((I919/60)/60)/24)+DATE(1970,1,1)</f>
        <v>41834.104166666664</v>
      </c>
    </row>
    <row r="920" spans="1:21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f>YEAR(T920)</f>
        <v>2014</v>
      </c>
      <c r="K920" s="11">
        <v>1414879161</v>
      </c>
      <c r="L920" t="b">
        <v>0</v>
      </c>
      <c r="M920">
        <v>10</v>
      </c>
      <c r="N920" t="b">
        <v>0</v>
      </c>
      <c r="O920" t="s">
        <v>8276</v>
      </c>
      <c r="P920" s="10">
        <f>ROUND(E920/D920*100,0)</f>
        <v>5</v>
      </c>
      <c r="Q920">
        <f>IFERROR(ROUND(E920/M920,2),0)</f>
        <v>19.600000000000001</v>
      </c>
      <c r="R920" s="16" t="s">
        <v>8323</v>
      </c>
      <c r="S920" s="11" t="s">
        <v>8326</v>
      </c>
      <c r="T920" s="21">
        <f>(((K920/60)/60)/24)+DATE(1970,1,1)</f>
        <v>41944.916215277779</v>
      </c>
      <c r="U920" s="21">
        <f>(((I920/60)/60)/24)+DATE(1970,1,1)</f>
        <v>41974.957881944443</v>
      </c>
    </row>
    <row r="921" spans="1:21" ht="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f>YEAR(T921)</f>
        <v>2012</v>
      </c>
      <c r="K921" s="11">
        <v>1352906645</v>
      </c>
      <c r="L921" t="b">
        <v>0</v>
      </c>
      <c r="M921">
        <v>1</v>
      </c>
      <c r="N921" t="b">
        <v>0</v>
      </c>
      <c r="O921" t="s">
        <v>8276</v>
      </c>
      <c r="P921" s="10">
        <f>ROUND(E921/D921*100,0)</f>
        <v>1</v>
      </c>
      <c r="Q921">
        <f>IFERROR(ROUND(E921/M921,2),0)</f>
        <v>100</v>
      </c>
      <c r="R921" s="16" t="s">
        <v>8323</v>
      </c>
      <c r="S921" s="11" t="s">
        <v>8326</v>
      </c>
      <c r="T921" s="21">
        <f>(((K921/60)/60)/24)+DATE(1970,1,1)</f>
        <v>41227.641724537039</v>
      </c>
      <c r="U921" s="21">
        <f>(((I921/60)/60)/24)+DATE(1970,1,1)</f>
        <v>41262.641724537039</v>
      </c>
    </row>
    <row r="922" spans="1:21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f>YEAR(T922)</f>
        <v>2013</v>
      </c>
      <c r="K922" s="11">
        <v>1381853222</v>
      </c>
      <c r="L922" t="b">
        <v>0</v>
      </c>
      <c r="M922">
        <v>0</v>
      </c>
      <c r="N922" t="b">
        <v>0</v>
      </c>
      <c r="O922" t="s">
        <v>8276</v>
      </c>
      <c r="P922" s="10">
        <f>ROUND(E922/D922*100,0)</f>
        <v>0</v>
      </c>
      <c r="Q922">
        <f>IFERROR(ROUND(E922/M922,2),0)</f>
        <v>0</v>
      </c>
      <c r="R922" s="16" t="s">
        <v>8323</v>
      </c>
      <c r="S922" s="11" t="s">
        <v>8326</v>
      </c>
      <c r="T922" s="21">
        <f>(((K922/60)/60)/24)+DATE(1970,1,1)</f>
        <v>41562.67155092593</v>
      </c>
      <c r="U922" s="21">
        <f>(((I922/60)/60)/24)+DATE(1970,1,1)</f>
        <v>41592.713217592594</v>
      </c>
    </row>
    <row r="923" spans="1:21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f>YEAR(T923)</f>
        <v>2011</v>
      </c>
      <c r="K923" s="11">
        <v>1320033976</v>
      </c>
      <c r="L923" t="b">
        <v>0</v>
      </c>
      <c r="M923">
        <v>20</v>
      </c>
      <c r="N923" t="b">
        <v>0</v>
      </c>
      <c r="O923" t="s">
        <v>8276</v>
      </c>
      <c r="P923" s="10">
        <f>ROUND(E923/D923*100,0)</f>
        <v>31</v>
      </c>
      <c r="Q923">
        <f>IFERROR(ROUND(E923/M923,2),0)</f>
        <v>231.75</v>
      </c>
      <c r="R923" s="16" t="s">
        <v>8323</v>
      </c>
      <c r="S923" s="11" t="s">
        <v>8326</v>
      </c>
      <c r="T923" s="21">
        <f>(((K923/60)/60)/24)+DATE(1970,1,1)</f>
        <v>40847.171018518515</v>
      </c>
      <c r="U923" s="21">
        <f>(((I923/60)/60)/24)+DATE(1970,1,1)</f>
        <v>40889.212685185186</v>
      </c>
    </row>
    <row r="924" spans="1:21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f>YEAR(T924)</f>
        <v>2014</v>
      </c>
      <c r="K924" s="11">
        <v>1409143393</v>
      </c>
      <c r="L924" t="b">
        <v>0</v>
      </c>
      <c r="M924">
        <v>30</v>
      </c>
      <c r="N924" t="b">
        <v>0</v>
      </c>
      <c r="O924" t="s">
        <v>8276</v>
      </c>
      <c r="P924" s="10">
        <f>ROUND(E924/D924*100,0)</f>
        <v>21</v>
      </c>
      <c r="Q924">
        <f>IFERROR(ROUND(E924/M924,2),0)</f>
        <v>189.33</v>
      </c>
      <c r="R924" s="16" t="s">
        <v>8323</v>
      </c>
      <c r="S924" s="11" t="s">
        <v>8326</v>
      </c>
      <c r="T924" s="21">
        <f>(((K924/60)/60)/24)+DATE(1970,1,1)</f>
        <v>41878.530011574076</v>
      </c>
      <c r="U924" s="21">
        <f>(((I924/60)/60)/24)+DATE(1970,1,1)</f>
        <v>41913.530011574076</v>
      </c>
    </row>
    <row r="925" spans="1:21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f>YEAR(T925)</f>
        <v>2014</v>
      </c>
      <c r="K925" s="11">
        <v>1414018923</v>
      </c>
      <c r="L925" t="b">
        <v>0</v>
      </c>
      <c r="M925">
        <v>6</v>
      </c>
      <c r="N925" t="b">
        <v>0</v>
      </c>
      <c r="O925" t="s">
        <v>8276</v>
      </c>
      <c r="P925" s="10">
        <f>ROUND(E925/D925*100,0)</f>
        <v>2</v>
      </c>
      <c r="Q925">
        <f>IFERROR(ROUND(E925/M925,2),0)</f>
        <v>55</v>
      </c>
      <c r="R925" s="16" t="s">
        <v>8323</v>
      </c>
      <c r="S925" s="11" t="s">
        <v>8326</v>
      </c>
      <c r="T925" s="21">
        <f>(((K925/60)/60)/24)+DATE(1970,1,1)</f>
        <v>41934.959756944445</v>
      </c>
      <c r="U925" s="21">
        <f>(((I925/60)/60)/24)+DATE(1970,1,1)</f>
        <v>41965.001423611116</v>
      </c>
    </row>
    <row r="926" spans="1:21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f>YEAR(T926)</f>
        <v>2013</v>
      </c>
      <c r="K926" s="11">
        <v>1358203069</v>
      </c>
      <c r="L926" t="b">
        <v>0</v>
      </c>
      <c r="M926">
        <v>15</v>
      </c>
      <c r="N926" t="b">
        <v>0</v>
      </c>
      <c r="O926" t="s">
        <v>8276</v>
      </c>
      <c r="P926" s="10">
        <f>ROUND(E926/D926*100,0)</f>
        <v>11</v>
      </c>
      <c r="Q926">
        <f>IFERROR(ROUND(E926/M926,2),0)</f>
        <v>21.8</v>
      </c>
      <c r="R926" s="16" t="s">
        <v>8323</v>
      </c>
      <c r="S926" s="11" t="s">
        <v>8326</v>
      </c>
      <c r="T926" s="21">
        <f>(((K926/60)/60)/24)+DATE(1970,1,1)</f>
        <v>41288.942928240744</v>
      </c>
      <c r="U926" s="21">
        <f>(((I926/60)/60)/24)+DATE(1970,1,1)</f>
        <v>41318.942928240744</v>
      </c>
    </row>
    <row r="927" spans="1:21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f>YEAR(T927)</f>
        <v>2013</v>
      </c>
      <c r="K927" s="11">
        <v>1382994511</v>
      </c>
      <c r="L927" t="b">
        <v>0</v>
      </c>
      <c r="M927">
        <v>5</v>
      </c>
      <c r="N927" t="b">
        <v>0</v>
      </c>
      <c r="O927" t="s">
        <v>8276</v>
      </c>
      <c r="P927" s="10">
        <f>ROUND(E927/D927*100,0)</f>
        <v>3</v>
      </c>
      <c r="Q927">
        <f>IFERROR(ROUND(E927/M927,2),0)</f>
        <v>32</v>
      </c>
      <c r="R927" s="16" t="s">
        <v>8323</v>
      </c>
      <c r="S927" s="11" t="s">
        <v>8326</v>
      </c>
      <c r="T927" s="21">
        <f>(((K927/60)/60)/24)+DATE(1970,1,1)</f>
        <v>41575.880914351852</v>
      </c>
      <c r="U927" s="21">
        <f>(((I927/60)/60)/24)+DATE(1970,1,1)</f>
        <v>41605.922581018516</v>
      </c>
    </row>
    <row r="928" spans="1:21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f>YEAR(T928)</f>
        <v>2010</v>
      </c>
      <c r="K928" s="11">
        <v>1276043330</v>
      </c>
      <c r="L928" t="b">
        <v>0</v>
      </c>
      <c r="M928">
        <v>0</v>
      </c>
      <c r="N928" t="b">
        <v>0</v>
      </c>
      <c r="O928" t="s">
        <v>8276</v>
      </c>
      <c r="P928" s="10">
        <f>ROUND(E928/D928*100,0)</f>
        <v>0</v>
      </c>
      <c r="Q928">
        <f>IFERROR(ROUND(E928/M928,2),0)</f>
        <v>0</v>
      </c>
      <c r="R928" s="16" t="s">
        <v>8323</v>
      </c>
      <c r="S928" s="11" t="s">
        <v>8326</v>
      </c>
      <c r="T928" s="21">
        <f>(((K928/60)/60)/24)+DATE(1970,1,1)</f>
        <v>40338.02002314815</v>
      </c>
      <c r="U928" s="21">
        <f>(((I928/60)/60)/24)+DATE(1970,1,1)</f>
        <v>40367.944444444445</v>
      </c>
    </row>
    <row r="929" spans="1:21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f>YEAR(T929)</f>
        <v>2012</v>
      </c>
      <c r="K929" s="11">
        <v>1334432695</v>
      </c>
      <c r="L929" t="b">
        <v>0</v>
      </c>
      <c r="M929">
        <v>0</v>
      </c>
      <c r="N929" t="b">
        <v>0</v>
      </c>
      <c r="O929" t="s">
        <v>8276</v>
      </c>
      <c r="P929" s="10">
        <f>ROUND(E929/D929*100,0)</f>
        <v>0</v>
      </c>
      <c r="Q929">
        <f>IFERROR(ROUND(E929/M929,2),0)</f>
        <v>0</v>
      </c>
      <c r="R929" s="16" t="s">
        <v>8323</v>
      </c>
      <c r="S929" s="11" t="s">
        <v>8326</v>
      </c>
      <c r="T929" s="21">
        <f>(((K929/60)/60)/24)+DATE(1970,1,1)</f>
        <v>41013.822858796295</v>
      </c>
      <c r="U929" s="21">
        <f>(((I929/60)/60)/24)+DATE(1970,1,1)</f>
        <v>41043.822858796295</v>
      </c>
    </row>
    <row r="930" spans="1:21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f>YEAR(T930)</f>
        <v>2012</v>
      </c>
      <c r="K930" s="11">
        <v>1348864913</v>
      </c>
      <c r="L930" t="b">
        <v>0</v>
      </c>
      <c r="M930">
        <v>28</v>
      </c>
      <c r="N930" t="b">
        <v>0</v>
      </c>
      <c r="O930" t="s">
        <v>8276</v>
      </c>
      <c r="P930" s="10">
        <f>ROUND(E930/D930*100,0)</f>
        <v>11</v>
      </c>
      <c r="Q930">
        <f>IFERROR(ROUND(E930/M930,2),0)</f>
        <v>56.25</v>
      </c>
      <c r="R930" s="16" t="s">
        <v>8323</v>
      </c>
      <c r="S930" s="11" t="s">
        <v>8326</v>
      </c>
      <c r="T930" s="21">
        <f>(((K930/60)/60)/24)+DATE(1970,1,1)</f>
        <v>41180.86241898148</v>
      </c>
      <c r="U930" s="21">
        <f>(((I930/60)/60)/24)+DATE(1970,1,1)</f>
        <v>41231</v>
      </c>
    </row>
    <row r="931" spans="1:21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f>YEAR(T931)</f>
        <v>2012</v>
      </c>
      <c r="K931" s="11">
        <v>1331358169</v>
      </c>
      <c r="L931" t="b">
        <v>0</v>
      </c>
      <c r="M931">
        <v>0</v>
      </c>
      <c r="N931" t="b">
        <v>0</v>
      </c>
      <c r="O931" t="s">
        <v>8276</v>
      </c>
      <c r="P931" s="10">
        <f>ROUND(E931/D931*100,0)</f>
        <v>0</v>
      </c>
      <c r="Q931">
        <f>IFERROR(ROUND(E931/M931,2),0)</f>
        <v>0</v>
      </c>
      <c r="R931" s="16" t="s">
        <v>8323</v>
      </c>
      <c r="S931" s="11" t="s">
        <v>8326</v>
      </c>
      <c r="T931" s="21">
        <f>(((K931/60)/60)/24)+DATE(1970,1,1)</f>
        <v>40978.238067129627</v>
      </c>
      <c r="U931" s="21">
        <f>(((I931/60)/60)/24)+DATE(1970,1,1)</f>
        <v>41008.196400462963</v>
      </c>
    </row>
    <row r="932" spans="1:21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f>YEAR(T932)</f>
        <v>2010</v>
      </c>
      <c r="K932" s="11">
        <v>1273874306</v>
      </c>
      <c r="L932" t="b">
        <v>0</v>
      </c>
      <c r="M932">
        <v>5</v>
      </c>
      <c r="N932" t="b">
        <v>0</v>
      </c>
      <c r="O932" t="s">
        <v>8276</v>
      </c>
      <c r="P932" s="10">
        <f>ROUND(E932/D932*100,0)</f>
        <v>38</v>
      </c>
      <c r="Q932">
        <f>IFERROR(ROUND(E932/M932,2),0)</f>
        <v>69</v>
      </c>
      <c r="R932" s="16" t="s">
        <v>8323</v>
      </c>
      <c r="S932" s="11" t="s">
        <v>8326</v>
      </c>
      <c r="T932" s="21">
        <f>(((K932/60)/60)/24)+DATE(1970,1,1)</f>
        <v>40312.915578703702</v>
      </c>
      <c r="U932" s="21">
        <f>(((I932/60)/60)/24)+DATE(1970,1,1)</f>
        <v>40354.897222222222</v>
      </c>
    </row>
    <row r="933" spans="1:21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f>YEAR(T933)</f>
        <v>2014</v>
      </c>
      <c r="K933" s="11">
        <v>1392021502</v>
      </c>
      <c r="L933" t="b">
        <v>0</v>
      </c>
      <c r="M933">
        <v>7</v>
      </c>
      <c r="N933" t="b">
        <v>0</v>
      </c>
      <c r="O933" t="s">
        <v>8276</v>
      </c>
      <c r="P933" s="10">
        <f>ROUND(E933/D933*100,0)</f>
        <v>7</v>
      </c>
      <c r="Q933">
        <f>IFERROR(ROUND(E933/M933,2),0)</f>
        <v>18.71</v>
      </c>
      <c r="R933" s="16" t="s">
        <v>8323</v>
      </c>
      <c r="S933" s="11" t="s">
        <v>8326</v>
      </c>
      <c r="T933" s="21">
        <f>(((K933/60)/60)/24)+DATE(1970,1,1)</f>
        <v>41680.359976851854</v>
      </c>
      <c r="U933" s="21">
        <f>(((I933/60)/60)/24)+DATE(1970,1,1)</f>
        <v>41714.916666666664</v>
      </c>
    </row>
    <row r="934" spans="1:21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f>YEAR(T934)</f>
        <v>2013</v>
      </c>
      <c r="K934" s="11">
        <v>1360106145</v>
      </c>
      <c r="L934" t="b">
        <v>0</v>
      </c>
      <c r="M934">
        <v>30</v>
      </c>
      <c r="N934" t="b">
        <v>0</v>
      </c>
      <c r="O934" t="s">
        <v>8276</v>
      </c>
      <c r="P934" s="10">
        <f>ROUND(E934/D934*100,0)</f>
        <v>15</v>
      </c>
      <c r="Q934">
        <f>IFERROR(ROUND(E934/M934,2),0)</f>
        <v>46.03</v>
      </c>
      <c r="R934" s="16" t="s">
        <v>8323</v>
      </c>
      <c r="S934" s="11" t="s">
        <v>8326</v>
      </c>
      <c r="T934" s="21">
        <f>(((K934/60)/60)/24)+DATE(1970,1,1)</f>
        <v>41310.969270833331</v>
      </c>
      <c r="U934" s="21">
        <f>(((I934/60)/60)/24)+DATE(1970,1,1)</f>
        <v>41355.927604166667</v>
      </c>
    </row>
    <row r="935" spans="1:21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f>YEAR(T935)</f>
        <v>2014</v>
      </c>
      <c r="K935" s="11">
        <v>1394683409</v>
      </c>
      <c r="L935" t="b">
        <v>0</v>
      </c>
      <c r="M935">
        <v>2</v>
      </c>
      <c r="N935" t="b">
        <v>0</v>
      </c>
      <c r="O935" t="s">
        <v>8276</v>
      </c>
      <c r="P935" s="10">
        <f>ROUND(E935/D935*100,0)</f>
        <v>6</v>
      </c>
      <c r="Q935">
        <f>IFERROR(ROUND(E935/M935,2),0)</f>
        <v>60</v>
      </c>
      <c r="R935" s="16" t="s">
        <v>8323</v>
      </c>
      <c r="S935" s="11" t="s">
        <v>8326</v>
      </c>
      <c r="T935" s="21">
        <f>(((K935/60)/60)/24)+DATE(1970,1,1)</f>
        <v>41711.169085648151</v>
      </c>
      <c r="U935" s="21">
        <f>(((I935/60)/60)/24)+DATE(1970,1,1)</f>
        <v>41771.169085648151</v>
      </c>
    </row>
    <row r="936" spans="1:21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f>YEAR(T936)</f>
        <v>2014</v>
      </c>
      <c r="K936" s="11">
        <v>1396633284</v>
      </c>
      <c r="L936" t="b">
        <v>0</v>
      </c>
      <c r="M936">
        <v>30</v>
      </c>
      <c r="N936" t="b">
        <v>0</v>
      </c>
      <c r="O936" t="s">
        <v>8276</v>
      </c>
      <c r="P936" s="10">
        <f>ROUND(E936/D936*100,0)</f>
        <v>30</v>
      </c>
      <c r="Q936">
        <f>IFERROR(ROUND(E936/M936,2),0)</f>
        <v>50.67</v>
      </c>
      <c r="R936" s="16" t="s">
        <v>8323</v>
      </c>
      <c r="S936" s="11" t="s">
        <v>8326</v>
      </c>
      <c r="T936" s="21">
        <f>(((K936/60)/60)/24)+DATE(1970,1,1)</f>
        <v>41733.737083333333</v>
      </c>
      <c r="U936" s="21">
        <f>(((I936/60)/60)/24)+DATE(1970,1,1)</f>
        <v>41763.25</v>
      </c>
    </row>
    <row r="937" spans="1:21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f>YEAR(T937)</f>
        <v>2015</v>
      </c>
      <c r="K937" s="11">
        <v>1451462429</v>
      </c>
      <c r="L937" t="b">
        <v>0</v>
      </c>
      <c r="M937">
        <v>2</v>
      </c>
      <c r="N937" t="b">
        <v>0</v>
      </c>
      <c r="O937" t="s">
        <v>8276</v>
      </c>
      <c r="P937" s="10">
        <f>ROUND(E937/D937*100,0)</f>
        <v>1</v>
      </c>
      <c r="Q937">
        <f>IFERROR(ROUND(E937/M937,2),0)</f>
        <v>25</v>
      </c>
      <c r="R937" s="16" t="s">
        <v>8323</v>
      </c>
      <c r="S937" s="11" t="s">
        <v>8326</v>
      </c>
      <c r="T937" s="21">
        <f>(((K937/60)/60)/24)+DATE(1970,1,1)</f>
        <v>42368.333668981482</v>
      </c>
      <c r="U937" s="21">
        <f>(((I937/60)/60)/24)+DATE(1970,1,1)</f>
        <v>42398.333668981482</v>
      </c>
    </row>
    <row r="938" spans="1:21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f>YEAR(T938)</f>
        <v>2011</v>
      </c>
      <c r="K938" s="11">
        <v>1323131689</v>
      </c>
      <c r="L938" t="b">
        <v>0</v>
      </c>
      <c r="M938">
        <v>0</v>
      </c>
      <c r="N938" t="b">
        <v>0</v>
      </c>
      <c r="O938" t="s">
        <v>8276</v>
      </c>
      <c r="P938" s="10">
        <f>ROUND(E938/D938*100,0)</f>
        <v>0</v>
      </c>
      <c r="Q938">
        <f>IFERROR(ROUND(E938/M938,2),0)</f>
        <v>0</v>
      </c>
      <c r="R938" s="16" t="s">
        <v>8323</v>
      </c>
      <c r="S938" s="11" t="s">
        <v>8326</v>
      </c>
      <c r="T938" s="21">
        <f>(((K938/60)/60)/24)+DATE(1970,1,1)</f>
        <v>40883.024178240739</v>
      </c>
      <c r="U938" s="21">
        <f>(((I938/60)/60)/24)+DATE(1970,1,1)</f>
        <v>40926.833333333336</v>
      </c>
    </row>
    <row r="939" spans="1:21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f>YEAR(T939)</f>
        <v>2013</v>
      </c>
      <c r="K939" s="11">
        <v>1380913757</v>
      </c>
      <c r="L939" t="b">
        <v>0</v>
      </c>
      <c r="M939">
        <v>2</v>
      </c>
      <c r="N939" t="b">
        <v>0</v>
      </c>
      <c r="O939" t="s">
        <v>8276</v>
      </c>
      <c r="P939" s="10">
        <f>ROUND(E939/D939*100,0)</f>
        <v>1</v>
      </c>
      <c r="Q939">
        <f>IFERROR(ROUND(E939/M939,2),0)</f>
        <v>20</v>
      </c>
      <c r="R939" s="16" t="s">
        <v>8323</v>
      </c>
      <c r="S939" s="11" t="s">
        <v>8326</v>
      </c>
      <c r="T939" s="21">
        <f>(((K939/60)/60)/24)+DATE(1970,1,1)</f>
        <v>41551.798113425924</v>
      </c>
      <c r="U939" s="21">
        <f>(((I939/60)/60)/24)+DATE(1970,1,1)</f>
        <v>41581.839780092596</v>
      </c>
    </row>
    <row r="940" spans="1:21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f>YEAR(T940)</f>
        <v>2012</v>
      </c>
      <c r="K940" s="11">
        <v>1343993448</v>
      </c>
      <c r="L940" t="b">
        <v>0</v>
      </c>
      <c r="M940">
        <v>1</v>
      </c>
      <c r="N940" t="b">
        <v>0</v>
      </c>
      <c r="O940" t="s">
        <v>8276</v>
      </c>
      <c r="P940" s="10">
        <f>ROUND(E940/D940*100,0)</f>
        <v>0</v>
      </c>
      <c r="Q940">
        <f>IFERROR(ROUND(E940/M940,2),0)</f>
        <v>25</v>
      </c>
      <c r="R940" s="16" t="s">
        <v>8323</v>
      </c>
      <c r="S940" s="11" t="s">
        <v>8326</v>
      </c>
      <c r="T940" s="21">
        <f>(((K940/60)/60)/24)+DATE(1970,1,1)</f>
        <v>41124.479722222226</v>
      </c>
      <c r="U940" s="21">
        <f>(((I940/60)/60)/24)+DATE(1970,1,1)</f>
        <v>41154.479722222226</v>
      </c>
    </row>
    <row r="941" spans="1:21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f>YEAR(T941)</f>
        <v>2013</v>
      </c>
      <c r="K941" s="11">
        <v>1369246738</v>
      </c>
      <c r="L941" t="b">
        <v>0</v>
      </c>
      <c r="M941">
        <v>2</v>
      </c>
      <c r="N941" t="b">
        <v>0</v>
      </c>
      <c r="O941" t="s">
        <v>8276</v>
      </c>
      <c r="P941" s="10">
        <f>ROUND(E941/D941*100,0)</f>
        <v>1</v>
      </c>
      <c r="Q941">
        <f>IFERROR(ROUND(E941/M941,2),0)</f>
        <v>20</v>
      </c>
      <c r="R941" s="16" t="s">
        <v>8323</v>
      </c>
      <c r="S941" s="11" t="s">
        <v>8326</v>
      </c>
      <c r="T941" s="21">
        <f>(((K941/60)/60)/24)+DATE(1970,1,1)</f>
        <v>41416.763171296298</v>
      </c>
      <c r="U941" s="21">
        <f>(((I941/60)/60)/24)+DATE(1970,1,1)</f>
        <v>41455.831944444442</v>
      </c>
    </row>
    <row r="942" spans="1:21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f>YEAR(T942)</f>
        <v>2015</v>
      </c>
      <c r="K942" s="11">
        <v>1435363926</v>
      </c>
      <c r="L942" t="b">
        <v>0</v>
      </c>
      <c r="M942">
        <v>14</v>
      </c>
      <c r="N942" t="b">
        <v>0</v>
      </c>
      <c r="O942" t="s">
        <v>8271</v>
      </c>
      <c r="P942" s="10">
        <f>ROUND(E942/D942*100,0)</f>
        <v>17</v>
      </c>
      <c r="Q942">
        <f>IFERROR(ROUND(E942/M942,2),0)</f>
        <v>110.29</v>
      </c>
      <c r="R942" s="16" t="s">
        <v>8317</v>
      </c>
      <c r="S942" s="11" t="s">
        <v>8319</v>
      </c>
      <c r="T942" s="21">
        <f>(((K942/60)/60)/24)+DATE(1970,1,1)</f>
        <v>42182.008402777778</v>
      </c>
      <c r="U942" s="21">
        <f>(((I942/60)/60)/24)+DATE(1970,1,1)</f>
        <v>42227.008402777778</v>
      </c>
    </row>
    <row r="943" spans="1:21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f>YEAR(T943)</f>
        <v>2017</v>
      </c>
      <c r="K943" s="11">
        <v>1484101145</v>
      </c>
      <c r="L943" t="b">
        <v>0</v>
      </c>
      <c r="M943">
        <v>31</v>
      </c>
      <c r="N943" t="b">
        <v>0</v>
      </c>
      <c r="O943" t="s">
        <v>8271</v>
      </c>
      <c r="P943" s="10">
        <f>ROUND(E943/D943*100,0)</f>
        <v>2</v>
      </c>
      <c r="Q943">
        <f>IFERROR(ROUND(E943/M943,2),0)</f>
        <v>37.450000000000003</v>
      </c>
      <c r="R943" s="16" t="s">
        <v>8317</v>
      </c>
      <c r="S943" s="11" t="s">
        <v>8319</v>
      </c>
      <c r="T943" s="21">
        <f>(((K943/60)/60)/24)+DATE(1970,1,1)</f>
        <v>42746.096585648149</v>
      </c>
      <c r="U943" s="21">
        <f>(((I943/60)/60)/24)+DATE(1970,1,1)</f>
        <v>42776.096585648149</v>
      </c>
    </row>
    <row r="944" spans="1:21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f>YEAR(T944)</f>
        <v>2016</v>
      </c>
      <c r="K944" s="11">
        <v>1452716060</v>
      </c>
      <c r="L944" t="b">
        <v>0</v>
      </c>
      <c r="M944">
        <v>16</v>
      </c>
      <c r="N944" t="b">
        <v>0</v>
      </c>
      <c r="O944" t="s">
        <v>8271</v>
      </c>
      <c r="P944" s="10">
        <f>ROUND(E944/D944*100,0)</f>
        <v>9</v>
      </c>
      <c r="Q944">
        <f>IFERROR(ROUND(E944/M944,2),0)</f>
        <v>41.75</v>
      </c>
      <c r="R944" s="16" t="s">
        <v>8317</v>
      </c>
      <c r="S944" s="11" t="s">
        <v>8319</v>
      </c>
      <c r="T944" s="21">
        <f>(((K944/60)/60)/24)+DATE(1970,1,1)</f>
        <v>42382.843287037031</v>
      </c>
      <c r="U944" s="21">
        <f>(((I944/60)/60)/24)+DATE(1970,1,1)</f>
        <v>42418.843287037031</v>
      </c>
    </row>
    <row r="945" spans="1:21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f>YEAR(T945)</f>
        <v>2016</v>
      </c>
      <c r="K945" s="11">
        <v>1477843305</v>
      </c>
      <c r="L945" t="b">
        <v>0</v>
      </c>
      <c r="M945">
        <v>12</v>
      </c>
      <c r="N945" t="b">
        <v>0</v>
      </c>
      <c r="O945" t="s">
        <v>8271</v>
      </c>
      <c r="P945" s="10">
        <f>ROUND(E945/D945*100,0)</f>
        <v>10</v>
      </c>
      <c r="Q945">
        <f>IFERROR(ROUND(E945/M945,2),0)</f>
        <v>24.08</v>
      </c>
      <c r="R945" s="16" t="s">
        <v>8317</v>
      </c>
      <c r="S945" s="11" t="s">
        <v>8319</v>
      </c>
      <c r="T945" s="21">
        <f>(((K945/60)/60)/24)+DATE(1970,1,1)</f>
        <v>42673.66788194445</v>
      </c>
      <c r="U945" s="21">
        <f>(((I945/60)/60)/24)+DATE(1970,1,1)</f>
        <v>42703.709548611107</v>
      </c>
    </row>
    <row r="946" spans="1:21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f>YEAR(T946)</f>
        <v>2016</v>
      </c>
      <c r="K946" s="11">
        <v>1458050450</v>
      </c>
      <c r="L946" t="b">
        <v>0</v>
      </c>
      <c r="M946">
        <v>96</v>
      </c>
      <c r="N946" t="b">
        <v>0</v>
      </c>
      <c r="O946" t="s">
        <v>8271</v>
      </c>
      <c r="P946" s="10">
        <f>ROUND(E946/D946*100,0)</f>
        <v>13</v>
      </c>
      <c r="Q946">
        <f>IFERROR(ROUND(E946/M946,2),0)</f>
        <v>69.41</v>
      </c>
      <c r="R946" s="16" t="s">
        <v>8317</v>
      </c>
      <c r="S946" s="11" t="s">
        <v>8319</v>
      </c>
      <c r="T946" s="21">
        <f>(((K946/60)/60)/24)+DATE(1970,1,1)</f>
        <v>42444.583912037036</v>
      </c>
      <c r="U946" s="21">
        <f>(((I946/60)/60)/24)+DATE(1970,1,1)</f>
        <v>42478.583333333328</v>
      </c>
    </row>
    <row r="947" spans="1:21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f>YEAR(T947)</f>
        <v>2016</v>
      </c>
      <c r="K947" s="11">
        <v>1482958626</v>
      </c>
      <c r="L947" t="b">
        <v>0</v>
      </c>
      <c r="M947">
        <v>16</v>
      </c>
      <c r="N947" t="b">
        <v>0</v>
      </c>
      <c r="O947" t="s">
        <v>8271</v>
      </c>
      <c r="P947" s="10">
        <f>ROUND(E947/D947*100,0)</f>
        <v>2</v>
      </c>
      <c r="Q947">
        <f>IFERROR(ROUND(E947/M947,2),0)</f>
        <v>155.25</v>
      </c>
      <c r="R947" s="16" t="s">
        <v>8317</v>
      </c>
      <c r="S947" s="11" t="s">
        <v>8319</v>
      </c>
      <c r="T947" s="21">
        <f>(((K947/60)/60)/24)+DATE(1970,1,1)</f>
        <v>42732.872986111113</v>
      </c>
      <c r="U947" s="21">
        <f>(((I947/60)/60)/24)+DATE(1970,1,1)</f>
        <v>42784.999305555553</v>
      </c>
    </row>
    <row r="948" spans="1:21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f>YEAR(T948)</f>
        <v>2016</v>
      </c>
      <c r="K948" s="11">
        <v>1470852048</v>
      </c>
      <c r="L948" t="b">
        <v>0</v>
      </c>
      <c r="M948">
        <v>5</v>
      </c>
      <c r="N948" t="b">
        <v>0</v>
      </c>
      <c r="O948" t="s">
        <v>8271</v>
      </c>
      <c r="P948" s="10">
        <f>ROUND(E948/D948*100,0)</f>
        <v>2</v>
      </c>
      <c r="Q948">
        <f>IFERROR(ROUND(E948/M948,2),0)</f>
        <v>57.2</v>
      </c>
      <c r="R948" s="16" t="s">
        <v>8317</v>
      </c>
      <c r="S948" s="11" t="s">
        <v>8319</v>
      </c>
      <c r="T948" s="21">
        <f>(((K948/60)/60)/24)+DATE(1970,1,1)</f>
        <v>42592.750555555554</v>
      </c>
      <c r="U948" s="21">
        <f>(((I948/60)/60)/24)+DATE(1970,1,1)</f>
        <v>42622.750555555554</v>
      </c>
    </row>
    <row r="949" spans="1:21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f>YEAR(T949)</f>
        <v>2016</v>
      </c>
      <c r="K949" s="11">
        <v>1462128306</v>
      </c>
      <c r="L949" t="b">
        <v>0</v>
      </c>
      <c r="M949">
        <v>0</v>
      </c>
      <c r="N949" t="b">
        <v>0</v>
      </c>
      <c r="O949" t="s">
        <v>8271</v>
      </c>
      <c r="P949" s="10">
        <f>ROUND(E949/D949*100,0)</f>
        <v>0</v>
      </c>
      <c r="Q949">
        <f>IFERROR(ROUND(E949/M949,2),0)</f>
        <v>0</v>
      </c>
      <c r="R949" s="16" t="s">
        <v>8317</v>
      </c>
      <c r="S949" s="11" t="s">
        <v>8319</v>
      </c>
      <c r="T949" s="21">
        <f>(((K949/60)/60)/24)+DATE(1970,1,1)</f>
        <v>42491.781319444446</v>
      </c>
      <c r="U949" s="21">
        <f>(((I949/60)/60)/24)+DATE(1970,1,1)</f>
        <v>42551.781319444446</v>
      </c>
    </row>
    <row r="950" spans="1:21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f>YEAR(T950)</f>
        <v>2016</v>
      </c>
      <c r="K950" s="11">
        <v>1455220364</v>
      </c>
      <c r="L950" t="b">
        <v>0</v>
      </c>
      <c r="M950">
        <v>8</v>
      </c>
      <c r="N950" t="b">
        <v>0</v>
      </c>
      <c r="O950" t="s">
        <v>8271</v>
      </c>
      <c r="P950" s="10">
        <f>ROUND(E950/D950*100,0)</f>
        <v>12</v>
      </c>
      <c r="Q950">
        <f>IFERROR(ROUND(E950/M950,2),0)</f>
        <v>60</v>
      </c>
      <c r="R950" s="16" t="s">
        <v>8317</v>
      </c>
      <c r="S950" s="11" t="s">
        <v>8319</v>
      </c>
      <c r="T950" s="21">
        <f>(((K950/60)/60)/24)+DATE(1970,1,1)</f>
        <v>42411.828287037039</v>
      </c>
      <c r="U950" s="21">
        <f>(((I950/60)/60)/24)+DATE(1970,1,1)</f>
        <v>42441.828287037039</v>
      </c>
    </row>
    <row r="951" spans="1:21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f>YEAR(T951)</f>
        <v>2015</v>
      </c>
      <c r="K951" s="11">
        <v>1450832576</v>
      </c>
      <c r="L951" t="b">
        <v>0</v>
      </c>
      <c r="M951">
        <v>7</v>
      </c>
      <c r="N951" t="b">
        <v>0</v>
      </c>
      <c r="O951" t="s">
        <v>8271</v>
      </c>
      <c r="P951" s="10">
        <f>ROUND(E951/D951*100,0)</f>
        <v>1</v>
      </c>
      <c r="Q951">
        <f>IFERROR(ROUND(E951/M951,2),0)</f>
        <v>39</v>
      </c>
      <c r="R951" s="16" t="s">
        <v>8317</v>
      </c>
      <c r="S951" s="11" t="s">
        <v>8319</v>
      </c>
      <c r="T951" s="21">
        <f>(((K951/60)/60)/24)+DATE(1970,1,1)</f>
        <v>42361.043703703705</v>
      </c>
      <c r="U951" s="21">
        <f>(((I951/60)/60)/24)+DATE(1970,1,1)</f>
        <v>42421.043703703705</v>
      </c>
    </row>
    <row r="952" spans="1:21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f>YEAR(T952)</f>
        <v>2015</v>
      </c>
      <c r="K952" s="11">
        <v>1450461661</v>
      </c>
      <c r="L952" t="b">
        <v>0</v>
      </c>
      <c r="M952">
        <v>24</v>
      </c>
      <c r="N952" t="b">
        <v>0</v>
      </c>
      <c r="O952" t="s">
        <v>8271</v>
      </c>
      <c r="P952" s="10">
        <f>ROUND(E952/D952*100,0)</f>
        <v>28</v>
      </c>
      <c r="Q952">
        <f>IFERROR(ROUND(E952/M952,2),0)</f>
        <v>58.42</v>
      </c>
      <c r="R952" s="16" t="s">
        <v>8317</v>
      </c>
      <c r="S952" s="11" t="s">
        <v>8319</v>
      </c>
      <c r="T952" s="21">
        <f>(((K952/60)/60)/24)+DATE(1970,1,1)</f>
        <v>42356.750706018516</v>
      </c>
      <c r="U952" s="21">
        <f>(((I952/60)/60)/24)+DATE(1970,1,1)</f>
        <v>42386.750706018516</v>
      </c>
    </row>
    <row r="953" spans="1:21" ht="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f>YEAR(T953)</f>
        <v>2016</v>
      </c>
      <c r="K953" s="11">
        <v>1461166872</v>
      </c>
      <c r="L953" t="b">
        <v>0</v>
      </c>
      <c r="M953">
        <v>121</v>
      </c>
      <c r="N953" t="b">
        <v>0</v>
      </c>
      <c r="O953" t="s">
        <v>8271</v>
      </c>
      <c r="P953" s="10">
        <f>ROUND(E953/D953*100,0)</f>
        <v>38</v>
      </c>
      <c r="Q953">
        <f>IFERROR(ROUND(E953/M953,2),0)</f>
        <v>158.63999999999999</v>
      </c>
      <c r="R953" s="16" t="s">
        <v>8317</v>
      </c>
      <c r="S953" s="11" t="s">
        <v>8319</v>
      </c>
      <c r="T953" s="21">
        <f>(((K953/60)/60)/24)+DATE(1970,1,1)</f>
        <v>42480.653611111105</v>
      </c>
      <c r="U953" s="21">
        <f>(((I953/60)/60)/24)+DATE(1970,1,1)</f>
        <v>42525.653611111105</v>
      </c>
    </row>
    <row r="954" spans="1:21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f>YEAR(T954)</f>
        <v>2016</v>
      </c>
      <c r="K954" s="11">
        <v>1476888212</v>
      </c>
      <c r="L954" t="b">
        <v>0</v>
      </c>
      <c r="M954">
        <v>196</v>
      </c>
      <c r="N954" t="b">
        <v>0</v>
      </c>
      <c r="O954" t="s">
        <v>8271</v>
      </c>
      <c r="P954" s="10">
        <f>ROUND(E954/D954*100,0)</f>
        <v>40</v>
      </c>
      <c r="Q954">
        <f>IFERROR(ROUND(E954/M954,2),0)</f>
        <v>99.86</v>
      </c>
      <c r="R954" s="16" t="s">
        <v>8317</v>
      </c>
      <c r="S954" s="11" t="s">
        <v>8319</v>
      </c>
      <c r="T954" s="21">
        <f>(((K954/60)/60)/24)+DATE(1970,1,1)</f>
        <v>42662.613564814819</v>
      </c>
      <c r="U954" s="21">
        <f>(((I954/60)/60)/24)+DATE(1970,1,1)</f>
        <v>42692.655231481483</v>
      </c>
    </row>
    <row r="955" spans="1:21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f>YEAR(T955)</f>
        <v>2014</v>
      </c>
      <c r="K955" s="11">
        <v>1419566199</v>
      </c>
      <c r="L955" t="b">
        <v>0</v>
      </c>
      <c r="M955">
        <v>5</v>
      </c>
      <c r="N955" t="b">
        <v>0</v>
      </c>
      <c r="O955" t="s">
        <v>8271</v>
      </c>
      <c r="P955" s="10">
        <f>ROUND(E955/D955*100,0)</f>
        <v>1</v>
      </c>
      <c r="Q955">
        <f>IFERROR(ROUND(E955/M955,2),0)</f>
        <v>25.2</v>
      </c>
      <c r="R955" s="16" t="s">
        <v>8317</v>
      </c>
      <c r="S955" s="11" t="s">
        <v>8319</v>
      </c>
      <c r="T955" s="21">
        <f>(((K955/60)/60)/24)+DATE(1970,1,1)</f>
        <v>41999.164340277777</v>
      </c>
      <c r="U955" s="21">
        <f>(((I955/60)/60)/24)+DATE(1970,1,1)</f>
        <v>42029.164340277777</v>
      </c>
    </row>
    <row r="956" spans="1:21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f>YEAR(T956)</f>
        <v>2015</v>
      </c>
      <c r="K956" s="11">
        <v>1436472039</v>
      </c>
      <c r="L956" t="b">
        <v>0</v>
      </c>
      <c r="M956">
        <v>73</v>
      </c>
      <c r="N956" t="b">
        <v>0</v>
      </c>
      <c r="O956" t="s">
        <v>8271</v>
      </c>
      <c r="P956" s="10">
        <f>ROUND(E956/D956*100,0)</f>
        <v>43</v>
      </c>
      <c r="Q956">
        <f>IFERROR(ROUND(E956/M956,2),0)</f>
        <v>89.19</v>
      </c>
      <c r="R956" s="16" t="s">
        <v>8317</v>
      </c>
      <c r="S956" s="11" t="s">
        <v>8319</v>
      </c>
      <c r="T956" s="21">
        <f>(((K956/60)/60)/24)+DATE(1970,1,1)</f>
        <v>42194.833784722221</v>
      </c>
      <c r="U956" s="21">
        <f>(((I956/60)/60)/24)+DATE(1970,1,1)</f>
        <v>42236.833784722221</v>
      </c>
    </row>
    <row r="957" spans="1:21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f>YEAR(T957)</f>
        <v>2016</v>
      </c>
      <c r="K957" s="11">
        <v>1470294300</v>
      </c>
      <c r="L957" t="b">
        <v>0</v>
      </c>
      <c r="M957">
        <v>93</v>
      </c>
      <c r="N957" t="b">
        <v>0</v>
      </c>
      <c r="O957" t="s">
        <v>8271</v>
      </c>
      <c r="P957" s="10">
        <f>ROUND(E957/D957*100,0)</f>
        <v>6</v>
      </c>
      <c r="Q957">
        <f>IFERROR(ROUND(E957/M957,2),0)</f>
        <v>182.62</v>
      </c>
      <c r="R957" s="16" t="s">
        <v>8317</v>
      </c>
      <c r="S957" s="11" t="s">
        <v>8319</v>
      </c>
      <c r="T957" s="21">
        <f>(((K957/60)/60)/24)+DATE(1970,1,1)</f>
        <v>42586.295138888891</v>
      </c>
      <c r="U957" s="21">
        <f>(((I957/60)/60)/24)+DATE(1970,1,1)</f>
        <v>42626.295138888891</v>
      </c>
    </row>
    <row r="958" spans="1:21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f>YEAR(T958)</f>
        <v>2015</v>
      </c>
      <c r="K958" s="11">
        <v>1424901359</v>
      </c>
      <c r="L958" t="b">
        <v>0</v>
      </c>
      <c r="M958">
        <v>17</v>
      </c>
      <c r="N958" t="b">
        <v>0</v>
      </c>
      <c r="O958" t="s">
        <v>8271</v>
      </c>
      <c r="P958" s="10">
        <f>ROUND(E958/D958*100,0)</f>
        <v>2</v>
      </c>
      <c r="Q958">
        <f>IFERROR(ROUND(E958/M958,2),0)</f>
        <v>50.65</v>
      </c>
      <c r="R958" s="16" t="s">
        <v>8317</v>
      </c>
      <c r="S958" s="11" t="s">
        <v>8319</v>
      </c>
      <c r="T958" s="21">
        <f>(((K958/60)/60)/24)+DATE(1970,1,1)</f>
        <v>42060.913877314815</v>
      </c>
      <c r="U958" s="21">
        <f>(((I958/60)/60)/24)+DATE(1970,1,1)</f>
        <v>42120.872210648144</v>
      </c>
    </row>
    <row r="959" spans="1:21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f>YEAR(T959)</f>
        <v>2016</v>
      </c>
      <c r="K959" s="11">
        <v>1476710133</v>
      </c>
      <c r="L959" t="b">
        <v>0</v>
      </c>
      <c r="M959">
        <v>7</v>
      </c>
      <c r="N959" t="b">
        <v>0</v>
      </c>
      <c r="O959" t="s">
        <v>8271</v>
      </c>
      <c r="P959" s="10">
        <f>ROUND(E959/D959*100,0)</f>
        <v>2</v>
      </c>
      <c r="Q959">
        <f>IFERROR(ROUND(E959/M959,2),0)</f>
        <v>33.29</v>
      </c>
      <c r="R959" s="16" t="s">
        <v>8317</v>
      </c>
      <c r="S959" s="11" t="s">
        <v>8319</v>
      </c>
      <c r="T959" s="21">
        <f>(((K959/60)/60)/24)+DATE(1970,1,1)</f>
        <v>42660.552465277782</v>
      </c>
      <c r="U959" s="21">
        <f>(((I959/60)/60)/24)+DATE(1970,1,1)</f>
        <v>42691.594131944439</v>
      </c>
    </row>
    <row r="960" spans="1:21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f>YEAR(T960)</f>
        <v>2015</v>
      </c>
      <c r="K960" s="11">
        <v>1426792563</v>
      </c>
      <c r="L960" t="b">
        <v>0</v>
      </c>
      <c r="M960">
        <v>17</v>
      </c>
      <c r="N960" t="b">
        <v>0</v>
      </c>
      <c r="O960" t="s">
        <v>8271</v>
      </c>
      <c r="P960" s="10">
        <f>ROUND(E960/D960*100,0)</f>
        <v>11</v>
      </c>
      <c r="Q960">
        <f>IFERROR(ROUND(E960/M960,2),0)</f>
        <v>51.82</v>
      </c>
      <c r="R960" s="16" t="s">
        <v>8317</v>
      </c>
      <c r="S960" s="11" t="s">
        <v>8319</v>
      </c>
      <c r="T960" s="21">
        <f>(((K960/60)/60)/24)+DATE(1970,1,1)</f>
        <v>42082.802812499998</v>
      </c>
      <c r="U960" s="21">
        <f>(((I960/60)/60)/24)+DATE(1970,1,1)</f>
        <v>42104.207638888889</v>
      </c>
    </row>
    <row r="961" spans="1:21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f>YEAR(T961)</f>
        <v>2014</v>
      </c>
      <c r="K961" s="11">
        <v>1419048665</v>
      </c>
      <c r="L961" t="b">
        <v>0</v>
      </c>
      <c r="M961">
        <v>171</v>
      </c>
      <c r="N961" t="b">
        <v>0</v>
      </c>
      <c r="O961" t="s">
        <v>8271</v>
      </c>
      <c r="P961" s="10">
        <f>ROUND(E961/D961*100,0)</f>
        <v>39</v>
      </c>
      <c r="Q961">
        <f>IFERROR(ROUND(E961/M961,2),0)</f>
        <v>113.63</v>
      </c>
      <c r="R961" s="16" t="s">
        <v>8317</v>
      </c>
      <c r="S961" s="11" t="s">
        <v>8319</v>
      </c>
      <c r="T961" s="21">
        <f>(((K961/60)/60)/24)+DATE(1970,1,1)</f>
        <v>41993.174363425926</v>
      </c>
      <c r="U961" s="21">
        <f>(((I961/60)/60)/24)+DATE(1970,1,1)</f>
        <v>42023.174363425926</v>
      </c>
    </row>
    <row r="962" spans="1:21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f>YEAR(T962)</f>
        <v>2017</v>
      </c>
      <c r="K962" s="11">
        <v>1485874955</v>
      </c>
      <c r="L962" t="b">
        <v>0</v>
      </c>
      <c r="M962">
        <v>188</v>
      </c>
      <c r="N962" t="b">
        <v>0</v>
      </c>
      <c r="O962" t="s">
        <v>8271</v>
      </c>
      <c r="P962" s="10">
        <f>ROUND(E962/D962*100,0)</f>
        <v>46</v>
      </c>
      <c r="Q962">
        <f>IFERROR(ROUND(E962/M962,2),0)</f>
        <v>136.46</v>
      </c>
      <c r="R962" s="16" t="s">
        <v>8317</v>
      </c>
      <c r="S962" s="11" t="s">
        <v>8319</v>
      </c>
      <c r="T962" s="21">
        <f>(((K962/60)/60)/24)+DATE(1970,1,1)</f>
        <v>42766.626793981486</v>
      </c>
      <c r="U962" s="21">
        <f>(((I962/60)/60)/24)+DATE(1970,1,1)</f>
        <v>42808.585127314815</v>
      </c>
    </row>
    <row r="963" spans="1:21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f>YEAR(T963)</f>
        <v>2017</v>
      </c>
      <c r="K963" s="11">
        <v>1483634335</v>
      </c>
      <c r="L963" t="b">
        <v>0</v>
      </c>
      <c r="M963">
        <v>110</v>
      </c>
      <c r="N963" t="b">
        <v>0</v>
      </c>
      <c r="O963" t="s">
        <v>8271</v>
      </c>
      <c r="P963" s="10">
        <f>ROUND(E963/D963*100,0)</f>
        <v>42</v>
      </c>
      <c r="Q963">
        <f>IFERROR(ROUND(E963/M963,2),0)</f>
        <v>364.35</v>
      </c>
      <c r="R963" s="16" t="s">
        <v>8317</v>
      </c>
      <c r="S963" s="11" t="s">
        <v>8319</v>
      </c>
      <c r="T963" s="21">
        <f>(((K963/60)/60)/24)+DATE(1970,1,1)</f>
        <v>42740.693692129629</v>
      </c>
      <c r="U963" s="21">
        <f>(((I963/60)/60)/24)+DATE(1970,1,1)</f>
        <v>42786.791666666672</v>
      </c>
    </row>
    <row r="964" spans="1:21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f>YEAR(T964)</f>
        <v>2016</v>
      </c>
      <c r="K964" s="11">
        <v>1451927153</v>
      </c>
      <c r="L964" t="b">
        <v>0</v>
      </c>
      <c r="M964">
        <v>37</v>
      </c>
      <c r="N964" t="b">
        <v>0</v>
      </c>
      <c r="O964" t="s">
        <v>8271</v>
      </c>
      <c r="P964" s="10">
        <f>ROUND(E964/D964*100,0)</f>
        <v>28</v>
      </c>
      <c r="Q964">
        <f>IFERROR(ROUND(E964/M964,2),0)</f>
        <v>19.239999999999998</v>
      </c>
      <c r="R964" s="16" t="s">
        <v>8317</v>
      </c>
      <c r="S964" s="11" t="s">
        <v>8319</v>
      </c>
      <c r="T964" s="21">
        <f>(((K964/60)/60)/24)+DATE(1970,1,1)</f>
        <v>42373.712418981479</v>
      </c>
      <c r="U964" s="21">
        <f>(((I964/60)/60)/24)+DATE(1970,1,1)</f>
        <v>42411.712418981479</v>
      </c>
    </row>
    <row r="965" spans="1:21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f>YEAR(T965)</f>
        <v>2016</v>
      </c>
      <c r="K965" s="11">
        <v>1473693319</v>
      </c>
      <c r="L965" t="b">
        <v>0</v>
      </c>
      <c r="M965">
        <v>9</v>
      </c>
      <c r="N965" t="b">
        <v>0</v>
      </c>
      <c r="O965" t="s">
        <v>8271</v>
      </c>
      <c r="P965" s="10">
        <f>ROUND(E965/D965*100,0)</f>
        <v>1</v>
      </c>
      <c r="Q965">
        <f>IFERROR(ROUND(E965/M965,2),0)</f>
        <v>41.89</v>
      </c>
      <c r="R965" s="16" t="s">
        <v>8317</v>
      </c>
      <c r="S965" s="11" t="s">
        <v>8319</v>
      </c>
      <c r="T965" s="21">
        <f>(((K965/60)/60)/24)+DATE(1970,1,1)</f>
        <v>42625.635636574079</v>
      </c>
      <c r="U965" s="21">
        <f>(((I965/60)/60)/24)+DATE(1970,1,1)</f>
        <v>42660.635636574079</v>
      </c>
    </row>
    <row r="966" spans="1:21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f>YEAR(T966)</f>
        <v>2015</v>
      </c>
      <c r="K966" s="11">
        <v>1437663919</v>
      </c>
      <c r="L966" t="b">
        <v>0</v>
      </c>
      <c r="M966">
        <v>29</v>
      </c>
      <c r="N966" t="b">
        <v>0</v>
      </c>
      <c r="O966" t="s">
        <v>8271</v>
      </c>
      <c r="P966" s="10">
        <f>ROUND(E966/D966*100,0)</f>
        <v>1</v>
      </c>
      <c r="Q966">
        <f>IFERROR(ROUND(E966/M966,2),0)</f>
        <v>30.31</v>
      </c>
      <c r="R966" s="16" t="s">
        <v>8317</v>
      </c>
      <c r="S966" s="11" t="s">
        <v>8319</v>
      </c>
      <c r="T966" s="21">
        <f>(((K966/60)/60)/24)+DATE(1970,1,1)</f>
        <v>42208.628692129627</v>
      </c>
      <c r="U966" s="21">
        <f>(((I966/60)/60)/24)+DATE(1970,1,1)</f>
        <v>42248.628692129627</v>
      </c>
    </row>
    <row r="967" spans="1:21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f>YEAR(T967)</f>
        <v>2016</v>
      </c>
      <c r="K967" s="11">
        <v>1474676646</v>
      </c>
      <c r="L967" t="b">
        <v>0</v>
      </c>
      <c r="M967">
        <v>6</v>
      </c>
      <c r="N967" t="b">
        <v>0</v>
      </c>
      <c r="O967" t="s">
        <v>8271</v>
      </c>
      <c r="P967" s="10">
        <f>ROUND(E967/D967*100,0)</f>
        <v>1</v>
      </c>
      <c r="Q967">
        <f>IFERROR(ROUND(E967/M967,2),0)</f>
        <v>49.67</v>
      </c>
      <c r="R967" s="16" t="s">
        <v>8317</v>
      </c>
      <c r="S967" s="11" t="s">
        <v>8319</v>
      </c>
      <c r="T967" s="21">
        <f>(((K967/60)/60)/24)+DATE(1970,1,1)</f>
        <v>42637.016736111109</v>
      </c>
      <c r="U967" s="21">
        <f>(((I967/60)/60)/24)+DATE(1970,1,1)</f>
        <v>42669.165972222225</v>
      </c>
    </row>
    <row r="968" spans="1:21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f>YEAR(T968)</f>
        <v>2016</v>
      </c>
      <c r="K968" s="11">
        <v>1473174932</v>
      </c>
      <c r="L968" t="b">
        <v>0</v>
      </c>
      <c r="M968">
        <v>30</v>
      </c>
      <c r="N968" t="b">
        <v>0</v>
      </c>
      <c r="O968" t="s">
        <v>8271</v>
      </c>
      <c r="P968" s="10">
        <f>ROUND(E968/D968*100,0)</f>
        <v>15</v>
      </c>
      <c r="Q968">
        <f>IFERROR(ROUND(E968/M968,2),0)</f>
        <v>59.2</v>
      </c>
      <c r="R968" s="16" t="s">
        <v>8317</v>
      </c>
      <c r="S968" s="11" t="s">
        <v>8319</v>
      </c>
      <c r="T968" s="21">
        <f>(((K968/60)/60)/24)+DATE(1970,1,1)</f>
        <v>42619.635787037041</v>
      </c>
      <c r="U968" s="21">
        <f>(((I968/60)/60)/24)+DATE(1970,1,1)</f>
        <v>42649.635787037041</v>
      </c>
    </row>
    <row r="969" spans="1:21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f>YEAR(T969)</f>
        <v>2016</v>
      </c>
      <c r="K969" s="11">
        <v>1456121174</v>
      </c>
      <c r="L969" t="b">
        <v>0</v>
      </c>
      <c r="M969">
        <v>81</v>
      </c>
      <c r="N969" t="b">
        <v>0</v>
      </c>
      <c r="O969" t="s">
        <v>8271</v>
      </c>
      <c r="P969" s="10">
        <f>ROUND(E969/D969*100,0)</f>
        <v>18</v>
      </c>
      <c r="Q969">
        <f>IFERROR(ROUND(E969/M969,2),0)</f>
        <v>43.98</v>
      </c>
      <c r="R969" s="16" t="s">
        <v>8317</v>
      </c>
      <c r="S969" s="11" t="s">
        <v>8319</v>
      </c>
      <c r="T969" s="21">
        <f>(((K969/60)/60)/24)+DATE(1970,1,1)</f>
        <v>42422.254328703704</v>
      </c>
      <c r="U969" s="21">
        <f>(((I969/60)/60)/24)+DATE(1970,1,1)</f>
        <v>42482.21266203704</v>
      </c>
    </row>
    <row r="970" spans="1:21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f>YEAR(T970)</f>
        <v>2014</v>
      </c>
      <c r="K970" s="11">
        <v>1405542034</v>
      </c>
      <c r="L970" t="b">
        <v>0</v>
      </c>
      <c r="M970">
        <v>4</v>
      </c>
      <c r="N970" t="b">
        <v>0</v>
      </c>
      <c r="O970" t="s">
        <v>8271</v>
      </c>
      <c r="P970" s="10">
        <f>ROUND(E970/D970*100,0)</f>
        <v>1</v>
      </c>
      <c r="Q970">
        <f>IFERROR(ROUND(E970/M970,2),0)</f>
        <v>26.5</v>
      </c>
      <c r="R970" s="16" t="s">
        <v>8317</v>
      </c>
      <c r="S970" s="11" t="s">
        <v>8319</v>
      </c>
      <c r="T970" s="21">
        <f>(((K970/60)/60)/24)+DATE(1970,1,1)</f>
        <v>41836.847615740742</v>
      </c>
      <c r="U970" s="21">
        <f>(((I970/60)/60)/24)+DATE(1970,1,1)</f>
        <v>41866.847615740742</v>
      </c>
    </row>
    <row r="971" spans="1:21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f>YEAR(T971)</f>
        <v>2017</v>
      </c>
      <c r="K971" s="11">
        <v>1483773407</v>
      </c>
      <c r="L971" t="b">
        <v>0</v>
      </c>
      <c r="M971">
        <v>11</v>
      </c>
      <c r="N971" t="b">
        <v>0</v>
      </c>
      <c r="O971" t="s">
        <v>8271</v>
      </c>
      <c r="P971" s="10">
        <f>ROUND(E971/D971*100,0)</f>
        <v>47</v>
      </c>
      <c r="Q971">
        <f>IFERROR(ROUND(E971/M971,2),0)</f>
        <v>1272.73</v>
      </c>
      <c r="R971" s="16" t="s">
        <v>8317</v>
      </c>
      <c r="S971" s="11" t="s">
        <v>8319</v>
      </c>
      <c r="T971" s="21">
        <f>(((K971/60)/60)/24)+DATE(1970,1,1)</f>
        <v>42742.30332175926</v>
      </c>
      <c r="U971" s="21">
        <f>(((I971/60)/60)/24)+DATE(1970,1,1)</f>
        <v>42775.30332175926</v>
      </c>
    </row>
    <row r="972" spans="1:21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f>YEAR(T972)</f>
        <v>2016</v>
      </c>
      <c r="K972" s="11">
        <v>1481951853</v>
      </c>
      <c r="L972" t="b">
        <v>0</v>
      </c>
      <c r="M972">
        <v>14</v>
      </c>
      <c r="N972" t="b">
        <v>0</v>
      </c>
      <c r="O972" t="s">
        <v>8271</v>
      </c>
      <c r="P972" s="10">
        <f>ROUND(E972/D972*100,0)</f>
        <v>46</v>
      </c>
      <c r="Q972">
        <f>IFERROR(ROUND(E972/M972,2),0)</f>
        <v>164</v>
      </c>
      <c r="R972" s="16" t="s">
        <v>8317</v>
      </c>
      <c r="S972" s="11" t="s">
        <v>8319</v>
      </c>
      <c r="T972" s="21">
        <f>(((K972/60)/60)/24)+DATE(1970,1,1)</f>
        <v>42721.220520833333</v>
      </c>
      <c r="U972" s="21">
        <f>(((I972/60)/60)/24)+DATE(1970,1,1)</f>
        <v>42758.207638888889</v>
      </c>
    </row>
    <row r="973" spans="1:21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f>YEAR(T973)</f>
        <v>2015</v>
      </c>
      <c r="K973" s="11">
        <v>1429290060</v>
      </c>
      <c r="L973" t="b">
        <v>0</v>
      </c>
      <c r="M973">
        <v>5</v>
      </c>
      <c r="N973" t="b">
        <v>0</v>
      </c>
      <c r="O973" t="s">
        <v>8271</v>
      </c>
      <c r="P973" s="10">
        <f>ROUND(E973/D973*100,0)</f>
        <v>0</v>
      </c>
      <c r="Q973">
        <f>IFERROR(ROUND(E973/M973,2),0)</f>
        <v>45.2</v>
      </c>
      <c r="R973" s="16" t="s">
        <v>8317</v>
      </c>
      <c r="S973" s="11" t="s">
        <v>8319</v>
      </c>
      <c r="T973" s="21">
        <f>(((K973/60)/60)/24)+DATE(1970,1,1)</f>
        <v>42111.709027777775</v>
      </c>
      <c r="U973" s="21">
        <f>(((I973/60)/60)/24)+DATE(1970,1,1)</f>
        <v>42156.709027777775</v>
      </c>
    </row>
    <row r="974" spans="1:21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f>YEAR(T974)</f>
        <v>2014</v>
      </c>
      <c r="K974" s="11">
        <v>1407271598</v>
      </c>
      <c r="L974" t="b">
        <v>0</v>
      </c>
      <c r="M974">
        <v>45</v>
      </c>
      <c r="N974" t="b">
        <v>0</v>
      </c>
      <c r="O974" t="s">
        <v>8271</v>
      </c>
      <c r="P974" s="10">
        <f>ROUND(E974/D974*100,0)</f>
        <v>35</v>
      </c>
      <c r="Q974">
        <f>IFERROR(ROUND(E974/M974,2),0)</f>
        <v>153.88999999999999</v>
      </c>
      <c r="R974" s="16" t="s">
        <v>8317</v>
      </c>
      <c r="S974" s="11" t="s">
        <v>8319</v>
      </c>
      <c r="T974" s="21">
        <f>(((K974/60)/60)/24)+DATE(1970,1,1)</f>
        <v>41856.865717592591</v>
      </c>
      <c r="U974" s="21">
        <f>(((I974/60)/60)/24)+DATE(1970,1,1)</f>
        <v>41886.290972222225</v>
      </c>
    </row>
    <row r="975" spans="1:21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f>YEAR(T975)</f>
        <v>2015</v>
      </c>
      <c r="K975" s="11">
        <v>1441844493</v>
      </c>
      <c r="L975" t="b">
        <v>0</v>
      </c>
      <c r="M975">
        <v>8</v>
      </c>
      <c r="N975" t="b">
        <v>0</v>
      </c>
      <c r="O975" t="s">
        <v>8271</v>
      </c>
      <c r="P975" s="10">
        <f>ROUND(E975/D975*100,0)</f>
        <v>2</v>
      </c>
      <c r="Q975">
        <f>IFERROR(ROUND(E975/M975,2),0)</f>
        <v>51.38</v>
      </c>
      <c r="R975" s="16" t="s">
        <v>8317</v>
      </c>
      <c r="S975" s="11" t="s">
        <v>8319</v>
      </c>
      <c r="T975" s="21">
        <f>(((K975/60)/60)/24)+DATE(1970,1,1)</f>
        <v>42257.014965277776</v>
      </c>
      <c r="U975" s="21">
        <f>(((I975/60)/60)/24)+DATE(1970,1,1)</f>
        <v>42317.056631944448</v>
      </c>
    </row>
    <row r="976" spans="1:21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f>YEAR(T976)</f>
        <v>2016</v>
      </c>
      <c r="K976" s="11">
        <v>1456336756</v>
      </c>
      <c r="L976" t="b">
        <v>0</v>
      </c>
      <c r="M976">
        <v>3</v>
      </c>
      <c r="N976" t="b">
        <v>0</v>
      </c>
      <c r="O976" t="s">
        <v>8271</v>
      </c>
      <c r="P976" s="10">
        <f>ROUND(E976/D976*100,0)</f>
        <v>1</v>
      </c>
      <c r="Q976">
        <f>IFERROR(ROUND(E976/M976,2),0)</f>
        <v>93.33</v>
      </c>
      <c r="R976" s="16" t="s">
        <v>8317</v>
      </c>
      <c r="S976" s="11" t="s">
        <v>8319</v>
      </c>
      <c r="T976" s="21">
        <f>(((K976/60)/60)/24)+DATE(1970,1,1)</f>
        <v>42424.749490740738</v>
      </c>
      <c r="U976" s="21">
        <f>(((I976/60)/60)/24)+DATE(1970,1,1)</f>
        <v>42454.707824074074</v>
      </c>
    </row>
    <row r="977" spans="1:21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f>YEAR(T977)</f>
        <v>2016</v>
      </c>
      <c r="K977" s="11">
        <v>1461948185</v>
      </c>
      <c r="L977" t="b">
        <v>0</v>
      </c>
      <c r="M977">
        <v>24</v>
      </c>
      <c r="N977" t="b">
        <v>0</v>
      </c>
      <c r="O977" t="s">
        <v>8271</v>
      </c>
      <c r="P977" s="10">
        <f>ROUND(E977/D977*100,0)</f>
        <v>3</v>
      </c>
      <c r="Q977">
        <f>IFERROR(ROUND(E977/M977,2),0)</f>
        <v>108.63</v>
      </c>
      <c r="R977" s="16" t="s">
        <v>8317</v>
      </c>
      <c r="S977" s="11" t="s">
        <v>8319</v>
      </c>
      <c r="T977" s="21">
        <f>(((K977/60)/60)/24)+DATE(1970,1,1)</f>
        <v>42489.696585648147</v>
      </c>
      <c r="U977" s="21">
        <f>(((I977/60)/60)/24)+DATE(1970,1,1)</f>
        <v>42549.696585648147</v>
      </c>
    </row>
    <row r="978" spans="1:21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f>YEAR(T978)</f>
        <v>2015</v>
      </c>
      <c r="K978" s="11">
        <v>1435627497</v>
      </c>
      <c r="L978" t="b">
        <v>0</v>
      </c>
      <c r="M978">
        <v>18</v>
      </c>
      <c r="N978" t="b">
        <v>0</v>
      </c>
      <c r="O978" t="s">
        <v>8271</v>
      </c>
      <c r="P978" s="10">
        <f>ROUND(E978/D978*100,0)</f>
        <v>2</v>
      </c>
      <c r="Q978">
        <f>IFERROR(ROUND(E978/M978,2),0)</f>
        <v>160.5</v>
      </c>
      <c r="R978" s="16" t="s">
        <v>8317</v>
      </c>
      <c r="S978" s="11" t="s">
        <v>8319</v>
      </c>
      <c r="T978" s="21">
        <f>(((K978/60)/60)/24)+DATE(1970,1,1)</f>
        <v>42185.058993055558</v>
      </c>
      <c r="U978" s="21">
        <f>(((I978/60)/60)/24)+DATE(1970,1,1)</f>
        <v>42230.058993055558</v>
      </c>
    </row>
    <row r="979" spans="1:21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f>YEAR(T979)</f>
        <v>2016</v>
      </c>
      <c r="K979" s="11">
        <v>1453502197</v>
      </c>
      <c r="L979" t="b">
        <v>0</v>
      </c>
      <c r="M979">
        <v>12</v>
      </c>
      <c r="N979" t="b">
        <v>0</v>
      </c>
      <c r="O979" t="s">
        <v>8271</v>
      </c>
      <c r="P979" s="10">
        <f>ROUND(E979/D979*100,0)</f>
        <v>34</v>
      </c>
      <c r="Q979">
        <f>IFERROR(ROUND(E979/M979,2),0)</f>
        <v>75.75</v>
      </c>
      <c r="R979" s="16" t="s">
        <v>8317</v>
      </c>
      <c r="S979" s="11" t="s">
        <v>8319</v>
      </c>
      <c r="T979" s="21">
        <f>(((K979/60)/60)/24)+DATE(1970,1,1)</f>
        <v>42391.942094907412</v>
      </c>
      <c r="U979" s="21">
        <f>(((I979/60)/60)/24)+DATE(1970,1,1)</f>
        <v>42421.942094907412</v>
      </c>
    </row>
    <row r="980" spans="1:21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f>YEAR(T980)</f>
        <v>2016</v>
      </c>
      <c r="K980" s="11">
        <v>1453793101</v>
      </c>
      <c r="L980" t="b">
        <v>0</v>
      </c>
      <c r="M980">
        <v>123</v>
      </c>
      <c r="N980" t="b">
        <v>0</v>
      </c>
      <c r="O980" t="s">
        <v>8271</v>
      </c>
      <c r="P980" s="10">
        <f>ROUND(E980/D980*100,0)</f>
        <v>56</v>
      </c>
      <c r="Q980">
        <f>IFERROR(ROUND(E980/M980,2),0)</f>
        <v>790.84</v>
      </c>
      <c r="R980" s="16" t="s">
        <v>8317</v>
      </c>
      <c r="S980" s="11" t="s">
        <v>8319</v>
      </c>
      <c r="T980" s="21">
        <f>(((K980/60)/60)/24)+DATE(1970,1,1)</f>
        <v>42395.309039351851</v>
      </c>
      <c r="U980" s="21">
        <f>(((I980/60)/60)/24)+DATE(1970,1,1)</f>
        <v>42425.309039351851</v>
      </c>
    </row>
    <row r="981" spans="1:21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f>YEAR(T981)</f>
        <v>2016</v>
      </c>
      <c r="K981" s="11">
        <v>1463392828</v>
      </c>
      <c r="L981" t="b">
        <v>0</v>
      </c>
      <c r="M981">
        <v>96</v>
      </c>
      <c r="N981" t="b">
        <v>0</v>
      </c>
      <c r="O981" t="s">
        <v>8271</v>
      </c>
      <c r="P981" s="10">
        <f>ROUND(E981/D981*100,0)</f>
        <v>83</v>
      </c>
      <c r="Q981">
        <f>IFERROR(ROUND(E981/M981,2),0)</f>
        <v>301.94</v>
      </c>
      <c r="R981" s="16" t="s">
        <v>8317</v>
      </c>
      <c r="S981" s="11" t="s">
        <v>8319</v>
      </c>
      <c r="T981" s="21">
        <f>(((K981/60)/60)/24)+DATE(1970,1,1)</f>
        <v>42506.416990740734</v>
      </c>
      <c r="U981" s="21">
        <f>(((I981/60)/60)/24)+DATE(1970,1,1)</f>
        <v>42541.790972222225</v>
      </c>
    </row>
    <row r="982" spans="1:21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f>YEAR(T982)</f>
        <v>2014</v>
      </c>
      <c r="K982" s="11">
        <v>1413495722</v>
      </c>
      <c r="L982" t="b">
        <v>0</v>
      </c>
      <c r="M982">
        <v>31</v>
      </c>
      <c r="N982" t="b">
        <v>0</v>
      </c>
      <c r="O982" t="s">
        <v>8271</v>
      </c>
      <c r="P982" s="10">
        <f>ROUND(E982/D982*100,0)</f>
        <v>15</v>
      </c>
      <c r="Q982">
        <f>IFERROR(ROUND(E982/M982,2),0)</f>
        <v>47.94</v>
      </c>
      <c r="R982" s="16" t="s">
        <v>8317</v>
      </c>
      <c r="S982" s="11" t="s">
        <v>8319</v>
      </c>
      <c r="T982" s="21">
        <f>(((K982/60)/60)/24)+DATE(1970,1,1)</f>
        <v>41928.904189814813</v>
      </c>
      <c r="U982" s="21">
        <f>(((I982/60)/60)/24)+DATE(1970,1,1)</f>
        <v>41973.945856481485</v>
      </c>
    </row>
    <row r="983" spans="1:21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f>YEAR(T983)</f>
        <v>2014</v>
      </c>
      <c r="K983" s="11">
        <v>1405032222</v>
      </c>
      <c r="L983" t="b">
        <v>0</v>
      </c>
      <c r="M983">
        <v>4</v>
      </c>
      <c r="N983" t="b">
        <v>0</v>
      </c>
      <c r="O983" t="s">
        <v>8271</v>
      </c>
      <c r="P983" s="10">
        <f>ROUND(E983/D983*100,0)</f>
        <v>0</v>
      </c>
      <c r="Q983">
        <f>IFERROR(ROUND(E983/M983,2),0)</f>
        <v>2.75</v>
      </c>
      <c r="R983" s="16" t="s">
        <v>8317</v>
      </c>
      <c r="S983" s="11" t="s">
        <v>8319</v>
      </c>
      <c r="T983" s="21">
        <f>(((K983/60)/60)/24)+DATE(1970,1,1)</f>
        <v>41830.947013888886</v>
      </c>
      <c r="U983" s="21">
        <f>(((I983/60)/60)/24)+DATE(1970,1,1)</f>
        <v>41860.947013888886</v>
      </c>
    </row>
    <row r="984" spans="1:21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f>YEAR(T984)</f>
        <v>2016</v>
      </c>
      <c r="K984" s="11">
        <v>1472839486</v>
      </c>
      <c r="L984" t="b">
        <v>0</v>
      </c>
      <c r="M984">
        <v>3</v>
      </c>
      <c r="N984" t="b">
        <v>0</v>
      </c>
      <c r="O984" t="s">
        <v>8271</v>
      </c>
      <c r="P984" s="10">
        <f>ROUND(E984/D984*100,0)</f>
        <v>0</v>
      </c>
      <c r="Q984">
        <f>IFERROR(ROUND(E984/M984,2),0)</f>
        <v>1</v>
      </c>
      <c r="R984" s="16" t="s">
        <v>8317</v>
      </c>
      <c r="S984" s="11" t="s">
        <v>8319</v>
      </c>
      <c r="T984" s="21">
        <f>(((K984/60)/60)/24)+DATE(1970,1,1)</f>
        <v>42615.753310185188</v>
      </c>
      <c r="U984" s="21">
        <f>(((I984/60)/60)/24)+DATE(1970,1,1)</f>
        <v>42645.753310185188</v>
      </c>
    </row>
    <row r="985" spans="1:21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f>YEAR(T985)</f>
        <v>2016</v>
      </c>
      <c r="K985" s="11">
        <v>1469289685</v>
      </c>
      <c r="L985" t="b">
        <v>0</v>
      </c>
      <c r="M985">
        <v>179</v>
      </c>
      <c r="N985" t="b">
        <v>0</v>
      </c>
      <c r="O985" t="s">
        <v>8271</v>
      </c>
      <c r="P985" s="10">
        <f>ROUND(E985/D985*100,0)</f>
        <v>30</v>
      </c>
      <c r="Q985">
        <f>IFERROR(ROUND(E985/M985,2),0)</f>
        <v>171.79</v>
      </c>
      <c r="R985" s="16" t="s">
        <v>8317</v>
      </c>
      <c r="S985" s="11" t="s">
        <v>8319</v>
      </c>
      <c r="T985" s="21">
        <f>(((K985/60)/60)/24)+DATE(1970,1,1)</f>
        <v>42574.667650462965</v>
      </c>
      <c r="U985" s="21">
        <f>(((I985/60)/60)/24)+DATE(1970,1,1)</f>
        <v>42605.870833333334</v>
      </c>
    </row>
    <row r="986" spans="1:21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f>YEAR(T986)</f>
        <v>2015</v>
      </c>
      <c r="K986" s="11">
        <v>1424918808</v>
      </c>
      <c r="L986" t="b">
        <v>0</v>
      </c>
      <c r="M986">
        <v>3</v>
      </c>
      <c r="N986" t="b">
        <v>0</v>
      </c>
      <c r="O986" t="s">
        <v>8271</v>
      </c>
      <c r="P986" s="10">
        <f>ROUND(E986/D986*100,0)</f>
        <v>1</v>
      </c>
      <c r="Q986">
        <f>IFERROR(ROUND(E986/M986,2),0)</f>
        <v>35.33</v>
      </c>
      <c r="R986" s="16" t="s">
        <v>8317</v>
      </c>
      <c r="S986" s="11" t="s">
        <v>8319</v>
      </c>
      <c r="T986" s="21">
        <f>(((K986/60)/60)/24)+DATE(1970,1,1)</f>
        <v>42061.11583333333</v>
      </c>
      <c r="U986" s="21">
        <f>(((I986/60)/60)/24)+DATE(1970,1,1)</f>
        <v>42091.074166666673</v>
      </c>
    </row>
    <row r="987" spans="1:21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f>YEAR(T987)</f>
        <v>2015</v>
      </c>
      <c r="K987" s="11">
        <v>1449011610</v>
      </c>
      <c r="L987" t="b">
        <v>0</v>
      </c>
      <c r="M987">
        <v>23</v>
      </c>
      <c r="N987" t="b">
        <v>0</v>
      </c>
      <c r="O987" t="s">
        <v>8271</v>
      </c>
      <c r="P987" s="10">
        <f>ROUND(E987/D987*100,0)</f>
        <v>6</v>
      </c>
      <c r="Q987">
        <f>IFERROR(ROUND(E987/M987,2),0)</f>
        <v>82.09</v>
      </c>
      <c r="R987" s="16" t="s">
        <v>8317</v>
      </c>
      <c r="S987" s="11" t="s">
        <v>8319</v>
      </c>
      <c r="T987" s="21">
        <f>(((K987/60)/60)/24)+DATE(1970,1,1)</f>
        <v>42339.967708333337</v>
      </c>
      <c r="U987" s="21">
        <f>(((I987/60)/60)/24)+DATE(1970,1,1)</f>
        <v>42369.958333333328</v>
      </c>
    </row>
    <row r="988" spans="1:21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f>YEAR(T988)</f>
        <v>2015</v>
      </c>
      <c r="K988" s="11">
        <v>1447698300</v>
      </c>
      <c r="L988" t="b">
        <v>0</v>
      </c>
      <c r="M988">
        <v>23</v>
      </c>
      <c r="N988" t="b">
        <v>0</v>
      </c>
      <c r="O988" t="s">
        <v>8271</v>
      </c>
      <c r="P988" s="10">
        <f>ROUND(E988/D988*100,0)</f>
        <v>13</v>
      </c>
      <c r="Q988">
        <f>IFERROR(ROUND(E988/M988,2),0)</f>
        <v>110.87</v>
      </c>
      <c r="R988" s="16" t="s">
        <v>8317</v>
      </c>
      <c r="S988" s="11" t="s">
        <v>8319</v>
      </c>
      <c r="T988" s="21">
        <f>(((K988/60)/60)/24)+DATE(1970,1,1)</f>
        <v>42324.767361111109</v>
      </c>
      <c r="U988" s="21">
        <f>(((I988/60)/60)/24)+DATE(1970,1,1)</f>
        <v>42379</v>
      </c>
    </row>
    <row r="989" spans="1:21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f>YEAR(T989)</f>
        <v>2014</v>
      </c>
      <c r="K989" s="11">
        <v>1400051050</v>
      </c>
      <c r="L989" t="b">
        <v>0</v>
      </c>
      <c r="M989">
        <v>41</v>
      </c>
      <c r="N989" t="b">
        <v>0</v>
      </c>
      <c r="O989" t="s">
        <v>8271</v>
      </c>
      <c r="P989" s="10">
        <f>ROUND(E989/D989*100,0)</f>
        <v>13</v>
      </c>
      <c r="Q989">
        <f>IFERROR(ROUND(E989/M989,2),0)</f>
        <v>161.22</v>
      </c>
      <c r="R989" s="16" t="s">
        <v>8317</v>
      </c>
      <c r="S989" s="11" t="s">
        <v>8319</v>
      </c>
      <c r="T989" s="21">
        <f>(((K989/60)/60)/24)+DATE(1970,1,1)</f>
        <v>41773.294560185182</v>
      </c>
      <c r="U989" s="21">
        <f>(((I989/60)/60)/24)+DATE(1970,1,1)</f>
        <v>41813.294560185182</v>
      </c>
    </row>
    <row r="990" spans="1:21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f>YEAR(T990)</f>
        <v>2016</v>
      </c>
      <c r="K990" s="11">
        <v>1472718825</v>
      </c>
      <c r="L990" t="b">
        <v>0</v>
      </c>
      <c r="M990">
        <v>0</v>
      </c>
      <c r="N990" t="b">
        <v>0</v>
      </c>
      <c r="O990" t="s">
        <v>8271</v>
      </c>
      <c r="P990" s="10">
        <f>ROUND(E990/D990*100,0)</f>
        <v>0</v>
      </c>
      <c r="Q990">
        <f>IFERROR(ROUND(E990/M990,2),0)</f>
        <v>0</v>
      </c>
      <c r="R990" s="16" t="s">
        <v>8317</v>
      </c>
      <c r="S990" s="11" t="s">
        <v>8319</v>
      </c>
      <c r="T990" s="21">
        <f>(((K990/60)/60)/24)+DATE(1970,1,1)</f>
        <v>42614.356770833328</v>
      </c>
      <c r="U990" s="21">
        <f>(((I990/60)/60)/24)+DATE(1970,1,1)</f>
        <v>42644.356770833328</v>
      </c>
    </row>
    <row r="991" spans="1:21" ht="21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f>YEAR(T991)</f>
        <v>2016</v>
      </c>
      <c r="K991" s="11">
        <v>1472509495</v>
      </c>
      <c r="L991" t="b">
        <v>0</v>
      </c>
      <c r="M991">
        <v>32</v>
      </c>
      <c r="N991" t="b">
        <v>0</v>
      </c>
      <c r="O991" t="s">
        <v>8271</v>
      </c>
      <c r="P991" s="10">
        <f>ROUND(E991/D991*100,0)</f>
        <v>17</v>
      </c>
      <c r="Q991">
        <f>IFERROR(ROUND(E991/M991,2),0)</f>
        <v>52.41</v>
      </c>
      <c r="R991" s="16" t="s">
        <v>8317</v>
      </c>
      <c r="S991" s="11" t="s">
        <v>8319</v>
      </c>
      <c r="T991" s="21">
        <f>(((K991/60)/60)/24)+DATE(1970,1,1)</f>
        <v>42611.933969907404</v>
      </c>
      <c r="U991" s="21">
        <f>(((I991/60)/60)/24)+DATE(1970,1,1)</f>
        <v>42641.933969907404</v>
      </c>
    </row>
    <row r="992" spans="1:21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f>YEAR(T992)</f>
        <v>2014</v>
      </c>
      <c r="K992" s="11">
        <v>1407178164</v>
      </c>
      <c r="L992" t="b">
        <v>0</v>
      </c>
      <c r="M992">
        <v>2</v>
      </c>
      <c r="N992" t="b">
        <v>0</v>
      </c>
      <c r="O992" t="s">
        <v>8271</v>
      </c>
      <c r="P992" s="10">
        <f>ROUND(E992/D992*100,0)</f>
        <v>0</v>
      </c>
      <c r="Q992">
        <f>IFERROR(ROUND(E992/M992,2),0)</f>
        <v>13</v>
      </c>
      <c r="R992" s="16" t="s">
        <v>8317</v>
      </c>
      <c r="S992" s="11" t="s">
        <v>8319</v>
      </c>
      <c r="T992" s="21">
        <f>(((K992/60)/60)/24)+DATE(1970,1,1)</f>
        <v>41855.784305555557</v>
      </c>
      <c r="U992" s="21">
        <f>(((I992/60)/60)/24)+DATE(1970,1,1)</f>
        <v>41885.784305555557</v>
      </c>
    </row>
    <row r="993" spans="1:21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f>YEAR(T993)</f>
        <v>2016</v>
      </c>
      <c r="K993" s="11">
        <v>1466186988</v>
      </c>
      <c r="L993" t="b">
        <v>0</v>
      </c>
      <c r="M993">
        <v>7</v>
      </c>
      <c r="N993" t="b">
        <v>0</v>
      </c>
      <c r="O993" t="s">
        <v>8271</v>
      </c>
      <c r="P993" s="10">
        <f>ROUND(E993/D993*100,0)</f>
        <v>4</v>
      </c>
      <c r="Q993">
        <f>IFERROR(ROUND(E993/M993,2),0)</f>
        <v>30.29</v>
      </c>
      <c r="R993" s="16" t="s">
        <v>8317</v>
      </c>
      <c r="S993" s="11" t="s">
        <v>8319</v>
      </c>
      <c r="T993" s="21">
        <f>(((K993/60)/60)/24)+DATE(1970,1,1)</f>
        <v>42538.75680555556</v>
      </c>
      <c r="U993" s="21">
        <f>(((I993/60)/60)/24)+DATE(1970,1,1)</f>
        <v>42563.785416666666</v>
      </c>
    </row>
    <row r="994" spans="1:21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f>YEAR(T994)</f>
        <v>2016</v>
      </c>
      <c r="K994" s="11">
        <v>1457475119</v>
      </c>
      <c r="L994" t="b">
        <v>0</v>
      </c>
      <c r="M994">
        <v>4</v>
      </c>
      <c r="N994" t="b">
        <v>0</v>
      </c>
      <c r="O994" t="s">
        <v>8271</v>
      </c>
      <c r="P994" s="10">
        <f>ROUND(E994/D994*100,0)</f>
        <v>0</v>
      </c>
      <c r="Q994">
        <f>IFERROR(ROUND(E994/M994,2),0)</f>
        <v>116.75</v>
      </c>
      <c r="R994" s="16" t="s">
        <v>8317</v>
      </c>
      <c r="S994" s="11" t="s">
        <v>8319</v>
      </c>
      <c r="T994" s="21">
        <f>(((K994/60)/60)/24)+DATE(1970,1,1)</f>
        <v>42437.924988425926</v>
      </c>
      <c r="U994" s="21">
        <f>(((I994/60)/60)/24)+DATE(1970,1,1)</f>
        <v>42497.883321759262</v>
      </c>
    </row>
    <row r="995" spans="1:21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f>YEAR(T995)</f>
        <v>2016</v>
      </c>
      <c r="K995" s="11">
        <v>1476054568</v>
      </c>
      <c r="L995" t="b">
        <v>0</v>
      </c>
      <c r="M995">
        <v>196</v>
      </c>
      <c r="N995" t="b">
        <v>0</v>
      </c>
      <c r="O995" t="s">
        <v>8271</v>
      </c>
      <c r="P995" s="10">
        <f>ROUND(E995/D995*100,0)</f>
        <v>25</v>
      </c>
      <c r="Q995">
        <f>IFERROR(ROUND(E995/M995,2),0)</f>
        <v>89.6</v>
      </c>
      <c r="R995" s="16" t="s">
        <v>8317</v>
      </c>
      <c r="S995" s="11" t="s">
        <v>8319</v>
      </c>
      <c r="T995" s="21">
        <f>(((K995/60)/60)/24)+DATE(1970,1,1)</f>
        <v>42652.964907407411</v>
      </c>
      <c r="U995" s="21">
        <f>(((I995/60)/60)/24)+DATE(1970,1,1)</f>
        <v>42686.208333333328</v>
      </c>
    </row>
    <row r="996" spans="1:21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f>YEAR(T996)</f>
        <v>2014</v>
      </c>
      <c r="K996" s="11">
        <v>1412835530</v>
      </c>
      <c r="L996" t="b">
        <v>0</v>
      </c>
      <c r="M996">
        <v>11</v>
      </c>
      <c r="N996" t="b">
        <v>0</v>
      </c>
      <c r="O996" t="s">
        <v>8271</v>
      </c>
      <c r="P996" s="10">
        <f>ROUND(E996/D996*100,0)</f>
        <v>2</v>
      </c>
      <c r="Q996">
        <f>IFERROR(ROUND(E996/M996,2),0)</f>
        <v>424.45</v>
      </c>
      <c r="R996" s="16" t="s">
        <v>8317</v>
      </c>
      <c r="S996" s="11" t="s">
        <v>8319</v>
      </c>
      <c r="T996" s="21">
        <f>(((K996/60)/60)/24)+DATE(1970,1,1)</f>
        <v>41921.263078703705</v>
      </c>
      <c r="U996" s="21">
        <f>(((I996/60)/60)/24)+DATE(1970,1,1)</f>
        <v>41973.957638888889</v>
      </c>
    </row>
    <row r="997" spans="1:21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f>YEAR(T997)</f>
        <v>2014</v>
      </c>
      <c r="K997" s="11">
        <v>1415140480</v>
      </c>
      <c r="L997" t="b">
        <v>0</v>
      </c>
      <c r="M997">
        <v>9</v>
      </c>
      <c r="N997" t="b">
        <v>0</v>
      </c>
      <c r="O997" t="s">
        <v>8271</v>
      </c>
      <c r="P997" s="10">
        <f>ROUND(E997/D997*100,0)</f>
        <v>7</v>
      </c>
      <c r="Q997">
        <f>IFERROR(ROUND(E997/M997,2),0)</f>
        <v>80.67</v>
      </c>
      <c r="R997" s="16" t="s">
        <v>8317</v>
      </c>
      <c r="S997" s="11" t="s">
        <v>8319</v>
      </c>
      <c r="T997" s="21">
        <f>(((K997/60)/60)/24)+DATE(1970,1,1)</f>
        <v>41947.940740740742</v>
      </c>
      <c r="U997" s="21">
        <f>(((I997/60)/60)/24)+DATE(1970,1,1)</f>
        <v>41972.666666666672</v>
      </c>
    </row>
    <row r="998" spans="1:21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f>YEAR(T998)</f>
        <v>2014</v>
      </c>
      <c r="K998" s="11">
        <v>1403902060</v>
      </c>
      <c r="L998" t="b">
        <v>0</v>
      </c>
      <c r="M998">
        <v>5</v>
      </c>
      <c r="N998" t="b">
        <v>0</v>
      </c>
      <c r="O998" t="s">
        <v>8271</v>
      </c>
      <c r="P998" s="10">
        <f>ROUND(E998/D998*100,0)</f>
        <v>2</v>
      </c>
      <c r="Q998">
        <f>IFERROR(ROUND(E998/M998,2),0)</f>
        <v>13</v>
      </c>
      <c r="R998" s="16" t="s">
        <v>8317</v>
      </c>
      <c r="S998" s="11" t="s">
        <v>8319</v>
      </c>
      <c r="T998" s="21">
        <f>(((K998/60)/60)/24)+DATE(1970,1,1)</f>
        <v>41817.866435185184</v>
      </c>
      <c r="U998" s="21">
        <f>(((I998/60)/60)/24)+DATE(1970,1,1)</f>
        <v>41847.643750000003</v>
      </c>
    </row>
    <row r="999" spans="1:21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f>YEAR(T999)</f>
        <v>2014</v>
      </c>
      <c r="K999" s="11">
        <v>1414549697</v>
      </c>
      <c r="L999" t="b">
        <v>0</v>
      </c>
      <c r="M999">
        <v>8</v>
      </c>
      <c r="N999" t="b">
        <v>0</v>
      </c>
      <c r="O999" t="s">
        <v>8271</v>
      </c>
      <c r="P999" s="10">
        <f>ROUND(E999/D999*100,0)</f>
        <v>1</v>
      </c>
      <c r="Q999">
        <f>IFERROR(ROUND(E999/M999,2),0)</f>
        <v>8.1300000000000008</v>
      </c>
      <c r="R999" s="16" t="s">
        <v>8317</v>
      </c>
      <c r="S999" s="11" t="s">
        <v>8319</v>
      </c>
      <c r="T999" s="21">
        <f>(((K999/60)/60)/24)+DATE(1970,1,1)</f>
        <v>41941.10297453704</v>
      </c>
      <c r="U999" s="21">
        <f>(((I999/60)/60)/24)+DATE(1970,1,1)</f>
        <v>41971.144641203704</v>
      </c>
    </row>
    <row r="1000" spans="1:21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f>YEAR(T1000)</f>
        <v>2015</v>
      </c>
      <c r="K1000" s="11">
        <v>1444017801</v>
      </c>
      <c r="L1000" t="b">
        <v>0</v>
      </c>
      <c r="M1000">
        <v>229</v>
      </c>
      <c r="N1000" t="b">
        <v>0</v>
      </c>
      <c r="O1000" t="s">
        <v>8271</v>
      </c>
      <c r="P1000" s="10">
        <f>ROUND(E1000/D1000*100,0)</f>
        <v>59</v>
      </c>
      <c r="Q1000">
        <f>IFERROR(ROUND(E1000/M1000,2),0)</f>
        <v>153.43</v>
      </c>
      <c r="R1000" s="16" t="s">
        <v>8317</v>
      </c>
      <c r="S1000" s="11" t="s">
        <v>8319</v>
      </c>
      <c r="T1000" s="21">
        <f>(((K1000/60)/60)/24)+DATE(1970,1,1)</f>
        <v>42282.168993055559</v>
      </c>
      <c r="U1000" s="21">
        <f>(((I1000/60)/60)/24)+DATE(1970,1,1)</f>
        <v>42327.210659722223</v>
      </c>
    </row>
    <row r="1001" spans="1:21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f>YEAR(T1001)</f>
        <v>2014</v>
      </c>
      <c r="K1001" s="11">
        <v>1413270690</v>
      </c>
      <c r="L1001" t="b">
        <v>0</v>
      </c>
      <c r="M1001">
        <v>40</v>
      </c>
      <c r="N1001" t="b">
        <v>0</v>
      </c>
      <c r="O1001" t="s">
        <v>8271</v>
      </c>
      <c r="P1001" s="10">
        <f>ROUND(E1001/D1001*100,0)</f>
        <v>8</v>
      </c>
      <c r="Q1001">
        <f>IFERROR(ROUND(E1001/M1001,2),0)</f>
        <v>292.08</v>
      </c>
      <c r="R1001" s="16" t="s">
        <v>8317</v>
      </c>
      <c r="S1001" s="11" t="s">
        <v>8319</v>
      </c>
      <c r="T1001" s="21">
        <f>(((K1001/60)/60)/24)+DATE(1970,1,1)</f>
        <v>41926.29965277778</v>
      </c>
      <c r="U1001" s="21">
        <f>(((I1001/60)/60)/24)+DATE(1970,1,1)</f>
        <v>41956.334722222222</v>
      </c>
    </row>
    <row r="1002" spans="1:21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f>YEAR(T1002)</f>
        <v>2017</v>
      </c>
      <c r="K1002" s="11">
        <v>1484357160</v>
      </c>
      <c r="L1002" t="b">
        <v>0</v>
      </c>
      <c r="M1002">
        <v>6</v>
      </c>
      <c r="N1002" t="b">
        <v>0</v>
      </c>
      <c r="O1002" t="s">
        <v>8271</v>
      </c>
      <c r="P1002" s="10">
        <f>ROUND(E1002/D1002*100,0)</f>
        <v>2</v>
      </c>
      <c r="Q1002">
        <f>IFERROR(ROUND(E1002/M1002,2),0)</f>
        <v>3304</v>
      </c>
      <c r="R1002" s="16" t="s">
        <v>8317</v>
      </c>
      <c r="S1002" s="11" t="s">
        <v>8319</v>
      </c>
      <c r="T1002" s="21">
        <f>(((K1002/60)/60)/24)+DATE(1970,1,1)</f>
        <v>42749.059722222228</v>
      </c>
      <c r="U1002" s="21">
        <f>(((I1002/60)/60)/24)+DATE(1970,1,1)</f>
        <v>42809.018055555556</v>
      </c>
    </row>
    <row r="1003" spans="1:21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f>YEAR(T1003)</f>
        <v>2016</v>
      </c>
      <c r="K1003" s="11">
        <v>1481908613</v>
      </c>
      <c r="L1003" t="b">
        <v>0</v>
      </c>
      <c r="M1003">
        <v>4</v>
      </c>
      <c r="N1003" t="b">
        <v>0</v>
      </c>
      <c r="O1003" t="s">
        <v>8271</v>
      </c>
      <c r="P1003" s="10">
        <f>ROUND(E1003/D1003*100,0)</f>
        <v>104</v>
      </c>
      <c r="Q1003">
        <f>IFERROR(ROUND(E1003/M1003,2),0)</f>
        <v>1300</v>
      </c>
      <c r="R1003" s="16" t="s">
        <v>8317</v>
      </c>
      <c r="S1003" s="11" t="s">
        <v>8319</v>
      </c>
      <c r="T1003" s="21">
        <f>(((K1003/60)/60)/24)+DATE(1970,1,1)</f>
        <v>42720.720057870371</v>
      </c>
      <c r="U1003" s="21">
        <f>(((I1003/60)/60)/24)+DATE(1970,1,1)</f>
        <v>42765.720057870371</v>
      </c>
    </row>
    <row r="1004" spans="1:21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f>YEAR(T1004)</f>
        <v>2015</v>
      </c>
      <c r="K1004" s="11">
        <v>1447777514</v>
      </c>
      <c r="L1004" t="b">
        <v>0</v>
      </c>
      <c r="M1004">
        <v>22</v>
      </c>
      <c r="N1004" t="b">
        <v>0</v>
      </c>
      <c r="O1004" t="s">
        <v>8271</v>
      </c>
      <c r="P1004" s="10">
        <f>ROUND(E1004/D1004*100,0)</f>
        <v>30</v>
      </c>
      <c r="Q1004">
        <f>IFERROR(ROUND(E1004/M1004,2),0)</f>
        <v>134.55000000000001</v>
      </c>
      <c r="R1004" s="16" t="s">
        <v>8317</v>
      </c>
      <c r="S1004" s="11" t="s">
        <v>8319</v>
      </c>
      <c r="T1004" s="21">
        <f>(((K1004/60)/60)/24)+DATE(1970,1,1)</f>
        <v>42325.684189814812</v>
      </c>
      <c r="U1004" s="21">
        <f>(((I1004/60)/60)/24)+DATE(1970,1,1)</f>
        <v>42355.249305555553</v>
      </c>
    </row>
    <row r="1005" spans="1:21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f>YEAR(T1005)</f>
        <v>2017</v>
      </c>
      <c r="K1005" s="11">
        <v>1487091661</v>
      </c>
      <c r="L1005" t="b">
        <v>0</v>
      </c>
      <c r="M1005">
        <v>15</v>
      </c>
      <c r="N1005" t="b">
        <v>0</v>
      </c>
      <c r="O1005" t="s">
        <v>8271</v>
      </c>
      <c r="P1005" s="10">
        <f>ROUND(E1005/D1005*100,0)</f>
        <v>16</v>
      </c>
      <c r="Q1005">
        <f>IFERROR(ROUND(E1005/M1005,2),0)</f>
        <v>214.07</v>
      </c>
      <c r="R1005" s="16" t="s">
        <v>8317</v>
      </c>
      <c r="S1005" s="11" t="s">
        <v>8319</v>
      </c>
      <c r="T1005" s="21">
        <f>(((K1005/60)/60)/24)+DATE(1970,1,1)</f>
        <v>42780.709039351852</v>
      </c>
      <c r="U1005" s="21">
        <f>(((I1005/60)/60)/24)+DATE(1970,1,1)</f>
        <v>42810.667372685188</v>
      </c>
    </row>
    <row r="1006" spans="1:21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f>YEAR(T1006)</f>
        <v>2016</v>
      </c>
      <c r="K1006" s="11">
        <v>1453222827</v>
      </c>
      <c r="L1006" t="b">
        <v>0</v>
      </c>
      <c r="M1006">
        <v>95</v>
      </c>
      <c r="N1006" t="b">
        <v>0</v>
      </c>
      <c r="O1006" t="s">
        <v>8271</v>
      </c>
      <c r="P1006" s="10">
        <f>ROUND(E1006/D1006*100,0)</f>
        <v>82</v>
      </c>
      <c r="Q1006">
        <f>IFERROR(ROUND(E1006/M1006,2),0)</f>
        <v>216.34</v>
      </c>
      <c r="R1006" s="16" t="s">
        <v>8317</v>
      </c>
      <c r="S1006" s="11" t="s">
        <v>8319</v>
      </c>
      <c r="T1006" s="21">
        <f>(((K1006/60)/60)/24)+DATE(1970,1,1)</f>
        <v>42388.708645833336</v>
      </c>
      <c r="U1006" s="21">
        <f>(((I1006/60)/60)/24)+DATE(1970,1,1)</f>
        <v>42418.708645833336</v>
      </c>
    </row>
    <row r="1007" spans="1:21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f>YEAR(T1007)</f>
        <v>2015</v>
      </c>
      <c r="K1007" s="11">
        <v>1443538783</v>
      </c>
      <c r="L1007" t="b">
        <v>0</v>
      </c>
      <c r="M1007">
        <v>161</v>
      </c>
      <c r="N1007" t="b">
        <v>0</v>
      </c>
      <c r="O1007" t="s">
        <v>8271</v>
      </c>
      <c r="P1007" s="10">
        <f>ROUND(E1007/D1007*100,0)</f>
        <v>75</v>
      </c>
      <c r="Q1007">
        <f>IFERROR(ROUND(E1007/M1007,2),0)</f>
        <v>932.31</v>
      </c>
      <c r="R1007" s="16" t="s">
        <v>8317</v>
      </c>
      <c r="S1007" s="11" t="s">
        <v>8319</v>
      </c>
      <c r="T1007" s="21">
        <f>(((K1007/60)/60)/24)+DATE(1970,1,1)</f>
        <v>42276.624803240738</v>
      </c>
      <c r="U1007" s="21">
        <f>(((I1007/60)/60)/24)+DATE(1970,1,1)</f>
        <v>42307.624803240738</v>
      </c>
    </row>
    <row r="1008" spans="1:21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f>YEAR(T1008)</f>
        <v>2014</v>
      </c>
      <c r="K1008" s="11">
        <v>1417654672</v>
      </c>
      <c r="L1008" t="b">
        <v>0</v>
      </c>
      <c r="M1008">
        <v>8</v>
      </c>
      <c r="N1008" t="b">
        <v>0</v>
      </c>
      <c r="O1008" t="s">
        <v>8271</v>
      </c>
      <c r="P1008" s="10">
        <f>ROUND(E1008/D1008*100,0)</f>
        <v>6</v>
      </c>
      <c r="Q1008">
        <f>IFERROR(ROUND(E1008/M1008,2),0)</f>
        <v>29.25</v>
      </c>
      <c r="R1008" s="16" t="s">
        <v>8317</v>
      </c>
      <c r="S1008" s="11" t="s">
        <v>8319</v>
      </c>
      <c r="T1008" s="21">
        <f>(((K1008/60)/60)/24)+DATE(1970,1,1)</f>
        <v>41977.040185185186</v>
      </c>
      <c r="U1008" s="21">
        <f>(((I1008/60)/60)/24)+DATE(1970,1,1)</f>
        <v>41985.299305555556</v>
      </c>
    </row>
    <row r="1009" spans="1:21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f>YEAR(T1009)</f>
        <v>2016</v>
      </c>
      <c r="K1009" s="11">
        <v>1478095223</v>
      </c>
      <c r="L1009" t="b">
        <v>0</v>
      </c>
      <c r="M1009">
        <v>76</v>
      </c>
      <c r="N1009" t="b">
        <v>0</v>
      </c>
      <c r="O1009" t="s">
        <v>8271</v>
      </c>
      <c r="P1009" s="10">
        <f>ROUND(E1009/D1009*100,0)</f>
        <v>44</v>
      </c>
      <c r="Q1009">
        <f>IFERROR(ROUND(E1009/M1009,2),0)</f>
        <v>174.95</v>
      </c>
      <c r="R1009" s="16" t="s">
        <v>8317</v>
      </c>
      <c r="S1009" s="11" t="s">
        <v>8319</v>
      </c>
      <c r="T1009" s="21">
        <f>(((K1009/60)/60)/24)+DATE(1970,1,1)</f>
        <v>42676.583599537036</v>
      </c>
      <c r="U1009" s="21">
        <f>(((I1009/60)/60)/24)+DATE(1970,1,1)</f>
        <v>42718.6252662037</v>
      </c>
    </row>
    <row r="1010" spans="1:21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f>YEAR(T1010)</f>
        <v>2016</v>
      </c>
      <c r="K1010" s="11">
        <v>1480361115</v>
      </c>
      <c r="L1010" t="b">
        <v>0</v>
      </c>
      <c r="M1010">
        <v>1</v>
      </c>
      <c r="N1010" t="b">
        <v>0</v>
      </c>
      <c r="O1010" t="s">
        <v>8271</v>
      </c>
      <c r="P1010" s="10">
        <f>ROUND(E1010/D1010*100,0)</f>
        <v>0</v>
      </c>
      <c r="Q1010">
        <f>IFERROR(ROUND(E1010/M1010,2),0)</f>
        <v>250</v>
      </c>
      <c r="R1010" s="16" t="s">
        <v>8317</v>
      </c>
      <c r="S1010" s="11" t="s">
        <v>8319</v>
      </c>
      <c r="T1010" s="21">
        <f>(((K1010/60)/60)/24)+DATE(1970,1,1)</f>
        <v>42702.809201388889</v>
      </c>
      <c r="U1010" s="21">
        <f>(((I1010/60)/60)/24)+DATE(1970,1,1)</f>
        <v>42732.809201388889</v>
      </c>
    </row>
    <row r="1011" spans="1:21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f>YEAR(T1011)</f>
        <v>2016</v>
      </c>
      <c r="K1011" s="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0">
        <f>ROUND(E1011/D1011*100,0)</f>
        <v>13</v>
      </c>
      <c r="Q1011">
        <f>IFERROR(ROUND(E1011/M1011,2),0)</f>
        <v>65</v>
      </c>
      <c r="R1011" s="16" t="s">
        <v>8317</v>
      </c>
      <c r="S1011" s="11" t="s">
        <v>8319</v>
      </c>
      <c r="T1011" s="21">
        <f>(((K1011/60)/60)/24)+DATE(1970,1,1)</f>
        <v>42510.604699074072</v>
      </c>
      <c r="U1011" s="21">
        <f>(((I1011/60)/60)/24)+DATE(1970,1,1)</f>
        <v>42540.604699074072</v>
      </c>
    </row>
    <row r="1012" spans="1:21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f>YEAR(T1012)</f>
        <v>2016</v>
      </c>
      <c r="K1012" s="11">
        <v>1468180462</v>
      </c>
      <c r="L1012" t="b">
        <v>0</v>
      </c>
      <c r="M1012">
        <v>4</v>
      </c>
      <c r="N1012" t="b">
        <v>0</v>
      </c>
      <c r="O1012" t="s">
        <v>8271</v>
      </c>
      <c r="P1012" s="10">
        <f>ROUND(E1012/D1012*100,0)</f>
        <v>0</v>
      </c>
      <c r="Q1012">
        <f>IFERROR(ROUND(E1012/M1012,2),0)</f>
        <v>55</v>
      </c>
      <c r="R1012" s="16" t="s">
        <v>8317</v>
      </c>
      <c r="S1012" s="11" t="s">
        <v>8319</v>
      </c>
      <c r="T1012" s="21">
        <f>(((K1012/60)/60)/24)+DATE(1970,1,1)</f>
        <v>42561.829421296294</v>
      </c>
      <c r="U1012" s="21">
        <f>(((I1012/60)/60)/24)+DATE(1970,1,1)</f>
        <v>42618.124305555553</v>
      </c>
    </row>
    <row r="1013" spans="1:21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f>YEAR(T1013)</f>
        <v>2014</v>
      </c>
      <c r="K1013" s="11">
        <v>1415050395</v>
      </c>
      <c r="L1013" t="b">
        <v>0</v>
      </c>
      <c r="M1013">
        <v>1</v>
      </c>
      <c r="N1013" t="b">
        <v>0</v>
      </c>
      <c r="O1013" t="s">
        <v>8271</v>
      </c>
      <c r="P1013" s="10">
        <f>ROUND(E1013/D1013*100,0)</f>
        <v>0</v>
      </c>
      <c r="Q1013">
        <f>IFERROR(ROUND(E1013/M1013,2),0)</f>
        <v>75</v>
      </c>
      <c r="R1013" s="16" t="s">
        <v>8317</v>
      </c>
      <c r="S1013" s="11" t="s">
        <v>8319</v>
      </c>
      <c r="T1013" s="21">
        <f>(((K1013/60)/60)/24)+DATE(1970,1,1)</f>
        <v>41946.898090277777</v>
      </c>
      <c r="U1013" s="21">
        <f>(((I1013/60)/60)/24)+DATE(1970,1,1)</f>
        <v>41991.898090277777</v>
      </c>
    </row>
    <row r="1014" spans="1:21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f>YEAR(T1014)</f>
        <v>2016</v>
      </c>
      <c r="K1014" s="11">
        <v>1481366052</v>
      </c>
      <c r="L1014" t="b">
        <v>0</v>
      </c>
      <c r="M1014">
        <v>775</v>
      </c>
      <c r="N1014" t="b">
        <v>0</v>
      </c>
      <c r="O1014" t="s">
        <v>8271</v>
      </c>
      <c r="P1014" s="10">
        <f>ROUND(E1014/D1014*100,0)</f>
        <v>21535</v>
      </c>
      <c r="Q1014">
        <f>IFERROR(ROUND(E1014/M1014,2),0)</f>
        <v>1389.36</v>
      </c>
      <c r="R1014" s="16" t="s">
        <v>8317</v>
      </c>
      <c r="S1014" s="11" t="s">
        <v>8319</v>
      </c>
      <c r="T1014" s="21">
        <f>(((K1014/60)/60)/24)+DATE(1970,1,1)</f>
        <v>42714.440416666665</v>
      </c>
      <c r="U1014" s="21">
        <f>(((I1014/60)/60)/24)+DATE(1970,1,1)</f>
        <v>42759.440416666665</v>
      </c>
    </row>
    <row r="1015" spans="1:21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f>YEAR(T1015)</f>
        <v>2015</v>
      </c>
      <c r="K1015" s="11">
        <v>1449000056</v>
      </c>
      <c r="L1015" t="b">
        <v>0</v>
      </c>
      <c r="M1015">
        <v>90</v>
      </c>
      <c r="N1015" t="b">
        <v>0</v>
      </c>
      <c r="O1015" t="s">
        <v>8271</v>
      </c>
      <c r="P1015" s="10">
        <f>ROUND(E1015/D1015*100,0)</f>
        <v>35</v>
      </c>
      <c r="Q1015">
        <f>IFERROR(ROUND(E1015/M1015,2),0)</f>
        <v>95.91</v>
      </c>
      <c r="R1015" s="16" t="s">
        <v>8317</v>
      </c>
      <c r="S1015" s="11" t="s">
        <v>8319</v>
      </c>
      <c r="T1015" s="21">
        <f>(((K1015/60)/60)/24)+DATE(1970,1,1)</f>
        <v>42339.833981481483</v>
      </c>
      <c r="U1015" s="21">
        <f>(((I1015/60)/60)/24)+DATE(1970,1,1)</f>
        <v>42367.833333333328</v>
      </c>
    </row>
    <row r="1016" spans="1:21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f>YEAR(T1016)</f>
        <v>2014</v>
      </c>
      <c r="K1016" s="11">
        <v>1415750615</v>
      </c>
      <c r="L1016" t="b">
        <v>0</v>
      </c>
      <c r="M1016">
        <v>16</v>
      </c>
      <c r="N1016" t="b">
        <v>0</v>
      </c>
      <c r="O1016" t="s">
        <v>8271</v>
      </c>
      <c r="P1016" s="10">
        <f>ROUND(E1016/D1016*100,0)</f>
        <v>31</v>
      </c>
      <c r="Q1016">
        <f>IFERROR(ROUND(E1016/M1016,2),0)</f>
        <v>191.25</v>
      </c>
      <c r="R1016" s="16" t="s">
        <v>8317</v>
      </c>
      <c r="S1016" s="11" t="s">
        <v>8319</v>
      </c>
      <c r="T1016" s="21">
        <f>(((K1016/60)/60)/24)+DATE(1970,1,1)</f>
        <v>41955.002488425926</v>
      </c>
      <c r="U1016" s="21">
        <f>(((I1016/60)/60)/24)+DATE(1970,1,1)</f>
        <v>42005.002488425926</v>
      </c>
    </row>
    <row r="1017" spans="1:21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f>YEAR(T1017)</f>
        <v>2015</v>
      </c>
      <c r="K1017" s="11">
        <v>1445893495</v>
      </c>
      <c r="L1017" t="b">
        <v>0</v>
      </c>
      <c r="M1017">
        <v>6</v>
      </c>
      <c r="N1017" t="b">
        <v>0</v>
      </c>
      <c r="O1017" t="s">
        <v>8271</v>
      </c>
      <c r="P1017" s="10">
        <f>ROUND(E1017/D1017*100,0)</f>
        <v>3</v>
      </c>
      <c r="Q1017">
        <f>IFERROR(ROUND(E1017/M1017,2),0)</f>
        <v>40</v>
      </c>
      <c r="R1017" s="16" t="s">
        <v>8317</v>
      </c>
      <c r="S1017" s="11" t="s">
        <v>8319</v>
      </c>
      <c r="T1017" s="21">
        <f>(((K1017/60)/60)/24)+DATE(1970,1,1)</f>
        <v>42303.878414351857</v>
      </c>
      <c r="U1017" s="21">
        <f>(((I1017/60)/60)/24)+DATE(1970,1,1)</f>
        <v>42333.920081018514</v>
      </c>
    </row>
    <row r="1018" spans="1:21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f>YEAR(T1018)</f>
        <v>2016</v>
      </c>
      <c r="K1018" s="11">
        <v>1456108456</v>
      </c>
      <c r="L1018" t="b">
        <v>0</v>
      </c>
      <c r="M1018">
        <v>38</v>
      </c>
      <c r="N1018" t="b">
        <v>0</v>
      </c>
      <c r="O1018" t="s">
        <v>8271</v>
      </c>
      <c r="P1018" s="10">
        <f>ROUND(E1018/D1018*100,0)</f>
        <v>3</v>
      </c>
      <c r="Q1018">
        <f>IFERROR(ROUND(E1018/M1018,2),0)</f>
        <v>74.790000000000006</v>
      </c>
      <c r="R1018" s="16" t="s">
        <v>8317</v>
      </c>
      <c r="S1018" s="11" t="s">
        <v>8319</v>
      </c>
      <c r="T1018" s="21">
        <f>(((K1018/60)/60)/24)+DATE(1970,1,1)</f>
        <v>42422.107129629629</v>
      </c>
      <c r="U1018" s="21">
        <f>(((I1018/60)/60)/24)+DATE(1970,1,1)</f>
        <v>42467.065462962957</v>
      </c>
    </row>
    <row r="1019" spans="1:21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f>YEAR(T1019)</f>
        <v>2015</v>
      </c>
      <c r="K1019" s="11">
        <v>1444666335</v>
      </c>
      <c r="L1019" t="b">
        <v>0</v>
      </c>
      <c r="M1019">
        <v>355</v>
      </c>
      <c r="N1019" t="b">
        <v>0</v>
      </c>
      <c r="O1019" t="s">
        <v>8271</v>
      </c>
      <c r="P1019" s="10">
        <f>ROUND(E1019/D1019*100,0)</f>
        <v>23</v>
      </c>
      <c r="Q1019">
        <f>IFERROR(ROUND(E1019/M1019,2),0)</f>
        <v>161.12</v>
      </c>
      <c r="R1019" s="16" t="s">
        <v>8317</v>
      </c>
      <c r="S1019" s="11" t="s">
        <v>8319</v>
      </c>
      <c r="T1019" s="21">
        <f>(((K1019/60)/60)/24)+DATE(1970,1,1)</f>
        <v>42289.675173611111</v>
      </c>
      <c r="U1019" s="21">
        <f>(((I1019/60)/60)/24)+DATE(1970,1,1)</f>
        <v>42329.716840277775</v>
      </c>
    </row>
    <row r="1020" spans="1:21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f>YEAR(T1020)</f>
        <v>2016</v>
      </c>
      <c r="K1020" s="11">
        <v>1465904933</v>
      </c>
      <c r="L1020" t="b">
        <v>0</v>
      </c>
      <c r="M1020">
        <v>7</v>
      </c>
      <c r="N1020" t="b">
        <v>0</v>
      </c>
      <c r="O1020" t="s">
        <v>8271</v>
      </c>
      <c r="P1020" s="10">
        <f>ROUND(E1020/D1020*100,0)</f>
        <v>3</v>
      </c>
      <c r="Q1020">
        <f>IFERROR(ROUND(E1020/M1020,2),0)</f>
        <v>88.71</v>
      </c>
      <c r="R1020" s="16" t="s">
        <v>8317</v>
      </c>
      <c r="S1020" s="11" t="s">
        <v>8319</v>
      </c>
      <c r="T1020" s="21">
        <f>(((K1020/60)/60)/24)+DATE(1970,1,1)</f>
        <v>42535.492280092592</v>
      </c>
      <c r="U1020" s="21">
        <f>(((I1020/60)/60)/24)+DATE(1970,1,1)</f>
        <v>42565.492280092592</v>
      </c>
    </row>
    <row r="1021" spans="1:21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f>YEAR(T1021)</f>
        <v>2015</v>
      </c>
      <c r="K1021" s="11">
        <v>1420500149</v>
      </c>
      <c r="L1021" t="b">
        <v>0</v>
      </c>
      <c r="M1021">
        <v>400</v>
      </c>
      <c r="N1021" t="b">
        <v>0</v>
      </c>
      <c r="O1021" t="s">
        <v>8271</v>
      </c>
      <c r="P1021" s="10">
        <f>ROUND(E1021/D1021*100,0)</f>
        <v>47</v>
      </c>
      <c r="Q1021">
        <f>IFERROR(ROUND(E1021/M1021,2),0)</f>
        <v>53.25</v>
      </c>
      <c r="R1021" s="16" t="s">
        <v>8317</v>
      </c>
      <c r="S1021" s="11" t="s">
        <v>8319</v>
      </c>
      <c r="T1021" s="21">
        <f>(((K1021/60)/60)/24)+DATE(1970,1,1)</f>
        <v>42009.973946759259</v>
      </c>
      <c r="U1021" s="21">
        <f>(((I1021/60)/60)/24)+DATE(1970,1,1)</f>
        <v>42039.973946759259</v>
      </c>
    </row>
    <row r="1022" spans="1:21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f>YEAR(T1022)</f>
        <v>2015</v>
      </c>
      <c r="K1022" s="11">
        <v>1430617209</v>
      </c>
      <c r="L1022" t="b">
        <v>0</v>
      </c>
      <c r="M1022">
        <v>30</v>
      </c>
      <c r="N1022" t="b">
        <v>1</v>
      </c>
      <c r="O1022" t="s">
        <v>8278</v>
      </c>
      <c r="P1022" s="10">
        <f>ROUND(E1022/D1022*100,0)</f>
        <v>206</v>
      </c>
      <c r="Q1022">
        <f>IFERROR(ROUND(E1022/M1022,2),0)</f>
        <v>106.2</v>
      </c>
      <c r="R1022" s="16" t="s">
        <v>8323</v>
      </c>
      <c r="S1022" s="11" t="s">
        <v>8328</v>
      </c>
      <c r="T1022" s="21">
        <f>(((K1022/60)/60)/24)+DATE(1970,1,1)</f>
        <v>42127.069548611107</v>
      </c>
      <c r="U1022" s="21">
        <f>(((I1022/60)/60)/24)+DATE(1970,1,1)</f>
        <v>42157.032638888893</v>
      </c>
    </row>
    <row r="1023" spans="1:21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f>YEAR(T1023)</f>
        <v>2015</v>
      </c>
      <c r="K1023" s="11">
        <v>1443074571</v>
      </c>
      <c r="L1023" t="b">
        <v>1</v>
      </c>
      <c r="M1023">
        <v>478</v>
      </c>
      <c r="N1023" t="b">
        <v>1</v>
      </c>
      <c r="O1023" t="s">
        <v>8278</v>
      </c>
      <c r="P1023" s="10">
        <f>ROUND(E1023/D1023*100,0)</f>
        <v>352</v>
      </c>
      <c r="Q1023">
        <f>IFERROR(ROUND(E1023/M1023,2),0)</f>
        <v>22.08</v>
      </c>
      <c r="R1023" s="16" t="s">
        <v>8323</v>
      </c>
      <c r="S1023" s="11" t="s">
        <v>8328</v>
      </c>
      <c r="T1023" s="21">
        <f>(((K1023/60)/60)/24)+DATE(1970,1,1)</f>
        <v>42271.251979166671</v>
      </c>
      <c r="U1023" s="21">
        <f>(((I1023/60)/60)/24)+DATE(1970,1,1)</f>
        <v>42294.166666666672</v>
      </c>
    </row>
    <row r="1024" spans="1:21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f>YEAR(T1024)</f>
        <v>2015</v>
      </c>
      <c r="K1024" s="11">
        <v>1429284677</v>
      </c>
      <c r="L1024" t="b">
        <v>1</v>
      </c>
      <c r="M1024">
        <v>74</v>
      </c>
      <c r="N1024" t="b">
        <v>1</v>
      </c>
      <c r="O1024" t="s">
        <v>8278</v>
      </c>
      <c r="P1024" s="10">
        <f>ROUND(E1024/D1024*100,0)</f>
        <v>115</v>
      </c>
      <c r="Q1024">
        <f>IFERROR(ROUND(E1024/M1024,2),0)</f>
        <v>31.05</v>
      </c>
      <c r="R1024" s="16" t="s">
        <v>8323</v>
      </c>
      <c r="S1024" s="11" t="s">
        <v>8328</v>
      </c>
      <c r="T1024" s="21">
        <f>(((K1024/60)/60)/24)+DATE(1970,1,1)</f>
        <v>42111.646724537044</v>
      </c>
      <c r="U1024" s="21">
        <f>(((I1024/60)/60)/24)+DATE(1970,1,1)</f>
        <v>42141.646724537044</v>
      </c>
    </row>
    <row r="1025" spans="1:21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f>YEAR(T1025)</f>
        <v>2015</v>
      </c>
      <c r="K1025" s="11">
        <v>1432245861</v>
      </c>
      <c r="L1025" t="b">
        <v>0</v>
      </c>
      <c r="M1025">
        <v>131</v>
      </c>
      <c r="N1025" t="b">
        <v>1</v>
      </c>
      <c r="O1025" t="s">
        <v>8278</v>
      </c>
      <c r="P1025" s="10">
        <f>ROUND(E1025/D1025*100,0)</f>
        <v>237</v>
      </c>
      <c r="Q1025">
        <f>IFERROR(ROUND(E1025/M1025,2),0)</f>
        <v>36.21</v>
      </c>
      <c r="R1025" s="16" t="s">
        <v>8323</v>
      </c>
      <c r="S1025" s="11" t="s">
        <v>8328</v>
      </c>
      <c r="T1025" s="21">
        <f>(((K1025/60)/60)/24)+DATE(1970,1,1)</f>
        <v>42145.919687500005</v>
      </c>
      <c r="U1025" s="21">
        <f>(((I1025/60)/60)/24)+DATE(1970,1,1)</f>
        <v>42175.919687500005</v>
      </c>
    </row>
    <row r="1026" spans="1:21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f>YEAR(T1026)</f>
        <v>2016</v>
      </c>
      <c r="K1026" s="11">
        <v>1451656563</v>
      </c>
      <c r="L1026" t="b">
        <v>1</v>
      </c>
      <c r="M1026">
        <v>61</v>
      </c>
      <c r="N1026" t="b">
        <v>1</v>
      </c>
      <c r="O1026" t="s">
        <v>8278</v>
      </c>
      <c r="P1026" s="10">
        <f>ROUND(E1026/D1026*100,0)</f>
        <v>119</v>
      </c>
      <c r="Q1026">
        <f>IFERROR(ROUND(E1026/M1026,2),0)</f>
        <v>388.98</v>
      </c>
      <c r="R1026" s="16" t="s">
        <v>8323</v>
      </c>
      <c r="S1026" s="11" t="s">
        <v>8328</v>
      </c>
      <c r="T1026" s="21">
        <f>(((K1026/60)/60)/24)+DATE(1970,1,1)</f>
        <v>42370.580590277779</v>
      </c>
      <c r="U1026" s="21">
        <f>(((I1026/60)/60)/24)+DATE(1970,1,1)</f>
        <v>42400.580590277779</v>
      </c>
    </row>
    <row r="1027" spans="1:21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f>YEAR(T1027)</f>
        <v>2015</v>
      </c>
      <c r="K1027" s="11">
        <v>1423944037</v>
      </c>
      <c r="L1027" t="b">
        <v>1</v>
      </c>
      <c r="M1027">
        <v>1071</v>
      </c>
      <c r="N1027" t="b">
        <v>1</v>
      </c>
      <c r="O1027" t="s">
        <v>8278</v>
      </c>
      <c r="P1027" s="10">
        <f>ROUND(E1027/D1027*100,0)</f>
        <v>110</v>
      </c>
      <c r="Q1027">
        <f>IFERROR(ROUND(E1027/M1027,2),0)</f>
        <v>71.849999999999994</v>
      </c>
      <c r="R1027" s="16" t="s">
        <v>8323</v>
      </c>
      <c r="S1027" s="11" t="s">
        <v>8328</v>
      </c>
      <c r="T1027" s="21">
        <f>(((K1027/60)/60)/24)+DATE(1970,1,1)</f>
        <v>42049.833761574075</v>
      </c>
      <c r="U1027" s="21">
        <f>(((I1027/60)/60)/24)+DATE(1970,1,1)</f>
        <v>42079.792094907403</v>
      </c>
    </row>
    <row r="1028" spans="1:21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f>YEAR(T1028)</f>
        <v>2016</v>
      </c>
      <c r="K1028" s="11">
        <v>1456480016</v>
      </c>
      <c r="L1028" t="b">
        <v>1</v>
      </c>
      <c r="M1028">
        <v>122</v>
      </c>
      <c r="N1028" t="b">
        <v>1</v>
      </c>
      <c r="O1028" t="s">
        <v>8278</v>
      </c>
      <c r="P1028" s="10">
        <f>ROUND(E1028/D1028*100,0)</f>
        <v>100</v>
      </c>
      <c r="Q1028">
        <f>IFERROR(ROUND(E1028/M1028,2),0)</f>
        <v>57.38</v>
      </c>
      <c r="R1028" s="16" t="s">
        <v>8323</v>
      </c>
      <c r="S1028" s="11" t="s">
        <v>8328</v>
      </c>
      <c r="T1028" s="21">
        <f>(((K1028/60)/60)/24)+DATE(1970,1,1)</f>
        <v>42426.407592592594</v>
      </c>
      <c r="U1028" s="21">
        <f>(((I1028/60)/60)/24)+DATE(1970,1,1)</f>
        <v>42460.365925925929</v>
      </c>
    </row>
    <row r="1029" spans="1:21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f>YEAR(T1029)</f>
        <v>2014</v>
      </c>
      <c r="K1029" s="11">
        <v>1411433347</v>
      </c>
      <c r="L1029" t="b">
        <v>1</v>
      </c>
      <c r="M1029">
        <v>111</v>
      </c>
      <c r="N1029" t="b">
        <v>1</v>
      </c>
      <c r="O1029" t="s">
        <v>8278</v>
      </c>
      <c r="P1029" s="10">
        <f>ROUND(E1029/D1029*100,0)</f>
        <v>103</v>
      </c>
      <c r="Q1029">
        <f>IFERROR(ROUND(E1029/M1029,2),0)</f>
        <v>69.67</v>
      </c>
      <c r="R1029" s="16" t="s">
        <v>8323</v>
      </c>
      <c r="S1029" s="11" t="s">
        <v>8328</v>
      </c>
      <c r="T1029" s="21">
        <f>(((K1029/60)/60)/24)+DATE(1970,1,1)</f>
        <v>41905.034108796295</v>
      </c>
      <c r="U1029" s="21">
        <f>(((I1029/60)/60)/24)+DATE(1970,1,1)</f>
        <v>41935.034108796295</v>
      </c>
    </row>
    <row r="1030" spans="1:21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f>YEAR(T1030)</f>
        <v>2017</v>
      </c>
      <c r="K1030" s="11">
        <v>1484924605</v>
      </c>
      <c r="L1030" t="b">
        <v>1</v>
      </c>
      <c r="M1030">
        <v>255</v>
      </c>
      <c r="N1030" t="b">
        <v>1</v>
      </c>
      <c r="O1030" t="s">
        <v>8278</v>
      </c>
      <c r="P1030" s="10">
        <f>ROUND(E1030/D1030*100,0)</f>
        <v>117</v>
      </c>
      <c r="Q1030">
        <f>IFERROR(ROUND(E1030/M1030,2),0)</f>
        <v>45.99</v>
      </c>
      <c r="R1030" s="16" t="s">
        <v>8323</v>
      </c>
      <c r="S1030" s="11" t="s">
        <v>8328</v>
      </c>
      <c r="T1030" s="21">
        <f>(((K1030/60)/60)/24)+DATE(1970,1,1)</f>
        <v>42755.627372685187</v>
      </c>
      <c r="U1030" s="21">
        <f>(((I1030/60)/60)/24)+DATE(1970,1,1)</f>
        <v>42800.833333333328</v>
      </c>
    </row>
    <row r="1031" spans="1:21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f>YEAR(T1031)</f>
        <v>2015</v>
      </c>
      <c r="K1031" s="11">
        <v>1423501507</v>
      </c>
      <c r="L1031" t="b">
        <v>0</v>
      </c>
      <c r="M1031">
        <v>141</v>
      </c>
      <c r="N1031" t="b">
        <v>1</v>
      </c>
      <c r="O1031" t="s">
        <v>8278</v>
      </c>
      <c r="P1031" s="10">
        <f>ROUND(E1031/D1031*100,0)</f>
        <v>112</v>
      </c>
      <c r="Q1031">
        <f>IFERROR(ROUND(E1031/M1031,2),0)</f>
        <v>79.260000000000005</v>
      </c>
      <c r="R1031" s="16" t="s">
        <v>8323</v>
      </c>
      <c r="S1031" s="11" t="s">
        <v>8328</v>
      </c>
      <c r="T1031" s="21">
        <f>(((K1031/60)/60)/24)+DATE(1970,1,1)</f>
        <v>42044.711886574078</v>
      </c>
      <c r="U1031" s="21">
        <f>(((I1031/60)/60)/24)+DATE(1970,1,1)</f>
        <v>42098.915972222225</v>
      </c>
    </row>
    <row r="1032" spans="1:21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f>YEAR(T1032)</f>
        <v>2016</v>
      </c>
      <c r="K1032" s="11">
        <v>1472470549</v>
      </c>
      <c r="L1032" t="b">
        <v>0</v>
      </c>
      <c r="M1032">
        <v>159</v>
      </c>
      <c r="N1032" t="b">
        <v>1</v>
      </c>
      <c r="O1032" t="s">
        <v>8278</v>
      </c>
      <c r="P1032" s="10">
        <f>ROUND(E1032/D1032*100,0)</f>
        <v>342</v>
      </c>
      <c r="Q1032">
        <f>IFERROR(ROUND(E1032/M1032,2),0)</f>
        <v>43.03</v>
      </c>
      <c r="R1032" s="16" t="s">
        <v>8323</v>
      </c>
      <c r="S1032" s="11" t="s">
        <v>8328</v>
      </c>
      <c r="T1032" s="21">
        <f>(((K1032/60)/60)/24)+DATE(1970,1,1)</f>
        <v>42611.483206018514</v>
      </c>
      <c r="U1032" s="21">
        <f>(((I1032/60)/60)/24)+DATE(1970,1,1)</f>
        <v>42625.483206018514</v>
      </c>
    </row>
    <row r="1033" spans="1:21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f>YEAR(T1033)</f>
        <v>2015</v>
      </c>
      <c r="K1033" s="11">
        <v>1447698010</v>
      </c>
      <c r="L1033" t="b">
        <v>0</v>
      </c>
      <c r="M1033">
        <v>99</v>
      </c>
      <c r="N1033" t="b">
        <v>1</v>
      </c>
      <c r="O1033" t="s">
        <v>8278</v>
      </c>
      <c r="P1033" s="10">
        <f>ROUND(E1033/D1033*100,0)</f>
        <v>107</v>
      </c>
      <c r="Q1033">
        <f>IFERROR(ROUND(E1033/M1033,2),0)</f>
        <v>108.48</v>
      </c>
      <c r="R1033" s="16" t="s">
        <v>8323</v>
      </c>
      <c r="S1033" s="11" t="s">
        <v>8328</v>
      </c>
      <c r="T1033" s="21">
        <f>(((K1033/60)/60)/24)+DATE(1970,1,1)</f>
        <v>42324.764004629629</v>
      </c>
      <c r="U1033" s="21">
        <f>(((I1033/60)/60)/24)+DATE(1970,1,1)</f>
        <v>42354.764004629629</v>
      </c>
    </row>
    <row r="1034" spans="1:21" ht="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f>YEAR(T1034)</f>
        <v>2016</v>
      </c>
      <c r="K1034" s="11">
        <v>1464105625</v>
      </c>
      <c r="L1034" t="b">
        <v>0</v>
      </c>
      <c r="M1034">
        <v>96</v>
      </c>
      <c r="N1034" t="b">
        <v>1</v>
      </c>
      <c r="O1034" t="s">
        <v>8278</v>
      </c>
      <c r="P1034" s="10">
        <f>ROUND(E1034/D1034*100,0)</f>
        <v>108</v>
      </c>
      <c r="Q1034">
        <f>IFERROR(ROUND(E1034/M1034,2),0)</f>
        <v>61.03</v>
      </c>
      <c r="R1034" s="16" t="s">
        <v>8323</v>
      </c>
      <c r="S1034" s="11" t="s">
        <v>8328</v>
      </c>
      <c r="T1034" s="21">
        <f>(((K1034/60)/60)/24)+DATE(1970,1,1)</f>
        <v>42514.666956018518</v>
      </c>
      <c r="U1034" s="21">
        <f>(((I1034/60)/60)/24)+DATE(1970,1,1)</f>
        <v>42544.666956018518</v>
      </c>
    </row>
    <row r="1035" spans="1:21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f>YEAR(T1035)</f>
        <v>2016</v>
      </c>
      <c r="K1035" s="11">
        <v>1479144880</v>
      </c>
      <c r="L1035" t="b">
        <v>0</v>
      </c>
      <c r="M1035">
        <v>27</v>
      </c>
      <c r="N1035" t="b">
        <v>1</v>
      </c>
      <c r="O1035" t="s">
        <v>8278</v>
      </c>
      <c r="P1035" s="10">
        <f>ROUND(E1035/D1035*100,0)</f>
        <v>103</v>
      </c>
      <c r="Q1035">
        <f>IFERROR(ROUND(E1035/M1035,2),0)</f>
        <v>50.59</v>
      </c>
      <c r="R1035" s="16" t="s">
        <v>8323</v>
      </c>
      <c r="S1035" s="11" t="s">
        <v>8328</v>
      </c>
      <c r="T1035" s="21">
        <f>(((K1035/60)/60)/24)+DATE(1970,1,1)</f>
        <v>42688.732407407413</v>
      </c>
      <c r="U1035" s="21">
        <f>(((I1035/60)/60)/24)+DATE(1970,1,1)</f>
        <v>42716.732407407413</v>
      </c>
    </row>
    <row r="1036" spans="1:21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f>YEAR(T1036)</f>
        <v>2016</v>
      </c>
      <c r="K1036" s="11">
        <v>1467604804</v>
      </c>
      <c r="L1036" t="b">
        <v>0</v>
      </c>
      <c r="M1036">
        <v>166</v>
      </c>
      <c r="N1036" t="b">
        <v>1</v>
      </c>
      <c r="O1036" t="s">
        <v>8278</v>
      </c>
      <c r="P1036" s="10">
        <f>ROUND(E1036/D1036*100,0)</f>
        <v>130</v>
      </c>
      <c r="Q1036">
        <f>IFERROR(ROUND(E1036/M1036,2),0)</f>
        <v>39.159999999999997</v>
      </c>
      <c r="R1036" s="16" t="s">
        <v>8323</v>
      </c>
      <c r="S1036" s="11" t="s">
        <v>8328</v>
      </c>
      <c r="T1036" s="21">
        <f>(((K1036/60)/60)/24)+DATE(1970,1,1)</f>
        <v>42555.166712962964</v>
      </c>
      <c r="U1036" s="21">
        <f>(((I1036/60)/60)/24)+DATE(1970,1,1)</f>
        <v>42587.165972222225</v>
      </c>
    </row>
    <row r="1037" spans="1:21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f>YEAR(T1037)</f>
        <v>2015</v>
      </c>
      <c r="K1037" s="11">
        <v>1421076220</v>
      </c>
      <c r="L1037" t="b">
        <v>0</v>
      </c>
      <c r="M1037">
        <v>76</v>
      </c>
      <c r="N1037" t="b">
        <v>1</v>
      </c>
      <c r="O1037" t="s">
        <v>8278</v>
      </c>
      <c r="P1037" s="10">
        <f>ROUND(E1037/D1037*100,0)</f>
        <v>108</v>
      </c>
      <c r="Q1037">
        <f>IFERROR(ROUND(E1037/M1037,2),0)</f>
        <v>65.16</v>
      </c>
      <c r="R1037" s="16" t="s">
        <v>8323</v>
      </c>
      <c r="S1037" s="11" t="s">
        <v>8328</v>
      </c>
      <c r="T1037" s="21">
        <f>(((K1037/60)/60)/24)+DATE(1970,1,1)</f>
        <v>42016.641435185185</v>
      </c>
      <c r="U1037" s="21">
        <f>(((I1037/60)/60)/24)+DATE(1970,1,1)</f>
        <v>42046.641435185185</v>
      </c>
    </row>
    <row r="1038" spans="1:21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f>YEAR(T1038)</f>
        <v>2012</v>
      </c>
      <c r="K1038" s="11">
        <v>1354790790</v>
      </c>
      <c r="L1038" t="b">
        <v>0</v>
      </c>
      <c r="M1038">
        <v>211</v>
      </c>
      <c r="N1038" t="b">
        <v>1</v>
      </c>
      <c r="O1038" t="s">
        <v>8278</v>
      </c>
      <c r="P1038" s="10">
        <f>ROUND(E1038/D1038*100,0)</f>
        <v>112</v>
      </c>
      <c r="Q1038">
        <f>IFERROR(ROUND(E1038/M1038,2),0)</f>
        <v>23.96</v>
      </c>
      <c r="R1038" s="16" t="s">
        <v>8323</v>
      </c>
      <c r="S1038" s="11" t="s">
        <v>8328</v>
      </c>
      <c r="T1038" s="21">
        <f>(((K1038/60)/60)/24)+DATE(1970,1,1)</f>
        <v>41249.448958333334</v>
      </c>
      <c r="U1038" s="21">
        <f>(((I1038/60)/60)/24)+DATE(1970,1,1)</f>
        <v>41281.333333333336</v>
      </c>
    </row>
    <row r="1039" spans="1:21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f>YEAR(T1039)</f>
        <v>2015</v>
      </c>
      <c r="K1039" s="11">
        <v>1429991062</v>
      </c>
      <c r="L1039" t="b">
        <v>0</v>
      </c>
      <c r="M1039">
        <v>21</v>
      </c>
      <c r="N1039" t="b">
        <v>1</v>
      </c>
      <c r="O1039" t="s">
        <v>8278</v>
      </c>
      <c r="P1039" s="10">
        <f>ROUND(E1039/D1039*100,0)</f>
        <v>102</v>
      </c>
      <c r="Q1039">
        <f>IFERROR(ROUND(E1039/M1039,2),0)</f>
        <v>48.62</v>
      </c>
      <c r="R1039" s="16" t="s">
        <v>8323</v>
      </c>
      <c r="S1039" s="11" t="s">
        <v>8328</v>
      </c>
      <c r="T1039" s="21">
        <f>(((K1039/60)/60)/24)+DATE(1970,1,1)</f>
        <v>42119.822476851856</v>
      </c>
      <c r="U1039" s="21">
        <f>(((I1039/60)/60)/24)+DATE(1970,1,1)</f>
        <v>42142.208333333328</v>
      </c>
    </row>
    <row r="1040" spans="1:21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f>YEAR(T1040)</f>
        <v>2016</v>
      </c>
      <c r="K1040" s="11">
        <v>1455773623</v>
      </c>
      <c r="L1040" t="b">
        <v>0</v>
      </c>
      <c r="M1040">
        <v>61</v>
      </c>
      <c r="N1040" t="b">
        <v>1</v>
      </c>
      <c r="O1040" t="s">
        <v>8278</v>
      </c>
      <c r="P1040" s="10">
        <f>ROUND(E1040/D1040*100,0)</f>
        <v>145</v>
      </c>
      <c r="Q1040">
        <f>IFERROR(ROUND(E1040/M1040,2),0)</f>
        <v>35.74</v>
      </c>
      <c r="R1040" s="16" t="s">
        <v>8323</v>
      </c>
      <c r="S1040" s="11" t="s">
        <v>8328</v>
      </c>
      <c r="T1040" s="21">
        <f>(((K1040/60)/60)/24)+DATE(1970,1,1)</f>
        <v>42418.231747685189</v>
      </c>
      <c r="U1040" s="21">
        <f>(((I1040/60)/60)/24)+DATE(1970,1,1)</f>
        <v>42448.190081018518</v>
      </c>
    </row>
    <row r="1041" spans="1:21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f>YEAR(T1041)</f>
        <v>2016</v>
      </c>
      <c r="K1041" s="11">
        <v>1479436646</v>
      </c>
      <c r="L1041" t="b">
        <v>0</v>
      </c>
      <c r="M1041">
        <v>30</v>
      </c>
      <c r="N1041" t="b">
        <v>1</v>
      </c>
      <c r="O1041" t="s">
        <v>8278</v>
      </c>
      <c r="P1041" s="10">
        <f>ROUND(E1041/D1041*100,0)</f>
        <v>128</v>
      </c>
      <c r="Q1041">
        <f>IFERROR(ROUND(E1041/M1041,2),0)</f>
        <v>21.37</v>
      </c>
      <c r="R1041" s="16" t="s">
        <v>8323</v>
      </c>
      <c r="S1041" s="11" t="s">
        <v>8328</v>
      </c>
      <c r="T1041" s="21">
        <f>(((K1041/60)/60)/24)+DATE(1970,1,1)</f>
        <v>42692.109328703707</v>
      </c>
      <c r="U1041" s="21">
        <f>(((I1041/60)/60)/24)+DATE(1970,1,1)</f>
        <v>42717.332638888889</v>
      </c>
    </row>
    <row r="1042" spans="1:21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f>YEAR(T1042)</f>
        <v>2016</v>
      </c>
      <c r="K1042" s="11">
        <v>1469725209</v>
      </c>
      <c r="L1042" t="b">
        <v>0</v>
      </c>
      <c r="M1042">
        <v>1</v>
      </c>
      <c r="N1042" t="b">
        <v>0</v>
      </c>
      <c r="O1042" t="s">
        <v>8279</v>
      </c>
      <c r="P1042" s="10">
        <f>ROUND(E1042/D1042*100,0)</f>
        <v>0</v>
      </c>
      <c r="Q1042">
        <f>IFERROR(ROUND(E1042/M1042,2),0)</f>
        <v>250</v>
      </c>
      <c r="R1042" s="16" t="s">
        <v>8329</v>
      </c>
      <c r="S1042" s="11" t="s">
        <v>8330</v>
      </c>
      <c r="T1042" s="21">
        <f>(((K1042/60)/60)/24)+DATE(1970,1,1)</f>
        <v>42579.708437499998</v>
      </c>
      <c r="U1042" s="21">
        <f>(((I1042/60)/60)/24)+DATE(1970,1,1)</f>
        <v>42609.708437499998</v>
      </c>
    </row>
    <row r="1043" spans="1:21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f>YEAR(T1043)</f>
        <v>2014</v>
      </c>
      <c r="K1043" s="11">
        <v>1405041992</v>
      </c>
      <c r="L1043" t="b">
        <v>0</v>
      </c>
      <c r="M1043">
        <v>0</v>
      </c>
      <c r="N1043" t="b">
        <v>0</v>
      </c>
      <c r="O1043" t="s">
        <v>8279</v>
      </c>
      <c r="P1043" s="10">
        <f>ROUND(E1043/D1043*100,0)</f>
        <v>0</v>
      </c>
      <c r="Q1043">
        <f>IFERROR(ROUND(E1043/M1043,2),0)</f>
        <v>0</v>
      </c>
      <c r="R1043" s="16" t="s">
        <v>8329</v>
      </c>
      <c r="S1043" s="11" t="s">
        <v>8330</v>
      </c>
      <c r="T1043" s="21">
        <f>(((K1043/60)/60)/24)+DATE(1970,1,1)</f>
        <v>41831.060092592597</v>
      </c>
      <c r="U1043" s="21">
        <f>(((I1043/60)/60)/24)+DATE(1970,1,1)</f>
        <v>41851.060092592597</v>
      </c>
    </row>
    <row r="1044" spans="1:21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f>YEAR(T1044)</f>
        <v>2014</v>
      </c>
      <c r="K1044" s="11">
        <v>1406824948</v>
      </c>
      <c r="L1044" t="b">
        <v>0</v>
      </c>
      <c r="M1044">
        <v>1</v>
      </c>
      <c r="N1044" t="b">
        <v>0</v>
      </c>
      <c r="O1044" t="s">
        <v>8279</v>
      </c>
      <c r="P1044" s="10">
        <f>ROUND(E1044/D1044*100,0)</f>
        <v>2</v>
      </c>
      <c r="Q1044">
        <f>IFERROR(ROUND(E1044/M1044,2),0)</f>
        <v>10</v>
      </c>
      <c r="R1044" s="16" t="s">
        <v>8329</v>
      </c>
      <c r="S1044" s="11" t="s">
        <v>8330</v>
      </c>
      <c r="T1044" s="21">
        <f>(((K1044/60)/60)/24)+DATE(1970,1,1)</f>
        <v>41851.696157407408</v>
      </c>
      <c r="U1044" s="21">
        <f>(((I1044/60)/60)/24)+DATE(1970,1,1)</f>
        <v>41894.416666666664</v>
      </c>
    </row>
    <row r="1045" spans="1:21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f>YEAR(T1045)</f>
        <v>2015</v>
      </c>
      <c r="K1045" s="11">
        <v>1429509855</v>
      </c>
      <c r="L1045" t="b">
        <v>0</v>
      </c>
      <c r="M1045">
        <v>292</v>
      </c>
      <c r="N1045" t="b">
        <v>0</v>
      </c>
      <c r="O1045" t="s">
        <v>8279</v>
      </c>
      <c r="P1045" s="10">
        <f>ROUND(E1045/D1045*100,0)</f>
        <v>9</v>
      </c>
      <c r="Q1045">
        <f>IFERROR(ROUND(E1045/M1045,2),0)</f>
        <v>29.24</v>
      </c>
      <c r="R1045" s="16" t="s">
        <v>8329</v>
      </c>
      <c r="S1045" s="11" t="s">
        <v>8330</v>
      </c>
      <c r="T1045" s="21">
        <f>(((K1045/60)/60)/24)+DATE(1970,1,1)</f>
        <v>42114.252951388888</v>
      </c>
      <c r="U1045" s="21">
        <f>(((I1045/60)/60)/24)+DATE(1970,1,1)</f>
        <v>42144.252951388888</v>
      </c>
    </row>
    <row r="1046" spans="1:21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f>YEAR(T1046)</f>
        <v>2015</v>
      </c>
      <c r="K1046" s="11">
        <v>1420668801</v>
      </c>
      <c r="L1046" t="b">
        <v>0</v>
      </c>
      <c r="M1046">
        <v>2</v>
      </c>
      <c r="N1046" t="b">
        <v>0</v>
      </c>
      <c r="O1046" t="s">
        <v>8279</v>
      </c>
      <c r="P1046" s="10">
        <f>ROUND(E1046/D1046*100,0)</f>
        <v>0</v>
      </c>
      <c r="Q1046">
        <f>IFERROR(ROUND(E1046/M1046,2),0)</f>
        <v>3</v>
      </c>
      <c r="R1046" s="16" t="s">
        <v>8329</v>
      </c>
      <c r="S1046" s="11" t="s">
        <v>8330</v>
      </c>
      <c r="T1046" s="21">
        <f>(((K1046/60)/60)/24)+DATE(1970,1,1)</f>
        <v>42011.925937499997</v>
      </c>
      <c r="U1046" s="21">
        <f>(((I1046/60)/60)/24)+DATE(1970,1,1)</f>
        <v>42068.852083333331</v>
      </c>
    </row>
    <row r="1047" spans="1:21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f>YEAR(T1047)</f>
        <v>2014</v>
      </c>
      <c r="K1047" s="11">
        <v>1406235550</v>
      </c>
      <c r="L1047" t="b">
        <v>0</v>
      </c>
      <c r="M1047">
        <v>8</v>
      </c>
      <c r="N1047" t="b">
        <v>0</v>
      </c>
      <c r="O1047" t="s">
        <v>8279</v>
      </c>
      <c r="P1047" s="10">
        <f>ROUND(E1047/D1047*100,0)</f>
        <v>3</v>
      </c>
      <c r="Q1047">
        <f>IFERROR(ROUND(E1047/M1047,2),0)</f>
        <v>33.25</v>
      </c>
      <c r="R1047" s="16" t="s">
        <v>8329</v>
      </c>
      <c r="S1047" s="11" t="s">
        <v>8330</v>
      </c>
      <c r="T1047" s="21">
        <f>(((K1047/60)/60)/24)+DATE(1970,1,1)</f>
        <v>41844.874421296299</v>
      </c>
      <c r="U1047" s="21">
        <f>(((I1047/60)/60)/24)+DATE(1970,1,1)</f>
        <v>41874.874421296299</v>
      </c>
    </row>
    <row r="1048" spans="1:21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f>YEAR(T1048)</f>
        <v>2015</v>
      </c>
      <c r="K1048" s="11">
        <v>1447273560</v>
      </c>
      <c r="L1048" t="b">
        <v>0</v>
      </c>
      <c r="M1048">
        <v>0</v>
      </c>
      <c r="N1048" t="b">
        <v>0</v>
      </c>
      <c r="O1048" t="s">
        <v>8279</v>
      </c>
      <c r="P1048" s="10">
        <f>ROUND(E1048/D1048*100,0)</f>
        <v>0</v>
      </c>
      <c r="Q1048">
        <f>IFERROR(ROUND(E1048/M1048,2),0)</f>
        <v>0</v>
      </c>
      <c r="R1048" s="16" t="s">
        <v>8329</v>
      </c>
      <c r="S1048" s="11" t="s">
        <v>8330</v>
      </c>
      <c r="T1048" s="21">
        <f>(((K1048/60)/60)/24)+DATE(1970,1,1)</f>
        <v>42319.851388888885</v>
      </c>
      <c r="U1048" s="21">
        <f>(((I1048/60)/60)/24)+DATE(1970,1,1)</f>
        <v>42364.851388888885</v>
      </c>
    </row>
    <row r="1049" spans="1:21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f>YEAR(T1049)</f>
        <v>2014</v>
      </c>
      <c r="K1049" s="11">
        <v>1412624315</v>
      </c>
      <c r="L1049" t="b">
        <v>0</v>
      </c>
      <c r="M1049">
        <v>1</v>
      </c>
      <c r="N1049" t="b">
        <v>0</v>
      </c>
      <c r="O1049" t="s">
        <v>8279</v>
      </c>
      <c r="P1049" s="10">
        <f>ROUND(E1049/D1049*100,0)</f>
        <v>0</v>
      </c>
      <c r="Q1049">
        <f>IFERROR(ROUND(E1049/M1049,2),0)</f>
        <v>1</v>
      </c>
      <c r="R1049" s="16" t="s">
        <v>8329</v>
      </c>
      <c r="S1049" s="11" t="s">
        <v>8330</v>
      </c>
      <c r="T1049" s="21">
        <f>(((K1049/60)/60)/24)+DATE(1970,1,1)</f>
        <v>41918.818460648145</v>
      </c>
      <c r="U1049" s="21">
        <f>(((I1049/60)/60)/24)+DATE(1970,1,1)</f>
        <v>41948.860127314816</v>
      </c>
    </row>
    <row r="1050" spans="1:21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f>YEAR(T1050)</f>
        <v>2016</v>
      </c>
      <c r="K1050" s="11">
        <v>1471310189</v>
      </c>
      <c r="L1050" t="b">
        <v>0</v>
      </c>
      <c r="M1050">
        <v>4</v>
      </c>
      <c r="N1050" t="b">
        <v>0</v>
      </c>
      <c r="O1050" t="s">
        <v>8279</v>
      </c>
      <c r="P1050" s="10">
        <f>ROUND(E1050/D1050*100,0)</f>
        <v>1</v>
      </c>
      <c r="Q1050">
        <f>IFERROR(ROUND(E1050/M1050,2),0)</f>
        <v>53</v>
      </c>
      <c r="R1050" s="16" t="s">
        <v>8329</v>
      </c>
      <c r="S1050" s="11" t="s">
        <v>8330</v>
      </c>
      <c r="T1050" s="21">
        <f>(((K1050/60)/60)/24)+DATE(1970,1,1)</f>
        <v>42598.053113425922</v>
      </c>
      <c r="U1050" s="21">
        <f>(((I1050/60)/60)/24)+DATE(1970,1,1)</f>
        <v>42638.053113425922</v>
      </c>
    </row>
    <row r="1051" spans="1:21" ht="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f>YEAR(T1051)</f>
        <v>2016</v>
      </c>
      <c r="K1051" s="11">
        <v>1452680445</v>
      </c>
      <c r="L1051" t="b">
        <v>0</v>
      </c>
      <c r="M1051">
        <v>0</v>
      </c>
      <c r="N1051" t="b">
        <v>0</v>
      </c>
      <c r="O1051" t="s">
        <v>8279</v>
      </c>
      <c r="P1051" s="10">
        <f>ROUND(E1051/D1051*100,0)</f>
        <v>0</v>
      </c>
      <c r="Q1051">
        <f>IFERROR(ROUND(E1051/M1051,2),0)</f>
        <v>0</v>
      </c>
      <c r="R1051" s="16" t="s">
        <v>8329</v>
      </c>
      <c r="S1051" s="11" t="s">
        <v>8330</v>
      </c>
      <c r="T1051" s="21">
        <f>(((K1051/60)/60)/24)+DATE(1970,1,1)</f>
        <v>42382.431076388893</v>
      </c>
      <c r="U1051" s="21">
        <f>(((I1051/60)/60)/24)+DATE(1970,1,1)</f>
        <v>42412.431076388893</v>
      </c>
    </row>
    <row r="1052" spans="1:21" ht="21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f>YEAR(T1052)</f>
        <v>2015</v>
      </c>
      <c r="K1052" s="11">
        <v>1439665677</v>
      </c>
      <c r="L1052" t="b">
        <v>0</v>
      </c>
      <c r="M1052">
        <v>0</v>
      </c>
      <c r="N1052" t="b">
        <v>0</v>
      </c>
      <c r="O1052" t="s">
        <v>8279</v>
      </c>
      <c r="P1052" s="10">
        <f>ROUND(E1052/D1052*100,0)</f>
        <v>0</v>
      </c>
      <c r="Q1052">
        <f>IFERROR(ROUND(E1052/M1052,2),0)</f>
        <v>0</v>
      </c>
      <c r="R1052" s="16" t="s">
        <v>8329</v>
      </c>
      <c r="S1052" s="11" t="s">
        <v>8330</v>
      </c>
      <c r="T1052" s="21">
        <f>(((K1052/60)/60)/24)+DATE(1970,1,1)</f>
        <v>42231.7971875</v>
      </c>
      <c r="U1052" s="21">
        <f>(((I1052/60)/60)/24)+DATE(1970,1,1)</f>
        <v>42261.7971875</v>
      </c>
    </row>
    <row r="1053" spans="1:21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f>YEAR(T1053)</f>
        <v>2014</v>
      </c>
      <c r="K1053" s="11">
        <v>1406679625</v>
      </c>
      <c r="L1053" t="b">
        <v>0</v>
      </c>
      <c r="M1053">
        <v>0</v>
      </c>
      <c r="N1053" t="b">
        <v>0</v>
      </c>
      <c r="O1053" t="s">
        <v>8279</v>
      </c>
      <c r="P1053" s="10">
        <f>ROUND(E1053/D1053*100,0)</f>
        <v>0</v>
      </c>
      <c r="Q1053">
        <f>IFERROR(ROUND(E1053/M1053,2),0)</f>
        <v>0</v>
      </c>
      <c r="R1053" s="16" t="s">
        <v>8329</v>
      </c>
      <c r="S1053" s="11" t="s">
        <v>8330</v>
      </c>
      <c r="T1053" s="21">
        <f>(((K1053/60)/60)/24)+DATE(1970,1,1)</f>
        <v>41850.014178240745</v>
      </c>
      <c r="U1053" s="21">
        <f>(((I1053/60)/60)/24)+DATE(1970,1,1)</f>
        <v>41878.014178240745</v>
      </c>
    </row>
    <row r="1054" spans="1:21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f>YEAR(T1054)</f>
        <v>2016</v>
      </c>
      <c r="K1054" s="11">
        <v>1461438495</v>
      </c>
      <c r="L1054" t="b">
        <v>0</v>
      </c>
      <c r="M1054">
        <v>0</v>
      </c>
      <c r="N1054" t="b">
        <v>0</v>
      </c>
      <c r="O1054" t="s">
        <v>8279</v>
      </c>
      <c r="P1054" s="10">
        <f>ROUND(E1054/D1054*100,0)</f>
        <v>0</v>
      </c>
      <c r="Q1054">
        <f>IFERROR(ROUND(E1054/M1054,2),0)</f>
        <v>0</v>
      </c>
      <c r="R1054" s="16" t="s">
        <v>8329</v>
      </c>
      <c r="S1054" s="11" t="s">
        <v>8330</v>
      </c>
      <c r="T1054" s="21">
        <f>(((K1054/60)/60)/24)+DATE(1970,1,1)</f>
        <v>42483.797395833331</v>
      </c>
      <c r="U1054" s="21">
        <f>(((I1054/60)/60)/24)+DATE(1970,1,1)</f>
        <v>42527.839583333334</v>
      </c>
    </row>
    <row r="1055" spans="1:21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f>YEAR(T1055)</f>
        <v>2017</v>
      </c>
      <c r="K1055" s="11">
        <v>1486613332</v>
      </c>
      <c r="L1055" t="b">
        <v>0</v>
      </c>
      <c r="M1055">
        <v>1</v>
      </c>
      <c r="N1055" t="b">
        <v>0</v>
      </c>
      <c r="O1055" t="s">
        <v>8279</v>
      </c>
      <c r="P1055" s="10">
        <f>ROUND(E1055/D1055*100,0)</f>
        <v>1</v>
      </c>
      <c r="Q1055">
        <f>IFERROR(ROUND(E1055/M1055,2),0)</f>
        <v>15</v>
      </c>
      <c r="R1055" s="16" t="s">
        <v>8329</v>
      </c>
      <c r="S1055" s="11" t="s">
        <v>8330</v>
      </c>
      <c r="T1055" s="21">
        <f>(((K1055/60)/60)/24)+DATE(1970,1,1)</f>
        <v>42775.172824074078</v>
      </c>
      <c r="U1055" s="21">
        <f>(((I1055/60)/60)/24)+DATE(1970,1,1)</f>
        <v>42800.172824074078</v>
      </c>
    </row>
    <row r="1056" spans="1:21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f>YEAR(T1056)</f>
        <v>2014</v>
      </c>
      <c r="K1056" s="11">
        <v>1405110399</v>
      </c>
      <c r="L1056" t="b">
        <v>0</v>
      </c>
      <c r="M1056">
        <v>0</v>
      </c>
      <c r="N1056" t="b">
        <v>0</v>
      </c>
      <c r="O1056" t="s">
        <v>8279</v>
      </c>
      <c r="P1056" s="10">
        <f>ROUND(E1056/D1056*100,0)</f>
        <v>0</v>
      </c>
      <c r="Q1056">
        <f>IFERROR(ROUND(E1056/M1056,2),0)</f>
        <v>0</v>
      </c>
      <c r="R1056" s="16" t="s">
        <v>8329</v>
      </c>
      <c r="S1056" s="11" t="s">
        <v>8330</v>
      </c>
      <c r="T1056" s="21">
        <f>(((K1056/60)/60)/24)+DATE(1970,1,1)</f>
        <v>41831.851840277777</v>
      </c>
      <c r="U1056" s="21">
        <f>(((I1056/60)/60)/24)+DATE(1970,1,1)</f>
        <v>41861.916666666664</v>
      </c>
    </row>
    <row r="1057" spans="1:21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f>YEAR(T1057)</f>
        <v>2016</v>
      </c>
      <c r="K1057" s="11">
        <v>1454802545</v>
      </c>
      <c r="L1057" t="b">
        <v>0</v>
      </c>
      <c r="M1057">
        <v>0</v>
      </c>
      <c r="N1057" t="b">
        <v>0</v>
      </c>
      <c r="O1057" t="s">
        <v>8279</v>
      </c>
      <c r="P1057" s="10">
        <f>ROUND(E1057/D1057*100,0)</f>
        <v>0</v>
      </c>
      <c r="Q1057">
        <f>IFERROR(ROUND(E1057/M1057,2),0)</f>
        <v>0</v>
      </c>
      <c r="R1057" s="16" t="s">
        <v>8329</v>
      </c>
      <c r="S1057" s="11" t="s">
        <v>8330</v>
      </c>
      <c r="T1057" s="21">
        <f>(((K1057/60)/60)/24)+DATE(1970,1,1)</f>
        <v>42406.992418981477</v>
      </c>
      <c r="U1057" s="21">
        <f>(((I1057/60)/60)/24)+DATE(1970,1,1)</f>
        <v>42436.992418981477</v>
      </c>
    </row>
    <row r="1058" spans="1:21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f>YEAR(T1058)</f>
        <v>2015</v>
      </c>
      <c r="K1058" s="11">
        <v>1424711777</v>
      </c>
      <c r="L1058" t="b">
        <v>0</v>
      </c>
      <c r="M1058">
        <v>0</v>
      </c>
      <c r="N1058" t="b">
        <v>0</v>
      </c>
      <c r="O1058" t="s">
        <v>8279</v>
      </c>
      <c r="P1058" s="10">
        <f>ROUND(E1058/D1058*100,0)</f>
        <v>0</v>
      </c>
      <c r="Q1058">
        <f>IFERROR(ROUND(E1058/M1058,2),0)</f>
        <v>0</v>
      </c>
      <c r="R1058" s="16" t="s">
        <v>8329</v>
      </c>
      <c r="S1058" s="11" t="s">
        <v>8330</v>
      </c>
      <c r="T1058" s="21">
        <f>(((K1058/60)/60)/24)+DATE(1970,1,1)</f>
        <v>42058.719641203701</v>
      </c>
      <c r="U1058" s="21">
        <f>(((I1058/60)/60)/24)+DATE(1970,1,1)</f>
        <v>42118.677974537044</v>
      </c>
    </row>
    <row r="1059" spans="1:21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f>YEAR(T1059)</f>
        <v>2016</v>
      </c>
      <c r="K1059" s="11">
        <v>1478292883</v>
      </c>
      <c r="L1059" t="b">
        <v>0</v>
      </c>
      <c r="M1059">
        <v>0</v>
      </c>
      <c r="N1059" t="b">
        <v>0</v>
      </c>
      <c r="O1059" t="s">
        <v>8279</v>
      </c>
      <c r="P1059" s="10">
        <f>ROUND(E1059/D1059*100,0)</f>
        <v>0</v>
      </c>
      <c r="Q1059">
        <f>IFERROR(ROUND(E1059/M1059,2),0)</f>
        <v>0</v>
      </c>
      <c r="R1059" s="16" t="s">
        <v>8329</v>
      </c>
      <c r="S1059" s="11" t="s">
        <v>8330</v>
      </c>
      <c r="T1059" s="21">
        <f>(((K1059/60)/60)/24)+DATE(1970,1,1)</f>
        <v>42678.871331018512</v>
      </c>
      <c r="U1059" s="21">
        <f>(((I1059/60)/60)/24)+DATE(1970,1,1)</f>
        <v>42708.912997685184</v>
      </c>
    </row>
    <row r="1060" spans="1:21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f>YEAR(T1060)</f>
        <v>2015</v>
      </c>
      <c r="K1060" s="11">
        <v>1423777043</v>
      </c>
      <c r="L1060" t="b">
        <v>0</v>
      </c>
      <c r="M1060">
        <v>0</v>
      </c>
      <c r="N1060" t="b">
        <v>0</v>
      </c>
      <c r="O1060" t="s">
        <v>8279</v>
      </c>
      <c r="P1060" s="10">
        <f>ROUND(E1060/D1060*100,0)</f>
        <v>0</v>
      </c>
      <c r="Q1060">
        <f>IFERROR(ROUND(E1060/M1060,2),0)</f>
        <v>0</v>
      </c>
      <c r="R1060" s="16" t="s">
        <v>8329</v>
      </c>
      <c r="S1060" s="11" t="s">
        <v>8330</v>
      </c>
      <c r="T1060" s="21">
        <f>(((K1060/60)/60)/24)+DATE(1970,1,1)</f>
        <v>42047.900960648149</v>
      </c>
      <c r="U1060" s="21">
        <f>(((I1060/60)/60)/24)+DATE(1970,1,1)</f>
        <v>42089</v>
      </c>
    </row>
    <row r="1061" spans="1:21" ht="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f>YEAR(T1061)</f>
        <v>2015</v>
      </c>
      <c r="K1061" s="11">
        <v>1423681056</v>
      </c>
      <c r="L1061" t="b">
        <v>0</v>
      </c>
      <c r="M1061">
        <v>0</v>
      </c>
      <c r="N1061" t="b">
        <v>0</v>
      </c>
      <c r="O1061" t="s">
        <v>8279</v>
      </c>
      <c r="P1061" s="10">
        <f>ROUND(E1061/D1061*100,0)</f>
        <v>0</v>
      </c>
      <c r="Q1061">
        <f>IFERROR(ROUND(E1061/M1061,2),0)</f>
        <v>0</v>
      </c>
      <c r="R1061" s="16" t="s">
        <v>8329</v>
      </c>
      <c r="S1061" s="11" t="s">
        <v>8330</v>
      </c>
      <c r="T1061" s="21">
        <f>(((K1061/60)/60)/24)+DATE(1970,1,1)</f>
        <v>42046.79</v>
      </c>
      <c r="U1061" s="21">
        <f>(((I1061/60)/60)/24)+DATE(1970,1,1)</f>
        <v>42076.748333333337</v>
      </c>
    </row>
    <row r="1062" spans="1:21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f>YEAR(T1062)</f>
        <v>2015</v>
      </c>
      <c r="K1062" s="11">
        <v>1426542893</v>
      </c>
      <c r="L1062" t="b">
        <v>0</v>
      </c>
      <c r="M1062">
        <v>1</v>
      </c>
      <c r="N1062" t="b">
        <v>0</v>
      </c>
      <c r="O1062" t="s">
        <v>8279</v>
      </c>
      <c r="P1062" s="10">
        <f>ROUND(E1062/D1062*100,0)</f>
        <v>1</v>
      </c>
      <c r="Q1062">
        <f>IFERROR(ROUND(E1062/M1062,2),0)</f>
        <v>50</v>
      </c>
      <c r="R1062" s="16" t="s">
        <v>8329</v>
      </c>
      <c r="S1062" s="11" t="s">
        <v>8330</v>
      </c>
      <c r="T1062" s="21">
        <f>(((K1062/60)/60)/24)+DATE(1970,1,1)</f>
        <v>42079.913113425922</v>
      </c>
      <c r="U1062" s="21">
        <f>(((I1062/60)/60)/24)+DATE(1970,1,1)</f>
        <v>42109.913113425922</v>
      </c>
    </row>
    <row r="1063" spans="1:21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f>YEAR(T1063)</f>
        <v>2016</v>
      </c>
      <c r="K1063" s="11">
        <v>1456987108</v>
      </c>
      <c r="L1063" t="b">
        <v>0</v>
      </c>
      <c r="M1063">
        <v>0</v>
      </c>
      <c r="N1063" t="b">
        <v>0</v>
      </c>
      <c r="O1063" t="s">
        <v>8279</v>
      </c>
      <c r="P1063" s="10">
        <f>ROUND(E1063/D1063*100,0)</f>
        <v>0</v>
      </c>
      <c r="Q1063">
        <f>IFERROR(ROUND(E1063/M1063,2),0)</f>
        <v>0</v>
      </c>
      <c r="R1063" s="16" t="s">
        <v>8329</v>
      </c>
      <c r="S1063" s="11" t="s">
        <v>8330</v>
      </c>
      <c r="T1063" s="21">
        <f>(((K1063/60)/60)/24)+DATE(1970,1,1)</f>
        <v>42432.276712962965</v>
      </c>
      <c r="U1063" s="21">
        <f>(((I1063/60)/60)/24)+DATE(1970,1,1)</f>
        <v>42492.041666666672</v>
      </c>
    </row>
    <row r="1064" spans="1:21" ht="21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f>YEAR(T1064)</f>
        <v>2016</v>
      </c>
      <c r="K1064" s="11">
        <v>1467746541</v>
      </c>
      <c r="L1064" t="b">
        <v>0</v>
      </c>
      <c r="M1064">
        <v>4</v>
      </c>
      <c r="N1064" t="b">
        <v>0</v>
      </c>
      <c r="O1064" t="s">
        <v>8279</v>
      </c>
      <c r="P1064" s="10">
        <f>ROUND(E1064/D1064*100,0)</f>
        <v>95</v>
      </c>
      <c r="Q1064">
        <f>IFERROR(ROUND(E1064/M1064,2),0)</f>
        <v>47.5</v>
      </c>
      <c r="R1064" s="16" t="s">
        <v>8329</v>
      </c>
      <c r="S1064" s="11" t="s">
        <v>8330</v>
      </c>
      <c r="T1064" s="21">
        <f>(((K1064/60)/60)/24)+DATE(1970,1,1)</f>
        <v>42556.807187500002</v>
      </c>
      <c r="U1064" s="21">
        <f>(((I1064/60)/60)/24)+DATE(1970,1,1)</f>
        <v>42563.807187500002</v>
      </c>
    </row>
    <row r="1065" spans="1:21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f>YEAR(T1065)</f>
        <v>2016</v>
      </c>
      <c r="K1065" s="11">
        <v>1470012262</v>
      </c>
      <c r="L1065" t="b">
        <v>0</v>
      </c>
      <c r="M1065">
        <v>0</v>
      </c>
      <c r="N1065" t="b">
        <v>0</v>
      </c>
      <c r="O1065" t="s">
        <v>8279</v>
      </c>
      <c r="P1065" s="10">
        <f>ROUND(E1065/D1065*100,0)</f>
        <v>0</v>
      </c>
      <c r="Q1065">
        <f>IFERROR(ROUND(E1065/M1065,2),0)</f>
        <v>0</v>
      </c>
      <c r="R1065" s="16" t="s">
        <v>8329</v>
      </c>
      <c r="S1065" s="11" t="s">
        <v>8330</v>
      </c>
      <c r="T1065" s="21">
        <f>(((K1065/60)/60)/24)+DATE(1970,1,1)</f>
        <v>42583.030810185184</v>
      </c>
      <c r="U1065" s="21">
        <f>(((I1065/60)/60)/24)+DATE(1970,1,1)</f>
        <v>42613.030810185184</v>
      </c>
    </row>
    <row r="1066" spans="1:21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f>YEAR(T1066)</f>
        <v>2013</v>
      </c>
      <c r="K1066" s="11">
        <v>1369286903</v>
      </c>
      <c r="L1066" t="b">
        <v>0</v>
      </c>
      <c r="M1066">
        <v>123</v>
      </c>
      <c r="N1066" t="b">
        <v>0</v>
      </c>
      <c r="O1066" t="s">
        <v>8280</v>
      </c>
      <c r="P1066" s="10">
        <f>ROUND(E1066/D1066*100,0)</f>
        <v>9</v>
      </c>
      <c r="Q1066">
        <f>IFERROR(ROUND(E1066/M1066,2),0)</f>
        <v>65.67</v>
      </c>
      <c r="R1066" s="16" t="s">
        <v>8331</v>
      </c>
      <c r="S1066" s="11" t="s">
        <v>8332</v>
      </c>
      <c r="T1066" s="21">
        <f>(((K1066/60)/60)/24)+DATE(1970,1,1)</f>
        <v>41417.228043981479</v>
      </c>
      <c r="U1066" s="21">
        <f>(((I1066/60)/60)/24)+DATE(1970,1,1)</f>
        <v>41462.228043981479</v>
      </c>
    </row>
    <row r="1067" spans="1:21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f>YEAR(T1067)</f>
        <v>2014</v>
      </c>
      <c r="K1067" s="11">
        <v>1390381722</v>
      </c>
      <c r="L1067" t="b">
        <v>0</v>
      </c>
      <c r="M1067">
        <v>5</v>
      </c>
      <c r="N1067" t="b">
        <v>0</v>
      </c>
      <c r="O1067" t="s">
        <v>8280</v>
      </c>
      <c r="P1067" s="10">
        <f>ROUND(E1067/D1067*100,0)</f>
        <v>3</v>
      </c>
      <c r="Q1067">
        <f>IFERROR(ROUND(E1067/M1067,2),0)</f>
        <v>16.2</v>
      </c>
      <c r="R1067" s="16" t="s">
        <v>8331</v>
      </c>
      <c r="S1067" s="11" t="s">
        <v>8332</v>
      </c>
      <c r="T1067" s="21">
        <f>(((K1067/60)/60)/24)+DATE(1970,1,1)</f>
        <v>41661.381041666667</v>
      </c>
      <c r="U1067" s="21">
        <f>(((I1067/60)/60)/24)+DATE(1970,1,1)</f>
        <v>41689.381041666667</v>
      </c>
    </row>
    <row r="1068" spans="1:21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f>YEAR(T1068)</f>
        <v>2013</v>
      </c>
      <c r="K1068" s="11">
        <v>1371769582</v>
      </c>
      <c r="L1068" t="b">
        <v>0</v>
      </c>
      <c r="M1068">
        <v>148</v>
      </c>
      <c r="N1068" t="b">
        <v>0</v>
      </c>
      <c r="O1068" t="s">
        <v>8280</v>
      </c>
      <c r="P1068" s="10">
        <f>ROUND(E1068/D1068*100,0)</f>
        <v>3</v>
      </c>
      <c r="Q1068">
        <f>IFERROR(ROUND(E1068/M1068,2),0)</f>
        <v>34.130000000000003</v>
      </c>
      <c r="R1068" s="16" t="s">
        <v>8331</v>
      </c>
      <c r="S1068" s="11" t="s">
        <v>8332</v>
      </c>
      <c r="T1068" s="21">
        <f>(((K1068/60)/60)/24)+DATE(1970,1,1)</f>
        <v>41445.962754629632</v>
      </c>
      <c r="U1068" s="21">
        <f>(((I1068/60)/60)/24)+DATE(1970,1,1)</f>
        <v>41490.962754629632</v>
      </c>
    </row>
    <row r="1069" spans="1:21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f>YEAR(T1069)</f>
        <v>2013</v>
      </c>
      <c r="K1069" s="11">
        <v>1385065931</v>
      </c>
      <c r="L1069" t="b">
        <v>0</v>
      </c>
      <c r="M1069">
        <v>10</v>
      </c>
      <c r="N1069" t="b">
        <v>0</v>
      </c>
      <c r="O1069" t="s">
        <v>8280</v>
      </c>
      <c r="P1069" s="10">
        <f>ROUND(E1069/D1069*100,0)</f>
        <v>26</v>
      </c>
      <c r="Q1069">
        <f>IFERROR(ROUND(E1069/M1069,2),0)</f>
        <v>13</v>
      </c>
      <c r="R1069" s="16" t="s">
        <v>8331</v>
      </c>
      <c r="S1069" s="11" t="s">
        <v>8332</v>
      </c>
      <c r="T1069" s="21">
        <f>(((K1069/60)/60)/24)+DATE(1970,1,1)</f>
        <v>41599.855682870373</v>
      </c>
      <c r="U1069" s="21">
        <f>(((I1069/60)/60)/24)+DATE(1970,1,1)</f>
        <v>41629.855682870373</v>
      </c>
    </row>
    <row r="1070" spans="1:21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f>YEAR(T1070)</f>
        <v>2016</v>
      </c>
      <c r="K1070" s="11">
        <v>1457686464</v>
      </c>
      <c r="L1070" t="b">
        <v>0</v>
      </c>
      <c r="M1070">
        <v>4</v>
      </c>
      <c r="N1070" t="b">
        <v>0</v>
      </c>
      <c r="O1070" t="s">
        <v>8280</v>
      </c>
      <c r="P1070" s="10">
        <f>ROUND(E1070/D1070*100,0)</f>
        <v>0</v>
      </c>
      <c r="Q1070">
        <f>IFERROR(ROUND(E1070/M1070,2),0)</f>
        <v>11.25</v>
      </c>
      <c r="R1070" s="16" t="s">
        <v>8331</v>
      </c>
      <c r="S1070" s="11" t="s">
        <v>8332</v>
      </c>
      <c r="T1070" s="21">
        <f>(((K1070/60)/60)/24)+DATE(1970,1,1)</f>
        <v>42440.371111111104</v>
      </c>
      <c r="U1070" s="21">
        <f>(((I1070/60)/60)/24)+DATE(1970,1,1)</f>
        <v>42470.329444444447</v>
      </c>
    </row>
    <row r="1071" spans="1:21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f>YEAR(T1071)</f>
        <v>2013</v>
      </c>
      <c r="K1071" s="11">
        <v>1382679059</v>
      </c>
      <c r="L1071" t="b">
        <v>0</v>
      </c>
      <c r="M1071">
        <v>21</v>
      </c>
      <c r="N1071" t="b">
        <v>0</v>
      </c>
      <c r="O1071" t="s">
        <v>8280</v>
      </c>
      <c r="P1071" s="10">
        <f>ROUND(E1071/D1071*100,0)</f>
        <v>39</v>
      </c>
      <c r="Q1071">
        <f>IFERROR(ROUND(E1071/M1071,2),0)</f>
        <v>40.479999999999997</v>
      </c>
      <c r="R1071" s="16" t="s">
        <v>8331</v>
      </c>
      <c r="S1071" s="11" t="s">
        <v>8332</v>
      </c>
      <c r="T1071" s="21">
        <f>(((K1071/60)/60)/24)+DATE(1970,1,1)</f>
        <v>41572.229849537034</v>
      </c>
      <c r="U1071" s="21">
        <f>(((I1071/60)/60)/24)+DATE(1970,1,1)</f>
        <v>41604.271516203706</v>
      </c>
    </row>
    <row r="1072" spans="1:21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f>YEAR(T1072)</f>
        <v>2012</v>
      </c>
      <c r="K1072" s="11">
        <v>1347322622</v>
      </c>
      <c r="L1072" t="b">
        <v>0</v>
      </c>
      <c r="M1072">
        <v>2</v>
      </c>
      <c r="N1072" t="b">
        <v>0</v>
      </c>
      <c r="O1072" t="s">
        <v>8280</v>
      </c>
      <c r="P1072" s="10">
        <f>ROUND(E1072/D1072*100,0)</f>
        <v>1</v>
      </c>
      <c r="Q1072">
        <f>IFERROR(ROUND(E1072/M1072,2),0)</f>
        <v>35</v>
      </c>
      <c r="R1072" s="16" t="s">
        <v>8331</v>
      </c>
      <c r="S1072" s="11" t="s">
        <v>8332</v>
      </c>
      <c r="T1072" s="21">
        <f>(((K1072/60)/60)/24)+DATE(1970,1,1)</f>
        <v>41163.011828703704</v>
      </c>
      <c r="U1072" s="21">
        <f>(((I1072/60)/60)/24)+DATE(1970,1,1)</f>
        <v>41183.011828703704</v>
      </c>
    </row>
    <row r="1073" spans="1:21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f>YEAR(T1073)</f>
        <v>2015</v>
      </c>
      <c r="K1073" s="11">
        <v>1445191493</v>
      </c>
      <c r="L1073" t="b">
        <v>0</v>
      </c>
      <c r="M1073">
        <v>0</v>
      </c>
      <c r="N1073" t="b">
        <v>0</v>
      </c>
      <c r="O1073" t="s">
        <v>8280</v>
      </c>
      <c r="P1073" s="10">
        <f>ROUND(E1073/D1073*100,0)</f>
        <v>0</v>
      </c>
      <c r="Q1073">
        <f>IFERROR(ROUND(E1073/M1073,2),0)</f>
        <v>0</v>
      </c>
      <c r="R1073" s="16" t="s">
        <v>8331</v>
      </c>
      <c r="S1073" s="11" t="s">
        <v>8332</v>
      </c>
      <c r="T1073" s="21">
        <f>(((K1073/60)/60)/24)+DATE(1970,1,1)</f>
        <v>42295.753391203703</v>
      </c>
      <c r="U1073" s="21">
        <f>(((I1073/60)/60)/24)+DATE(1970,1,1)</f>
        <v>42325.795057870375</v>
      </c>
    </row>
    <row r="1074" spans="1:21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f>YEAR(T1074)</f>
        <v>2014</v>
      </c>
      <c r="K1074" s="11">
        <v>1389038297</v>
      </c>
      <c r="L1074" t="b">
        <v>0</v>
      </c>
      <c r="M1074">
        <v>4</v>
      </c>
      <c r="N1074" t="b">
        <v>0</v>
      </c>
      <c r="O1074" t="s">
        <v>8280</v>
      </c>
      <c r="P1074" s="10">
        <f>ROUND(E1074/D1074*100,0)</f>
        <v>0</v>
      </c>
      <c r="Q1074">
        <f>IFERROR(ROUND(E1074/M1074,2),0)</f>
        <v>12.75</v>
      </c>
      <c r="R1074" s="16" t="s">
        <v>8331</v>
      </c>
      <c r="S1074" s="11" t="s">
        <v>8332</v>
      </c>
      <c r="T1074" s="21">
        <f>(((K1074/60)/60)/24)+DATE(1970,1,1)</f>
        <v>41645.832141203704</v>
      </c>
      <c r="U1074" s="21">
        <f>(((I1074/60)/60)/24)+DATE(1970,1,1)</f>
        <v>41675.832141203704</v>
      </c>
    </row>
    <row r="1075" spans="1:21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f>YEAR(T1075)</f>
        <v>2011</v>
      </c>
      <c r="K1075" s="11">
        <v>1316214541</v>
      </c>
      <c r="L1075" t="b">
        <v>0</v>
      </c>
      <c r="M1075">
        <v>1</v>
      </c>
      <c r="N1075" t="b">
        <v>0</v>
      </c>
      <c r="O1075" t="s">
        <v>8280</v>
      </c>
      <c r="P1075" s="10">
        <f>ROUND(E1075/D1075*100,0)</f>
        <v>1</v>
      </c>
      <c r="Q1075">
        <f>IFERROR(ROUND(E1075/M1075,2),0)</f>
        <v>10</v>
      </c>
      <c r="R1075" s="16" t="s">
        <v>8331</v>
      </c>
      <c r="S1075" s="11" t="s">
        <v>8332</v>
      </c>
      <c r="T1075" s="21">
        <f>(((K1075/60)/60)/24)+DATE(1970,1,1)</f>
        <v>40802.964594907404</v>
      </c>
      <c r="U1075" s="21">
        <f>(((I1075/60)/60)/24)+DATE(1970,1,1)</f>
        <v>40832.964594907404</v>
      </c>
    </row>
    <row r="1076" spans="1:21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f>YEAR(T1076)</f>
        <v>2013</v>
      </c>
      <c r="K1076" s="11">
        <v>1386216545</v>
      </c>
      <c r="L1076" t="b">
        <v>0</v>
      </c>
      <c r="M1076">
        <v>30</v>
      </c>
      <c r="N1076" t="b">
        <v>0</v>
      </c>
      <c r="O1076" t="s">
        <v>8280</v>
      </c>
      <c r="P1076" s="10">
        <f>ROUND(E1076/D1076*100,0)</f>
        <v>6</v>
      </c>
      <c r="Q1076">
        <f>IFERROR(ROUND(E1076/M1076,2),0)</f>
        <v>113.57</v>
      </c>
      <c r="R1076" s="16" t="s">
        <v>8331</v>
      </c>
      <c r="S1076" s="11" t="s">
        <v>8332</v>
      </c>
      <c r="T1076" s="21">
        <f>(((K1076/60)/60)/24)+DATE(1970,1,1)</f>
        <v>41613.172974537039</v>
      </c>
      <c r="U1076" s="21">
        <f>(((I1076/60)/60)/24)+DATE(1970,1,1)</f>
        <v>41643.172974537039</v>
      </c>
    </row>
    <row r="1077" spans="1:21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f>YEAR(T1077)</f>
        <v>2012</v>
      </c>
      <c r="K1077" s="11">
        <v>1333748516</v>
      </c>
      <c r="L1077" t="b">
        <v>0</v>
      </c>
      <c r="M1077">
        <v>3</v>
      </c>
      <c r="N1077" t="b">
        <v>0</v>
      </c>
      <c r="O1077" t="s">
        <v>8280</v>
      </c>
      <c r="P1077" s="10">
        <f>ROUND(E1077/D1077*100,0)</f>
        <v>5</v>
      </c>
      <c r="Q1077">
        <f>IFERROR(ROUND(E1077/M1077,2),0)</f>
        <v>15</v>
      </c>
      <c r="R1077" s="16" t="s">
        <v>8331</v>
      </c>
      <c r="S1077" s="11" t="s">
        <v>8332</v>
      </c>
      <c r="T1077" s="21">
        <f>(((K1077/60)/60)/24)+DATE(1970,1,1)</f>
        <v>41005.904120370367</v>
      </c>
      <c r="U1077" s="21">
        <f>(((I1077/60)/60)/24)+DATE(1970,1,1)</f>
        <v>41035.904120370367</v>
      </c>
    </row>
    <row r="1078" spans="1:21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f>YEAR(T1078)</f>
        <v>2014</v>
      </c>
      <c r="K1078" s="11">
        <v>1405674250</v>
      </c>
      <c r="L1078" t="b">
        <v>0</v>
      </c>
      <c r="M1078">
        <v>975</v>
      </c>
      <c r="N1078" t="b">
        <v>0</v>
      </c>
      <c r="O1078" t="s">
        <v>8280</v>
      </c>
      <c r="P1078" s="10">
        <f>ROUND(E1078/D1078*100,0)</f>
        <v>63</v>
      </c>
      <c r="Q1078">
        <f>IFERROR(ROUND(E1078/M1078,2),0)</f>
        <v>48.28</v>
      </c>
      <c r="R1078" s="16" t="s">
        <v>8331</v>
      </c>
      <c r="S1078" s="11" t="s">
        <v>8332</v>
      </c>
      <c r="T1078" s="21">
        <f>(((K1078/60)/60)/24)+DATE(1970,1,1)</f>
        <v>41838.377893518518</v>
      </c>
      <c r="U1078" s="21">
        <f>(((I1078/60)/60)/24)+DATE(1970,1,1)</f>
        <v>41893.377893518518</v>
      </c>
    </row>
    <row r="1079" spans="1:21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f>YEAR(T1079)</f>
        <v>2015</v>
      </c>
      <c r="K1079" s="11">
        <v>1450152011</v>
      </c>
      <c r="L1079" t="b">
        <v>0</v>
      </c>
      <c r="M1079">
        <v>167</v>
      </c>
      <c r="N1079" t="b">
        <v>0</v>
      </c>
      <c r="O1079" t="s">
        <v>8280</v>
      </c>
      <c r="P1079" s="10">
        <f>ROUND(E1079/D1079*100,0)</f>
        <v>29</v>
      </c>
      <c r="Q1079">
        <f>IFERROR(ROUND(E1079/M1079,2),0)</f>
        <v>43.98</v>
      </c>
      <c r="R1079" s="16" t="s">
        <v>8331</v>
      </c>
      <c r="S1079" s="11" t="s">
        <v>8332</v>
      </c>
      <c r="T1079" s="21">
        <f>(((K1079/60)/60)/24)+DATE(1970,1,1)</f>
        <v>42353.16679398148</v>
      </c>
      <c r="U1079" s="21">
        <f>(((I1079/60)/60)/24)+DATE(1970,1,1)</f>
        <v>42383.16679398148</v>
      </c>
    </row>
    <row r="1080" spans="1:21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f>YEAR(T1080)</f>
        <v>2011</v>
      </c>
      <c r="K1080" s="11">
        <v>1307421721</v>
      </c>
      <c r="L1080" t="b">
        <v>0</v>
      </c>
      <c r="M1080">
        <v>5</v>
      </c>
      <c r="N1080" t="b">
        <v>0</v>
      </c>
      <c r="O1080" t="s">
        <v>8280</v>
      </c>
      <c r="P1080" s="10">
        <f>ROUND(E1080/D1080*100,0)</f>
        <v>8</v>
      </c>
      <c r="Q1080">
        <f>IFERROR(ROUND(E1080/M1080,2),0)</f>
        <v>9</v>
      </c>
      <c r="R1080" s="16" t="s">
        <v>8331</v>
      </c>
      <c r="S1080" s="11" t="s">
        <v>8332</v>
      </c>
      <c r="T1080" s="21">
        <f>(((K1080/60)/60)/24)+DATE(1970,1,1)</f>
        <v>40701.195844907408</v>
      </c>
      <c r="U1080" s="21">
        <f>(((I1080/60)/60)/24)+DATE(1970,1,1)</f>
        <v>40746.195844907408</v>
      </c>
    </row>
    <row r="1081" spans="1:21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f>YEAR(T1081)</f>
        <v>2016</v>
      </c>
      <c r="K1081" s="11">
        <v>1461072936</v>
      </c>
      <c r="L1081" t="b">
        <v>0</v>
      </c>
      <c r="M1081">
        <v>18</v>
      </c>
      <c r="N1081" t="b">
        <v>0</v>
      </c>
      <c r="O1081" t="s">
        <v>8280</v>
      </c>
      <c r="P1081" s="10">
        <f>ROUND(E1081/D1081*100,0)</f>
        <v>3</v>
      </c>
      <c r="Q1081">
        <f>IFERROR(ROUND(E1081/M1081,2),0)</f>
        <v>37.67</v>
      </c>
      <c r="R1081" s="16" t="s">
        <v>8331</v>
      </c>
      <c r="S1081" s="11" t="s">
        <v>8332</v>
      </c>
      <c r="T1081" s="21">
        <f>(((K1081/60)/60)/24)+DATE(1970,1,1)</f>
        <v>42479.566388888896</v>
      </c>
      <c r="U1081" s="21">
        <f>(((I1081/60)/60)/24)+DATE(1970,1,1)</f>
        <v>42504.566388888896</v>
      </c>
    </row>
    <row r="1082" spans="1:21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f>YEAR(T1082)</f>
        <v>2014</v>
      </c>
      <c r="K1082" s="11">
        <v>1397186333</v>
      </c>
      <c r="L1082" t="b">
        <v>0</v>
      </c>
      <c r="M1082">
        <v>98</v>
      </c>
      <c r="N1082" t="b">
        <v>0</v>
      </c>
      <c r="O1082" t="s">
        <v>8280</v>
      </c>
      <c r="P1082" s="10">
        <f>ROUND(E1082/D1082*100,0)</f>
        <v>9</v>
      </c>
      <c r="Q1082">
        <f>IFERROR(ROUND(E1082/M1082,2),0)</f>
        <v>18.579999999999998</v>
      </c>
      <c r="R1082" s="16" t="s">
        <v>8331</v>
      </c>
      <c r="S1082" s="11" t="s">
        <v>8332</v>
      </c>
      <c r="T1082" s="21">
        <f>(((K1082/60)/60)/24)+DATE(1970,1,1)</f>
        <v>41740.138113425928</v>
      </c>
      <c r="U1082" s="21">
        <f>(((I1082/60)/60)/24)+DATE(1970,1,1)</f>
        <v>41770.138113425928</v>
      </c>
    </row>
    <row r="1083" spans="1:21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f>YEAR(T1083)</f>
        <v>2014</v>
      </c>
      <c r="K1083" s="11">
        <v>1419891292</v>
      </c>
      <c r="L1083" t="b">
        <v>0</v>
      </c>
      <c r="M1083">
        <v>4</v>
      </c>
      <c r="N1083" t="b">
        <v>0</v>
      </c>
      <c r="O1083" t="s">
        <v>8280</v>
      </c>
      <c r="P1083" s="10">
        <f>ROUND(E1083/D1083*100,0)</f>
        <v>0</v>
      </c>
      <c r="Q1083">
        <f>IFERROR(ROUND(E1083/M1083,2),0)</f>
        <v>3</v>
      </c>
      <c r="R1083" s="16" t="s">
        <v>8331</v>
      </c>
      <c r="S1083" s="11" t="s">
        <v>8332</v>
      </c>
      <c r="T1083" s="21">
        <f>(((K1083/60)/60)/24)+DATE(1970,1,1)</f>
        <v>42002.926990740743</v>
      </c>
      <c r="U1083" s="21">
        <f>(((I1083/60)/60)/24)+DATE(1970,1,1)</f>
        <v>42032.926990740743</v>
      </c>
    </row>
    <row r="1084" spans="1:21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f>YEAR(T1084)</f>
        <v>2012</v>
      </c>
      <c r="K1084" s="11">
        <v>1342043088</v>
      </c>
      <c r="L1084" t="b">
        <v>0</v>
      </c>
      <c r="M1084">
        <v>3</v>
      </c>
      <c r="N1084" t="b">
        <v>0</v>
      </c>
      <c r="O1084" t="s">
        <v>8280</v>
      </c>
      <c r="P1084" s="10">
        <f>ROUND(E1084/D1084*100,0)</f>
        <v>1</v>
      </c>
      <c r="Q1084">
        <f>IFERROR(ROUND(E1084/M1084,2),0)</f>
        <v>18.670000000000002</v>
      </c>
      <c r="R1084" s="16" t="s">
        <v>8331</v>
      </c>
      <c r="S1084" s="11" t="s">
        <v>8332</v>
      </c>
      <c r="T1084" s="21">
        <f>(((K1084/60)/60)/24)+DATE(1970,1,1)</f>
        <v>41101.906111111115</v>
      </c>
      <c r="U1084" s="21">
        <f>(((I1084/60)/60)/24)+DATE(1970,1,1)</f>
        <v>41131.906111111115</v>
      </c>
    </row>
    <row r="1085" spans="1:21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f>YEAR(T1085)</f>
        <v>2014</v>
      </c>
      <c r="K1085" s="11">
        <v>1401810583</v>
      </c>
      <c r="L1085" t="b">
        <v>0</v>
      </c>
      <c r="M1085">
        <v>1</v>
      </c>
      <c r="N1085" t="b">
        <v>0</v>
      </c>
      <c r="O1085" t="s">
        <v>8280</v>
      </c>
      <c r="P1085" s="10">
        <f>ROUND(E1085/D1085*100,0)</f>
        <v>1</v>
      </c>
      <c r="Q1085">
        <f>IFERROR(ROUND(E1085/M1085,2),0)</f>
        <v>410</v>
      </c>
      <c r="R1085" s="16" t="s">
        <v>8331</v>
      </c>
      <c r="S1085" s="11" t="s">
        <v>8332</v>
      </c>
      <c r="T1085" s="21">
        <f>(((K1085/60)/60)/24)+DATE(1970,1,1)</f>
        <v>41793.659525462965</v>
      </c>
      <c r="U1085" s="21">
        <f>(((I1085/60)/60)/24)+DATE(1970,1,1)</f>
        <v>41853.659525462965</v>
      </c>
    </row>
    <row r="1086" spans="1:21" ht="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f>YEAR(T1086)</f>
        <v>2014</v>
      </c>
      <c r="K1086" s="11">
        <v>1404942804</v>
      </c>
      <c r="L1086" t="b">
        <v>0</v>
      </c>
      <c r="M1086">
        <v>0</v>
      </c>
      <c r="N1086" t="b">
        <v>0</v>
      </c>
      <c r="O1086" t="s">
        <v>8280</v>
      </c>
      <c r="P1086" s="10">
        <f>ROUND(E1086/D1086*100,0)</f>
        <v>0</v>
      </c>
      <c r="Q1086">
        <f>IFERROR(ROUND(E1086/M1086,2),0)</f>
        <v>0</v>
      </c>
      <c r="R1086" s="16" t="s">
        <v>8331</v>
      </c>
      <c r="S1086" s="11" t="s">
        <v>8332</v>
      </c>
      <c r="T1086" s="21">
        <f>(((K1086/60)/60)/24)+DATE(1970,1,1)</f>
        <v>41829.912083333329</v>
      </c>
      <c r="U1086" s="21">
        <f>(((I1086/60)/60)/24)+DATE(1970,1,1)</f>
        <v>41859.912083333329</v>
      </c>
    </row>
    <row r="1087" spans="1:21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f>YEAR(T1087)</f>
        <v>2016</v>
      </c>
      <c r="K1087" s="11">
        <v>1455379575</v>
      </c>
      <c r="L1087" t="b">
        <v>0</v>
      </c>
      <c r="M1087">
        <v>9</v>
      </c>
      <c r="N1087" t="b">
        <v>0</v>
      </c>
      <c r="O1087" t="s">
        <v>8280</v>
      </c>
      <c r="P1087" s="10">
        <f>ROUND(E1087/D1087*100,0)</f>
        <v>3</v>
      </c>
      <c r="Q1087">
        <f>IFERROR(ROUND(E1087/M1087,2),0)</f>
        <v>114</v>
      </c>
      <c r="R1087" s="16" t="s">
        <v>8331</v>
      </c>
      <c r="S1087" s="11" t="s">
        <v>8332</v>
      </c>
      <c r="T1087" s="21">
        <f>(((K1087/60)/60)/24)+DATE(1970,1,1)</f>
        <v>42413.671006944445</v>
      </c>
      <c r="U1087" s="21">
        <f>(((I1087/60)/60)/24)+DATE(1970,1,1)</f>
        <v>42443.629340277781</v>
      </c>
    </row>
    <row r="1088" spans="1:21" ht="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f>YEAR(T1088)</f>
        <v>2014</v>
      </c>
      <c r="K1088" s="11">
        <v>1406321291</v>
      </c>
      <c r="L1088" t="b">
        <v>0</v>
      </c>
      <c r="M1088">
        <v>2</v>
      </c>
      <c r="N1088" t="b">
        <v>0</v>
      </c>
      <c r="O1088" t="s">
        <v>8280</v>
      </c>
      <c r="P1088" s="10">
        <f>ROUND(E1088/D1088*100,0)</f>
        <v>0</v>
      </c>
      <c r="Q1088">
        <f>IFERROR(ROUND(E1088/M1088,2),0)</f>
        <v>7.5</v>
      </c>
      <c r="R1088" s="16" t="s">
        <v>8331</v>
      </c>
      <c r="S1088" s="11" t="s">
        <v>8332</v>
      </c>
      <c r="T1088" s="21">
        <f>(((K1088/60)/60)/24)+DATE(1970,1,1)</f>
        <v>41845.866793981484</v>
      </c>
      <c r="U1088" s="21">
        <f>(((I1088/60)/60)/24)+DATE(1970,1,1)</f>
        <v>41875.866793981484</v>
      </c>
    </row>
    <row r="1089" spans="1:21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f>YEAR(T1089)</f>
        <v>2014</v>
      </c>
      <c r="K1089" s="11">
        <v>1400260087</v>
      </c>
      <c r="L1089" t="b">
        <v>0</v>
      </c>
      <c r="M1089">
        <v>0</v>
      </c>
      <c r="N1089" t="b">
        <v>0</v>
      </c>
      <c r="O1089" t="s">
        <v>8280</v>
      </c>
      <c r="P1089" s="10">
        <f>ROUND(E1089/D1089*100,0)</f>
        <v>0</v>
      </c>
      <c r="Q1089">
        <f>IFERROR(ROUND(E1089/M1089,2),0)</f>
        <v>0</v>
      </c>
      <c r="R1089" s="16" t="s">
        <v>8331</v>
      </c>
      <c r="S1089" s="11" t="s">
        <v>8332</v>
      </c>
      <c r="T1089" s="21">
        <f>(((K1089/60)/60)/24)+DATE(1970,1,1)</f>
        <v>41775.713969907411</v>
      </c>
      <c r="U1089" s="21">
        <f>(((I1089/60)/60)/24)+DATE(1970,1,1)</f>
        <v>41805.713969907411</v>
      </c>
    </row>
    <row r="1090" spans="1:21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f>YEAR(T1090)</f>
        <v>2014</v>
      </c>
      <c r="K1090" s="11">
        <v>1395774667</v>
      </c>
      <c r="L1090" t="b">
        <v>0</v>
      </c>
      <c r="M1090">
        <v>147</v>
      </c>
      <c r="N1090" t="b">
        <v>0</v>
      </c>
      <c r="O1090" t="s">
        <v>8280</v>
      </c>
      <c r="P1090" s="10">
        <f>ROUND(E1090/D1090*100,0)</f>
        <v>14</v>
      </c>
      <c r="Q1090">
        <f>IFERROR(ROUND(E1090/M1090,2),0)</f>
        <v>43.42</v>
      </c>
      <c r="R1090" s="16" t="s">
        <v>8331</v>
      </c>
      <c r="S1090" s="11" t="s">
        <v>8332</v>
      </c>
      <c r="T1090" s="21">
        <f>(((K1090/60)/60)/24)+DATE(1970,1,1)</f>
        <v>41723.799386574072</v>
      </c>
      <c r="U1090" s="21">
        <f>(((I1090/60)/60)/24)+DATE(1970,1,1)</f>
        <v>41753.799386574072</v>
      </c>
    </row>
    <row r="1091" spans="1:21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f>YEAR(T1091)</f>
        <v>2015</v>
      </c>
      <c r="K1091" s="11">
        <v>1432701175</v>
      </c>
      <c r="L1091" t="b">
        <v>0</v>
      </c>
      <c r="M1091">
        <v>49</v>
      </c>
      <c r="N1091" t="b">
        <v>0</v>
      </c>
      <c r="O1091" t="s">
        <v>8280</v>
      </c>
      <c r="P1091" s="10">
        <f>ROUND(E1091/D1091*100,0)</f>
        <v>8</v>
      </c>
      <c r="Q1091">
        <f>IFERROR(ROUND(E1091/M1091,2),0)</f>
        <v>23.96</v>
      </c>
      <c r="R1091" s="16" t="s">
        <v>8331</v>
      </c>
      <c r="S1091" s="11" t="s">
        <v>8332</v>
      </c>
      <c r="T1091" s="21">
        <f>(((K1091/60)/60)/24)+DATE(1970,1,1)</f>
        <v>42151.189525462964</v>
      </c>
      <c r="U1091" s="21">
        <f>(((I1091/60)/60)/24)+DATE(1970,1,1)</f>
        <v>42181.189525462964</v>
      </c>
    </row>
    <row r="1092" spans="1:21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f>YEAR(T1092)</f>
        <v>2015</v>
      </c>
      <c r="K1092" s="11">
        <v>1430281653</v>
      </c>
      <c r="L1092" t="b">
        <v>0</v>
      </c>
      <c r="M1092">
        <v>1</v>
      </c>
      <c r="N1092" t="b">
        <v>0</v>
      </c>
      <c r="O1092" t="s">
        <v>8280</v>
      </c>
      <c r="P1092" s="10">
        <f>ROUND(E1092/D1092*100,0)</f>
        <v>0</v>
      </c>
      <c r="Q1092">
        <f>IFERROR(ROUND(E1092/M1092,2),0)</f>
        <v>5</v>
      </c>
      <c r="R1092" s="16" t="s">
        <v>8331</v>
      </c>
      <c r="S1092" s="11" t="s">
        <v>8332</v>
      </c>
      <c r="T1092" s="21">
        <f>(((K1092/60)/60)/24)+DATE(1970,1,1)</f>
        <v>42123.185798611114</v>
      </c>
      <c r="U1092" s="21">
        <f>(((I1092/60)/60)/24)+DATE(1970,1,1)</f>
        <v>42153.185798611114</v>
      </c>
    </row>
    <row r="1093" spans="1:21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f>YEAR(T1093)</f>
        <v>2016</v>
      </c>
      <c r="K1093" s="11">
        <v>1457725272</v>
      </c>
      <c r="L1093" t="b">
        <v>0</v>
      </c>
      <c r="M1093">
        <v>2</v>
      </c>
      <c r="N1093" t="b">
        <v>0</v>
      </c>
      <c r="O1093" t="s">
        <v>8280</v>
      </c>
      <c r="P1093" s="10">
        <f>ROUND(E1093/D1093*100,0)</f>
        <v>13</v>
      </c>
      <c r="Q1093">
        <f>IFERROR(ROUND(E1093/M1093,2),0)</f>
        <v>12.5</v>
      </c>
      <c r="R1093" s="16" t="s">
        <v>8331</v>
      </c>
      <c r="S1093" s="11" t="s">
        <v>8332</v>
      </c>
      <c r="T1093" s="21">
        <f>(((K1093/60)/60)/24)+DATE(1970,1,1)</f>
        <v>42440.820277777777</v>
      </c>
      <c r="U1093" s="21">
        <f>(((I1093/60)/60)/24)+DATE(1970,1,1)</f>
        <v>42470.778611111105</v>
      </c>
    </row>
    <row r="1094" spans="1:21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f>YEAR(T1094)</f>
        <v>2012</v>
      </c>
      <c r="K1094" s="11">
        <v>1354840638</v>
      </c>
      <c r="L1094" t="b">
        <v>0</v>
      </c>
      <c r="M1094">
        <v>7</v>
      </c>
      <c r="N1094" t="b">
        <v>0</v>
      </c>
      <c r="O1094" t="s">
        <v>8280</v>
      </c>
      <c r="P1094" s="10">
        <f>ROUND(E1094/D1094*100,0)</f>
        <v>1</v>
      </c>
      <c r="Q1094">
        <f>IFERROR(ROUND(E1094/M1094,2),0)</f>
        <v>3</v>
      </c>
      <c r="R1094" s="16" t="s">
        <v>8331</v>
      </c>
      <c r="S1094" s="11" t="s">
        <v>8332</v>
      </c>
      <c r="T1094" s="21">
        <f>(((K1094/60)/60)/24)+DATE(1970,1,1)</f>
        <v>41250.025902777779</v>
      </c>
      <c r="U1094" s="21">
        <f>(((I1094/60)/60)/24)+DATE(1970,1,1)</f>
        <v>41280.025902777779</v>
      </c>
    </row>
    <row r="1095" spans="1:21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f>YEAR(T1095)</f>
        <v>2016</v>
      </c>
      <c r="K1095" s="11">
        <v>1453936937</v>
      </c>
      <c r="L1095" t="b">
        <v>0</v>
      </c>
      <c r="M1095">
        <v>4</v>
      </c>
      <c r="N1095" t="b">
        <v>0</v>
      </c>
      <c r="O1095" t="s">
        <v>8280</v>
      </c>
      <c r="P1095" s="10">
        <f>ROUND(E1095/D1095*100,0)</f>
        <v>14</v>
      </c>
      <c r="Q1095">
        <f>IFERROR(ROUND(E1095/M1095,2),0)</f>
        <v>10.56</v>
      </c>
      <c r="R1095" s="16" t="s">
        <v>8331</v>
      </c>
      <c r="S1095" s="11" t="s">
        <v>8332</v>
      </c>
      <c r="T1095" s="21">
        <f>(((K1095/60)/60)/24)+DATE(1970,1,1)</f>
        <v>42396.973807870367</v>
      </c>
      <c r="U1095" s="21">
        <f>(((I1095/60)/60)/24)+DATE(1970,1,1)</f>
        <v>42411.973807870367</v>
      </c>
    </row>
    <row r="1096" spans="1:21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f>YEAR(T1096)</f>
        <v>2011</v>
      </c>
      <c r="K1096" s="11">
        <v>1315588033</v>
      </c>
      <c r="L1096" t="b">
        <v>0</v>
      </c>
      <c r="M1096">
        <v>27</v>
      </c>
      <c r="N1096" t="b">
        <v>0</v>
      </c>
      <c r="O1096" t="s">
        <v>8280</v>
      </c>
      <c r="P1096" s="10">
        <f>ROUND(E1096/D1096*100,0)</f>
        <v>18</v>
      </c>
      <c r="Q1096">
        <f>IFERROR(ROUND(E1096/M1096,2),0)</f>
        <v>122</v>
      </c>
      <c r="R1096" s="16" t="s">
        <v>8331</v>
      </c>
      <c r="S1096" s="11" t="s">
        <v>8332</v>
      </c>
      <c r="T1096" s="21">
        <f>(((K1096/60)/60)/24)+DATE(1970,1,1)</f>
        <v>40795.713344907403</v>
      </c>
      <c r="U1096" s="21">
        <f>(((I1096/60)/60)/24)+DATE(1970,1,1)</f>
        <v>40825.713344907403</v>
      </c>
    </row>
    <row r="1097" spans="1:21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f>YEAR(T1097)</f>
        <v>2013</v>
      </c>
      <c r="K1097" s="11">
        <v>1375275220</v>
      </c>
      <c r="L1097" t="b">
        <v>0</v>
      </c>
      <c r="M1097">
        <v>94</v>
      </c>
      <c r="N1097" t="b">
        <v>0</v>
      </c>
      <c r="O1097" t="s">
        <v>8280</v>
      </c>
      <c r="P1097" s="10">
        <f>ROUND(E1097/D1097*100,0)</f>
        <v>5</v>
      </c>
      <c r="Q1097">
        <f>IFERROR(ROUND(E1097/M1097,2),0)</f>
        <v>267.81</v>
      </c>
      <c r="R1097" s="16" t="s">
        <v>8331</v>
      </c>
      <c r="S1097" s="11" t="s">
        <v>8332</v>
      </c>
      <c r="T1097" s="21">
        <f>(((K1097/60)/60)/24)+DATE(1970,1,1)</f>
        <v>41486.537268518521</v>
      </c>
      <c r="U1097" s="21">
        <f>(((I1097/60)/60)/24)+DATE(1970,1,1)</f>
        <v>41516.537268518521</v>
      </c>
    </row>
    <row r="1098" spans="1:21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f>YEAR(T1098)</f>
        <v>2014</v>
      </c>
      <c r="K1098" s="11">
        <v>1409747154</v>
      </c>
      <c r="L1098" t="b">
        <v>0</v>
      </c>
      <c r="M1098">
        <v>29</v>
      </c>
      <c r="N1098" t="b">
        <v>0</v>
      </c>
      <c r="O1098" t="s">
        <v>8280</v>
      </c>
      <c r="P1098" s="10">
        <f>ROUND(E1098/D1098*100,0)</f>
        <v>18</v>
      </c>
      <c r="Q1098">
        <f>IFERROR(ROUND(E1098/M1098,2),0)</f>
        <v>74.209999999999994</v>
      </c>
      <c r="R1098" s="16" t="s">
        <v>8331</v>
      </c>
      <c r="S1098" s="11" t="s">
        <v>8332</v>
      </c>
      <c r="T1098" s="21">
        <f>(((K1098/60)/60)/24)+DATE(1970,1,1)</f>
        <v>41885.51798611111</v>
      </c>
      <c r="U1098" s="21">
        <f>(((I1098/60)/60)/24)+DATE(1970,1,1)</f>
        <v>41916.145833333336</v>
      </c>
    </row>
    <row r="1099" spans="1:21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f>YEAR(T1099)</f>
        <v>2014</v>
      </c>
      <c r="K1099" s="11">
        <v>1390330877</v>
      </c>
      <c r="L1099" t="b">
        <v>0</v>
      </c>
      <c r="M1099">
        <v>7</v>
      </c>
      <c r="N1099" t="b">
        <v>0</v>
      </c>
      <c r="O1099" t="s">
        <v>8280</v>
      </c>
      <c r="P1099" s="10">
        <f>ROUND(E1099/D1099*100,0)</f>
        <v>0</v>
      </c>
      <c r="Q1099">
        <f>IFERROR(ROUND(E1099/M1099,2),0)</f>
        <v>6.71</v>
      </c>
      <c r="R1099" s="16" t="s">
        <v>8331</v>
      </c>
      <c r="S1099" s="11" t="s">
        <v>8332</v>
      </c>
      <c r="T1099" s="21">
        <f>(((K1099/60)/60)/24)+DATE(1970,1,1)</f>
        <v>41660.792557870373</v>
      </c>
      <c r="U1099" s="21">
        <f>(((I1099/60)/60)/24)+DATE(1970,1,1)</f>
        <v>41700.792557870373</v>
      </c>
    </row>
    <row r="1100" spans="1:21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f>YEAR(T1100)</f>
        <v>2014</v>
      </c>
      <c r="K1100" s="11">
        <v>1394821095</v>
      </c>
      <c r="L1100" t="b">
        <v>0</v>
      </c>
      <c r="M1100">
        <v>22</v>
      </c>
      <c r="N1100" t="b">
        <v>0</v>
      </c>
      <c r="O1100" t="s">
        <v>8280</v>
      </c>
      <c r="P1100" s="10">
        <f>ROUND(E1100/D1100*100,0)</f>
        <v>7</v>
      </c>
      <c r="Q1100">
        <f>IFERROR(ROUND(E1100/M1100,2),0)</f>
        <v>81.95</v>
      </c>
      <c r="R1100" s="16" t="s">
        <v>8331</v>
      </c>
      <c r="S1100" s="11" t="s">
        <v>8332</v>
      </c>
      <c r="T1100" s="21">
        <f>(((K1100/60)/60)/24)+DATE(1970,1,1)</f>
        <v>41712.762673611112</v>
      </c>
      <c r="U1100" s="21">
        <f>(((I1100/60)/60)/24)+DATE(1970,1,1)</f>
        <v>41742.762673611112</v>
      </c>
    </row>
    <row r="1101" spans="1:21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f>YEAR(T1101)</f>
        <v>2015</v>
      </c>
      <c r="K1101" s="11">
        <v>1428955468</v>
      </c>
      <c r="L1101" t="b">
        <v>0</v>
      </c>
      <c r="M1101">
        <v>1</v>
      </c>
      <c r="N1101" t="b">
        <v>0</v>
      </c>
      <c r="O1101" t="s">
        <v>8280</v>
      </c>
      <c r="P1101" s="10">
        <f>ROUND(E1101/D1101*100,0)</f>
        <v>1</v>
      </c>
      <c r="Q1101">
        <f>IFERROR(ROUND(E1101/M1101,2),0)</f>
        <v>25</v>
      </c>
      <c r="R1101" s="16" t="s">
        <v>8331</v>
      </c>
      <c r="S1101" s="11" t="s">
        <v>8332</v>
      </c>
      <c r="T1101" s="21">
        <f>(((K1101/60)/60)/24)+DATE(1970,1,1)</f>
        <v>42107.836435185185</v>
      </c>
      <c r="U1101" s="21">
        <f>(((I1101/60)/60)/24)+DATE(1970,1,1)</f>
        <v>42137.836435185185</v>
      </c>
    </row>
    <row r="1102" spans="1:21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f>YEAR(T1102)</f>
        <v>2016</v>
      </c>
      <c r="K1102" s="11">
        <v>1452825571</v>
      </c>
      <c r="L1102" t="b">
        <v>0</v>
      </c>
      <c r="M1102">
        <v>10</v>
      </c>
      <c r="N1102" t="b">
        <v>0</v>
      </c>
      <c r="O1102" t="s">
        <v>8280</v>
      </c>
      <c r="P1102" s="10">
        <f>ROUND(E1102/D1102*100,0)</f>
        <v>3</v>
      </c>
      <c r="Q1102">
        <f>IFERROR(ROUND(E1102/M1102,2),0)</f>
        <v>10</v>
      </c>
      <c r="R1102" s="16" t="s">
        <v>8331</v>
      </c>
      <c r="S1102" s="11" t="s">
        <v>8332</v>
      </c>
      <c r="T1102" s="21">
        <f>(((K1102/60)/60)/24)+DATE(1970,1,1)</f>
        <v>42384.110775462963</v>
      </c>
      <c r="U1102" s="21">
        <f>(((I1102/60)/60)/24)+DATE(1970,1,1)</f>
        <v>42414.110775462963</v>
      </c>
    </row>
    <row r="1103" spans="1:21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f>YEAR(T1103)</f>
        <v>2016</v>
      </c>
      <c r="K1103" s="11">
        <v>1466188338</v>
      </c>
      <c r="L1103" t="b">
        <v>0</v>
      </c>
      <c r="M1103">
        <v>6</v>
      </c>
      <c r="N1103" t="b">
        <v>0</v>
      </c>
      <c r="O1103" t="s">
        <v>8280</v>
      </c>
      <c r="P1103" s="10">
        <f>ROUND(E1103/D1103*100,0)</f>
        <v>0</v>
      </c>
      <c r="Q1103">
        <f>IFERROR(ROUND(E1103/M1103,2),0)</f>
        <v>6.83</v>
      </c>
      <c r="R1103" s="16" t="s">
        <v>8331</v>
      </c>
      <c r="S1103" s="11" t="s">
        <v>8332</v>
      </c>
      <c r="T1103" s="21">
        <f>(((K1103/60)/60)/24)+DATE(1970,1,1)</f>
        <v>42538.77243055556</v>
      </c>
      <c r="U1103" s="21">
        <f>(((I1103/60)/60)/24)+DATE(1970,1,1)</f>
        <v>42565.758333333331</v>
      </c>
    </row>
    <row r="1104" spans="1:21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f>YEAR(T1104)</f>
        <v>2013</v>
      </c>
      <c r="K1104" s="11">
        <v>1383095125</v>
      </c>
      <c r="L1104" t="b">
        <v>0</v>
      </c>
      <c r="M1104">
        <v>24</v>
      </c>
      <c r="N1104" t="b">
        <v>0</v>
      </c>
      <c r="O1104" t="s">
        <v>8280</v>
      </c>
      <c r="P1104" s="10">
        <f>ROUND(E1104/D1104*100,0)</f>
        <v>5</v>
      </c>
      <c r="Q1104">
        <f>IFERROR(ROUND(E1104/M1104,2),0)</f>
        <v>17.71</v>
      </c>
      <c r="R1104" s="16" t="s">
        <v>8331</v>
      </c>
      <c r="S1104" s="11" t="s">
        <v>8332</v>
      </c>
      <c r="T1104" s="21">
        <f>(((K1104/60)/60)/24)+DATE(1970,1,1)</f>
        <v>41577.045428240745</v>
      </c>
      <c r="U1104" s="21">
        <f>(((I1104/60)/60)/24)+DATE(1970,1,1)</f>
        <v>41617.249305555553</v>
      </c>
    </row>
    <row r="1105" spans="1:21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f>YEAR(T1105)</f>
        <v>2016</v>
      </c>
      <c r="K1105" s="11">
        <v>1461043190</v>
      </c>
      <c r="L1105" t="b">
        <v>0</v>
      </c>
      <c r="M1105">
        <v>15</v>
      </c>
      <c r="N1105" t="b">
        <v>0</v>
      </c>
      <c r="O1105" t="s">
        <v>8280</v>
      </c>
      <c r="P1105" s="10">
        <f>ROUND(E1105/D1105*100,0)</f>
        <v>2</v>
      </c>
      <c r="Q1105">
        <f>IFERROR(ROUND(E1105/M1105,2),0)</f>
        <v>16.2</v>
      </c>
      <c r="R1105" s="16" t="s">
        <v>8331</v>
      </c>
      <c r="S1105" s="11" t="s">
        <v>8332</v>
      </c>
      <c r="T1105" s="21">
        <f>(((K1105/60)/60)/24)+DATE(1970,1,1)</f>
        <v>42479.22210648148</v>
      </c>
      <c r="U1105" s="21">
        <f>(((I1105/60)/60)/24)+DATE(1970,1,1)</f>
        <v>42539.22210648148</v>
      </c>
    </row>
    <row r="1106" spans="1:21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f>YEAR(T1106)</f>
        <v>2014</v>
      </c>
      <c r="K1106" s="11">
        <v>1399888221</v>
      </c>
      <c r="L1106" t="b">
        <v>0</v>
      </c>
      <c r="M1106">
        <v>37</v>
      </c>
      <c r="N1106" t="b">
        <v>0</v>
      </c>
      <c r="O1106" t="s">
        <v>8280</v>
      </c>
      <c r="P1106" s="10">
        <f>ROUND(E1106/D1106*100,0)</f>
        <v>5</v>
      </c>
      <c r="Q1106">
        <f>IFERROR(ROUND(E1106/M1106,2),0)</f>
        <v>80.3</v>
      </c>
      <c r="R1106" s="16" t="s">
        <v>8331</v>
      </c>
      <c r="S1106" s="11" t="s">
        <v>8332</v>
      </c>
      <c r="T1106" s="21">
        <f>(((K1106/60)/60)/24)+DATE(1970,1,1)</f>
        <v>41771.40996527778</v>
      </c>
      <c r="U1106" s="21">
        <f>(((I1106/60)/60)/24)+DATE(1970,1,1)</f>
        <v>41801.40996527778</v>
      </c>
    </row>
    <row r="1107" spans="1:21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f>YEAR(T1107)</f>
        <v>2014</v>
      </c>
      <c r="K1107" s="11">
        <v>1393038927</v>
      </c>
      <c r="L1107" t="b">
        <v>0</v>
      </c>
      <c r="M1107">
        <v>20</v>
      </c>
      <c r="N1107" t="b">
        <v>0</v>
      </c>
      <c r="O1107" t="s">
        <v>8280</v>
      </c>
      <c r="P1107" s="10">
        <f>ROUND(E1107/D1107*100,0)</f>
        <v>0</v>
      </c>
      <c r="Q1107">
        <f>IFERROR(ROUND(E1107/M1107,2),0)</f>
        <v>71.55</v>
      </c>
      <c r="R1107" s="16" t="s">
        <v>8331</v>
      </c>
      <c r="S1107" s="11" t="s">
        <v>8332</v>
      </c>
      <c r="T1107" s="21">
        <f>(((K1107/60)/60)/24)+DATE(1970,1,1)</f>
        <v>41692.135729166665</v>
      </c>
      <c r="U1107" s="21">
        <f>(((I1107/60)/60)/24)+DATE(1970,1,1)</f>
        <v>41722.0940625</v>
      </c>
    </row>
    <row r="1108" spans="1:21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f>YEAR(T1108)</f>
        <v>2012</v>
      </c>
      <c r="K1108" s="11">
        <v>1330969575</v>
      </c>
      <c r="L1108" t="b">
        <v>0</v>
      </c>
      <c r="M1108">
        <v>7</v>
      </c>
      <c r="N1108" t="b">
        <v>0</v>
      </c>
      <c r="O1108" t="s">
        <v>8280</v>
      </c>
      <c r="P1108" s="10">
        <f>ROUND(E1108/D1108*100,0)</f>
        <v>41</v>
      </c>
      <c r="Q1108">
        <f>IFERROR(ROUND(E1108/M1108,2),0)</f>
        <v>23.57</v>
      </c>
      <c r="R1108" s="16" t="s">
        <v>8331</v>
      </c>
      <c r="S1108" s="11" t="s">
        <v>8332</v>
      </c>
      <c r="T1108" s="21">
        <f>(((K1108/60)/60)/24)+DATE(1970,1,1)</f>
        <v>40973.740451388891</v>
      </c>
      <c r="U1108" s="21">
        <f>(((I1108/60)/60)/24)+DATE(1970,1,1)</f>
        <v>41003.698784722219</v>
      </c>
    </row>
    <row r="1109" spans="1:21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f>YEAR(T1109)</f>
        <v>2014</v>
      </c>
      <c r="K1109" s="11">
        <v>1403556024</v>
      </c>
      <c r="L1109" t="b">
        <v>0</v>
      </c>
      <c r="M1109">
        <v>0</v>
      </c>
      <c r="N1109" t="b">
        <v>0</v>
      </c>
      <c r="O1109" t="s">
        <v>8280</v>
      </c>
      <c r="P1109" s="10">
        <f>ROUND(E1109/D1109*100,0)</f>
        <v>0</v>
      </c>
      <c r="Q1109">
        <f>IFERROR(ROUND(E1109/M1109,2),0)</f>
        <v>0</v>
      </c>
      <c r="R1109" s="16" t="s">
        <v>8331</v>
      </c>
      <c r="S1109" s="11" t="s">
        <v>8332</v>
      </c>
      <c r="T1109" s="21">
        <f>(((K1109/60)/60)/24)+DATE(1970,1,1)</f>
        <v>41813.861388888887</v>
      </c>
      <c r="U1109" s="21">
        <f>(((I1109/60)/60)/24)+DATE(1970,1,1)</f>
        <v>41843.861388888887</v>
      </c>
    </row>
    <row r="1110" spans="1:21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f>YEAR(T1110)</f>
        <v>2012</v>
      </c>
      <c r="K1110" s="11">
        <v>1329146235</v>
      </c>
      <c r="L1110" t="b">
        <v>0</v>
      </c>
      <c r="M1110">
        <v>21</v>
      </c>
      <c r="N1110" t="b">
        <v>0</v>
      </c>
      <c r="O1110" t="s">
        <v>8280</v>
      </c>
      <c r="P1110" s="10">
        <f>ROUND(E1110/D1110*100,0)</f>
        <v>3</v>
      </c>
      <c r="Q1110">
        <f>IFERROR(ROUND(E1110/M1110,2),0)</f>
        <v>34.880000000000003</v>
      </c>
      <c r="R1110" s="16" t="s">
        <v>8331</v>
      </c>
      <c r="S1110" s="11" t="s">
        <v>8332</v>
      </c>
      <c r="T1110" s="21">
        <f>(((K1110/60)/60)/24)+DATE(1970,1,1)</f>
        <v>40952.636979166666</v>
      </c>
      <c r="U1110" s="21">
        <f>(((I1110/60)/60)/24)+DATE(1970,1,1)</f>
        <v>41012.595312500001</v>
      </c>
    </row>
    <row r="1111" spans="1:21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f>YEAR(T1111)</f>
        <v>2016</v>
      </c>
      <c r="K1111" s="11">
        <v>1476900190</v>
      </c>
      <c r="L1111" t="b">
        <v>0</v>
      </c>
      <c r="M1111">
        <v>3</v>
      </c>
      <c r="N1111" t="b">
        <v>0</v>
      </c>
      <c r="O1111" t="s">
        <v>8280</v>
      </c>
      <c r="P1111" s="10">
        <f>ROUND(E1111/D1111*100,0)</f>
        <v>0</v>
      </c>
      <c r="Q1111">
        <f>IFERROR(ROUND(E1111/M1111,2),0)</f>
        <v>15</v>
      </c>
      <c r="R1111" s="16" t="s">
        <v>8331</v>
      </c>
      <c r="S1111" s="11" t="s">
        <v>8332</v>
      </c>
      <c r="T1111" s="21">
        <f>(((K1111/60)/60)/24)+DATE(1970,1,1)</f>
        <v>42662.752199074079</v>
      </c>
      <c r="U1111" s="21">
        <f>(((I1111/60)/60)/24)+DATE(1970,1,1)</f>
        <v>42692.793865740736</v>
      </c>
    </row>
    <row r="1112" spans="1:21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f>YEAR(T1112)</f>
        <v>2012</v>
      </c>
      <c r="K1112" s="11">
        <v>1352327022</v>
      </c>
      <c r="L1112" t="b">
        <v>0</v>
      </c>
      <c r="M1112">
        <v>11</v>
      </c>
      <c r="N1112" t="b">
        <v>0</v>
      </c>
      <c r="O1112" t="s">
        <v>8280</v>
      </c>
      <c r="P1112" s="10">
        <f>ROUND(E1112/D1112*100,0)</f>
        <v>1</v>
      </c>
      <c r="Q1112">
        <f>IFERROR(ROUND(E1112/M1112,2),0)</f>
        <v>23.18</v>
      </c>
      <c r="R1112" s="16" t="s">
        <v>8331</v>
      </c>
      <c r="S1112" s="11" t="s">
        <v>8332</v>
      </c>
      <c r="T1112" s="21">
        <f>(((K1112/60)/60)/24)+DATE(1970,1,1)</f>
        <v>41220.933124999996</v>
      </c>
      <c r="U1112" s="21">
        <f>(((I1112/60)/60)/24)+DATE(1970,1,1)</f>
        <v>41250.933124999996</v>
      </c>
    </row>
    <row r="1113" spans="1:21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f>YEAR(T1113)</f>
        <v>2015</v>
      </c>
      <c r="K1113" s="11">
        <v>1449636790</v>
      </c>
      <c r="L1113" t="b">
        <v>0</v>
      </c>
      <c r="M1113">
        <v>1</v>
      </c>
      <c r="N1113" t="b">
        <v>0</v>
      </c>
      <c r="O1113" t="s">
        <v>8280</v>
      </c>
      <c r="P1113" s="10">
        <f>ROUND(E1113/D1113*100,0)</f>
        <v>0</v>
      </c>
      <c r="Q1113">
        <f>IFERROR(ROUND(E1113/M1113,2),0)</f>
        <v>1</v>
      </c>
      <c r="R1113" s="16" t="s">
        <v>8331</v>
      </c>
      <c r="S1113" s="11" t="s">
        <v>8332</v>
      </c>
      <c r="T1113" s="21">
        <f>(((K1113/60)/60)/24)+DATE(1970,1,1)</f>
        <v>42347.203587962969</v>
      </c>
      <c r="U1113" s="21">
        <f>(((I1113/60)/60)/24)+DATE(1970,1,1)</f>
        <v>42377.203587962969</v>
      </c>
    </row>
    <row r="1114" spans="1:21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f>YEAR(T1114)</f>
        <v>2014</v>
      </c>
      <c r="K1114" s="11">
        <v>1416507211</v>
      </c>
      <c r="L1114" t="b">
        <v>0</v>
      </c>
      <c r="M1114">
        <v>312</v>
      </c>
      <c r="N1114" t="b">
        <v>0</v>
      </c>
      <c r="O1114" t="s">
        <v>8280</v>
      </c>
      <c r="P1114" s="10">
        <f>ROUND(E1114/D1114*100,0)</f>
        <v>36</v>
      </c>
      <c r="Q1114">
        <f>IFERROR(ROUND(E1114/M1114,2),0)</f>
        <v>100.23</v>
      </c>
      <c r="R1114" s="16" t="s">
        <v>8331</v>
      </c>
      <c r="S1114" s="11" t="s">
        <v>8332</v>
      </c>
      <c r="T1114" s="21">
        <f>(((K1114/60)/60)/24)+DATE(1970,1,1)</f>
        <v>41963.759386574078</v>
      </c>
      <c r="U1114" s="21">
        <f>(((I1114/60)/60)/24)+DATE(1970,1,1)</f>
        <v>42023.354166666672</v>
      </c>
    </row>
    <row r="1115" spans="1:21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f>YEAR(T1115)</f>
        <v>2014</v>
      </c>
      <c r="K1115" s="11">
        <v>1405466820</v>
      </c>
      <c r="L1115" t="b">
        <v>0</v>
      </c>
      <c r="M1115">
        <v>1</v>
      </c>
      <c r="N1115" t="b">
        <v>0</v>
      </c>
      <c r="O1115" t="s">
        <v>8280</v>
      </c>
      <c r="P1115" s="10">
        <f>ROUND(E1115/D1115*100,0)</f>
        <v>1</v>
      </c>
      <c r="Q1115">
        <f>IFERROR(ROUND(E1115/M1115,2),0)</f>
        <v>5</v>
      </c>
      <c r="R1115" s="16" t="s">
        <v>8331</v>
      </c>
      <c r="S1115" s="11" t="s">
        <v>8332</v>
      </c>
      <c r="T1115" s="21">
        <f>(((K1115/60)/60)/24)+DATE(1970,1,1)</f>
        <v>41835.977083333331</v>
      </c>
      <c r="U1115" s="21">
        <f>(((I1115/60)/60)/24)+DATE(1970,1,1)</f>
        <v>41865.977083333331</v>
      </c>
    </row>
    <row r="1116" spans="1:21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f>YEAR(T1116)</f>
        <v>2013</v>
      </c>
      <c r="K1116" s="11">
        <v>1378714687</v>
      </c>
      <c r="L1116" t="b">
        <v>0</v>
      </c>
      <c r="M1116">
        <v>3</v>
      </c>
      <c r="N1116" t="b">
        <v>0</v>
      </c>
      <c r="O1116" t="s">
        <v>8280</v>
      </c>
      <c r="P1116" s="10">
        <f>ROUND(E1116/D1116*100,0)</f>
        <v>0</v>
      </c>
      <c r="Q1116">
        <f>IFERROR(ROUND(E1116/M1116,2),0)</f>
        <v>3.33</v>
      </c>
      <c r="R1116" s="16" t="s">
        <v>8331</v>
      </c>
      <c r="S1116" s="11" t="s">
        <v>8332</v>
      </c>
      <c r="T1116" s="21">
        <f>(((K1116/60)/60)/24)+DATE(1970,1,1)</f>
        <v>41526.345914351856</v>
      </c>
      <c r="U1116" s="21">
        <f>(((I1116/60)/60)/24)+DATE(1970,1,1)</f>
        <v>41556.345914351856</v>
      </c>
    </row>
    <row r="1117" spans="1:21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f>YEAR(T1117)</f>
        <v>2016</v>
      </c>
      <c r="K1117" s="11">
        <v>1456764095</v>
      </c>
      <c r="L1117" t="b">
        <v>0</v>
      </c>
      <c r="M1117">
        <v>4</v>
      </c>
      <c r="N1117" t="b">
        <v>0</v>
      </c>
      <c r="O1117" t="s">
        <v>8280</v>
      </c>
      <c r="P1117" s="10">
        <f>ROUND(E1117/D1117*100,0)</f>
        <v>0</v>
      </c>
      <c r="Q1117">
        <f>IFERROR(ROUND(E1117/M1117,2),0)</f>
        <v>13.25</v>
      </c>
      <c r="R1117" s="16" t="s">
        <v>8331</v>
      </c>
      <c r="S1117" s="11" t="s">
        <v>8332</v>
      </c>
      <c r="T1117" s="21">
        <f>(((K1117/60)/60)/24)+DATE(1970,1,1)</f>
        <v>42429.695543981477</v>
      </c>
      <c r="U1117" s="21">
        <f>(((I1117/60)/60)/24)+DATE(1970,1,1)</f>
        <v>42459.653877314813</v>
      </c>
    </row>
    <row r="1118" spans="1:21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f>YEAR(T1118)</f>
        <v>2012</v>
      </c>
      <c r="K1118" s="11">
        <v>1334089208</v>
      </c>
      <c r="L1118" t="b">
        <v>0</v>
      </c>
      <c r="M1118">
        <v>10</v>
      </c>
      <c r="N1118" t="b">
        <v>0</v>
      </c>
      <c r="O1118" t="s">
        <v>8280</v>
      </c>
      <c r="P1118" s="10">
        <f>ROUND(E1118/D1118*100,0)</f>
        <v>0</v>
      </c>
      <c r="Q1118">
        <f>IFERROR(ROUND(E1118/M1118,2),0)</f>
        <v>17.850000000000001</v>
      </c>
      <c r="R1118" s="16" t="s">
        <v>8331</v>
      </c>
      <c r="S1118" s="11" t="s">
        <v>8332</v>
      </c>
      <c r="T1118" s="21">
        <f>(((K1118/60)/60)/24)+DATE(1970,1,1)</f>
        <v>41009.847314814811</v>
      </c>
      <c r="U1118" s="21">
        <f>(((I1118/60)/60)/24)+DATE(1970,1,1)</f>
        <v>41069.847314814811</v>
      </c>
    </row>
    <row r="1119" spans="1:21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f>YEAR(T1119)</f>
        <v>2015</v>
      </c>
      <c r="K1119" s="11">
        <v>1448461313</v>
      </c>
      <c r="L1119" t="b">
        <v>0</v>
      </c>
      <c r="M1119">
        <v>8</v>
      </c>
      <c r="N1119" t="b">
        <v>0</v>
      </c>
      <c r="O1119" t="s">
        <v>8280</v>
      </c>
      <c r="P1119" s="10">
        <f>ROUND(E1119/D1119*100,0)</f>
        <v>8</v>
      </c>
      <c r="Q1119">
        <f>IFERROR(ROUND(E1119/M1119,2),0)</f>
        <v>10.38</v>
      </c>
      <c r="R1119" s="16" t="s">
        <v>8331</v>
      </c>
      <c r="S1119" s="11" t="s">
        <v>8332</v>
      </c>
      <c r="T1119" s="21">
        <f>(((K1119/60)/60)/24)+DATE(1970,1,1)</f>
        <v>42333.598530092597</v>
      </c>
      <c r="U1119" s="21">
        <f>(((I1119/60)/60)/24)+DATE(1970,1,1)</f>
        <v>42363.598530092597</v>
      </c>
    </row>
    <row r="1120" spans="1:21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f>YEAR(T1120)</f>
        <v>2014</v>
      </c>
      <c r="K1120" s="11">
        <v>1394078379</v>
      </c>
      <c r="L1120" t="b">
        <v>0</v>
      </c>
      <c r="M1120">
        <v>3</v>
      </c>
      <c r="N1120" t="b">
        <v>0</v>
      </c>
      <c r="O1120" t="s">
        <v>8280</v>
      </c>
      <c r="P1120" s="10">
        <f>ROUND(E1120/D1120*100,0)</f>
        <v>2</v>
      </c>
      <c r="Q1120">
        <f>IFERROR(ROUND(E1120/M1120,2),0)</f>
        <v>36.33</v>
      </c>
      <c r="R1120" s="16" t="s">
        <v>8331</v>
      </c>
      <c r="S1120" s="11" t="s">
        <v>8332</v>
      </c>
      <c r="T1120" s="21">
        <f>(((K1120/60)/60)/24)+DATE(1970,1,1)</f>
        <v>41704.16642361111</v>
      </c>
      <c r="U1120" s="21">
        <f>(((I1120/60)/60)/24)+DATE(1970,1,1)</f>
        <v>41734.124756944446</v>
      </c>
    </row>
    <row r="1121" spans="1:21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f>YEAR(T1121)</f>
        <v>2014</v>
      </c>
      <c r="K1121" s="11">
        <v>1395687664</v>
      </c>
      <c r="L1121" t="b">
        <v>0</v>
      </c>
      <c r="M1121">
        <v>1</v>
      </c>
      <c r="N1121" t="b">
        <v>0</v>
      </c>
      <c r="O1121" t="s">
        <v>8280</v>
      </c>
      <c r="P1121" s="10">
        <f>ROUND(E1121/D1121*100,0)</f>
        <v>0</v>
      </c>
      <c r="Q1121">
        <f>IFERROR(ROUND(E1121/M1121,2),0)</f>
        <v>5</v>
      </c>
      <c r="R1121" s="16" t="s">
        <v>8331</v>
      </c>
      <c r="S1121" s="11" t="s">
        <v>8332</v>
      </c>
      <c r="T1121" s="21">
        <f>(((K1121/60)/60)/24)+DATE(1970,1,1)</f>
        <v>41722.792407407411</v>
      </c>
      <c r="U1121" s="21">
        <f>(((I1121/60)/60)/24)+DATE(1970,1,1)</f>
        <v>41735.792407407411</v>
      </c>
    </row>
    <row r="1122" spans="1:21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f>YEAR(T1122)</f>
        <v>2011</v>
      </c>
      <c r="K1122" s="11">
        <v>1315947400</v>
      </c>
      <c r="L1122" t="b">
        <v>0</v>
      </c>
      <c r="M1122">
        <v>0</v>
      </c>
      <c r="N1122" t="b">
        <v>0</v>
      </c>
      <c r="O1122" t="s">
        <v>8280</v>
      </c>
      <c r="P1122" s="10">
        <f>ROUND(E1122/D1122*100,0)</f>
        <v>0</v>
      </c>
      <c r="Q1122">
        <f>IFERROR(ROUND(E1122/M1122,2),0)</f>
        <v>0</v>
      </c>
      <c r="R1122" s="16" t="s">
        <v>8331</v>
      </c>
      <c r="S1122" s="11" t="s">
        <v>8332</v>
      </c>
      <c r="T1122" s="21">
        <f>(((K1122/60)/60)/24)+DATE(1970,1,1)</f>
        <v>40799.872685185182</v>
      </c>
      <c r="U1122" s="21">
        <f>(((I1122/60)/60)/24)+DATE(1970,1,1)</f>
        <v>40844.872685185182</v>
      </c>
    </row>
    <row r="1123" spans="1:21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f>YEAR(T1123)</f>
        <v>2016</v>
      </c>
      <c r="K1123" s="11">
        <v>1455315916</v>
      </c>
      <c r="L1123" t="b">
        <v>0</v>
      </c>
      <c r="M1123">
        <v>5</v>
      </c>
      <c r="N1123" t="b">
        <v>0</v>
      </c>
      <c r="O1123" t="s">
        <v>8280</v>
      </c>
      <c r="P1123" s="10">
        <f>ROUND(E1123/D1123*100,0)</f>
        <v>0</v>
      </c>
      <c r="Q1123">
        <f>IFERROR(ROUND(E1123/M1123,2),0)</f>
        <v>5.8</v>
      </c>
      <c r="R1123" s="16" t="s">
        <v>8331</v>
      </c>
      <c r="S1123" s="11" t="s">
        <v>8332</v>
      </c>
      <c r="T1123" s="21">
        <f>(((K1123/60)/60)/24)+DATE(1970,1,1)</f>
        <v>42412.934212962966</v>
      </c>
      <c r="U1123" s="21">
        <f>(((I1123/60)/60)/24)+DATE(1970,1,1)</f>
        <v>42442.892546296294</v>
      </c>
    </row>
    <row r="1124" spans="1:21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f>YEAR(T1124)</f>
        <v>2013</v>
      </c>
      <c r="K1124" s="11">
        <v>1368723225</v>
      </c>
      <c r="L1124" t="b">
        <v>0</v>
      </c>
      <c r="M1124">
        <v>0</v>
      </c>
      <c r="N1124" t="b">
        <v>0</v>
      </c>
      <c r="O1124" t="s">
        <v>8280</v>
      </c>
      <c r="P1124" s="10">
        <f>ROUND(E1124/D1124*100,0)</f>
        <v>0</v>
      </c>
      <c r="Q1124">
        <f>IFERROR(ROUND(E1124/M1124,2),0)</f>
        <v>0</v>
      </c>
      <c r="R1124" s="16" t="s">
        <v>8331</v>
      </c>
      <c r="S1124" s="11" t="s">
        <v>8332</v>
      </c>
      <c r="T1124" s="21">
        <f>(((K1124/60)/60)/24)+DATE(1970,1,1)</f>
        <v>41410.703993055555</v>
      </c>
      <c r="U1124" s="21">
        <f>(((I1124/60)/60)/24)+DATE(1970,1,1)</f>
        <v>41424.703993055555</v>
      </c>
    </row>
    <row r="1125" spans="1:21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f>YEAR(T1125)</f>
        <v>2014</v>
      </c>
      <c r="K1125" s="11">
        <v>1395318848</v>
      </c>
      <c r="L1125" t="b">
        <v>0</v>
      </c>
      <c r="M1125">
        <v>3</v>
      </c>
      <c r="N1125" t="b">
        <v>0</v>
      </c>
      <c r="O1125" t="s">
        <v>8280</v>
      </c>
      <c r="P1125" s="10">
        <f>ROUND(E1125/D1125*100,0)</f>
        <v>0</v>
      </c>
      <c r="Q1125">
        <f>IFERROR(ROUND(E1125/M1125,2),0)</f>
        <v>3.67</v>
      </c>
      <c r="R1125" s="16" t="s">
        <v>8331</v>
      </c>
      <c r="S1125" s="11" t="s">
        <v>8332</v>
      </c>
      <c r="T1125" s="21">
        <f>(((K1125/60)/60)/24)+DATE(1970,1,1)</f>
        <v>41718.5237037037</v>
      </c>
      <c r="U1125" s="21">
        <f>(((I1125/60)/60)/24)+DATE(1970,1,1)</f>
        <v>41748.5237037037</v>
      </c>
    </row>
    <row r="1126" spans="1:21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f>YEAR(T1126)</f>
        <v>2015</v>
      </c>
      <c r="K1126" s="11">
        <v>1427817651</v>
      </c>
      <c r="L1126" t="b">
        <v>0</v>
      </c>
      <c r="M1126">
        <v>7</v>
      </c>
      <c r="N1126" t="b">
        <v>0</v>
      </c>
      <c r="O1126" t="s">
        <v>8281</v>
      </c>
      <c r="P1126" s="10">
        <f>ROUND(E1126/D1126*100,0)</f>
        <v>0</v>
      </c>
      <c r="Q1126">
        <f>IFERROR(ROUND(E1126/M1126,2),0)</f>
        <v>60.71</v>
      </c>
      <c r="R1126" s="16" t="s">
        <v>8331</v>
      </c>
      <c r="S1126" s="11" t="s">
        <v>8333</v>
      </c>
      <c r="T1126" s="21">
        <f>(((K1126/60)/60)/24)+DATE(1970,1,1)</f>
        <v>42094.667256944449</v>
      </c>
      <c r="U1126" s="21">
        <f>(((I1126/60)/60)/24)+DATE(1970,1,1)</f>
        <v>42124.667256944449</v>
      </c>
    </row>
    <row r="1127" spans="1:21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f>YEAR(T1127)</f>
        <v>2015</v>
      </c>
      <c r="K1127" s="11">
        <v>1438009130</v>
      </c>
      <c r="L1127" t="b">
        <v>0</v>
      </c>
      <c r="M1127">
        <v>0</v>
      </c>
      <c r="N1127" t="b">
        <v>0</v>
      </c>
      <c r="O1127" t="s">
        <v>8281</v>
      </c>
      <c r="P1127" s="10">
        <f>ROUND(E1127/D1127*100,0)</f>
        <v>0</v>
      </c>
      <c r="Q1127">
        <f>IFERROR(ROUND(E1127/M1127,2),0)</f>
        <v>0</v>
      </c>
      <c r="R1127" s="16" t="s">
        <v>8331</v>
      </c>
      <c r="S1127" s="11" t="s">
        <v>8333</v>
      </c>
      <c r="T1127" s="21">
        <f>(((K1127/60)/60)/24)+DATE(1970,1,1)</f>
        <v>42212.624189814815</v>
      </c>
      <c r="U1127" s="21">
        <f>(((I1127/60)/60)/24)+DATE(1970,1,1)</f>
        <v>42272.624189814815</v>
      </c>
    </row>
    <row r="1128" spans="1:21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f>YEAR(T1128)</f>
        <v>2016</v>
      </c>
      <c r="K1128" s="11">
        <v>1465890694</v>
      </c>
      <c r="L1128" t="b">
        <v>0</v>
      </c>
      <c r="M1128">
        <v>2</v>
      </c>
      <c r="N1128" t="b">
        <v>0</v>
      </c>
      <c r="O1128" t="s">
        <v>8281</v>
      </c>
      <c r="P1128" s="10">
        <f>ROUND(E1128/D1128*100,0)</f>
        <v>1</v>
      </c>
      <c r="Q1128">
        <f>IFERROR(ROUND(E1128/M1128,2),0)</f>
        <v>5</v>
      </c>
      <c r="R1128" s="16" t="s">
        <v>8331</v>
      </c>
      <c r="S1128" s="11" t="s">
        <v>8333</v>
      </c>
      <c r="T1128" s="21">
        <f>(((K1128/60)/60)/24)+DATE(1970,1,1)</f>
        <v>42535.327476851846</v>
      </c>
      <c r="U1128" s="21">
        <f>(((I1128/60)/60)/24)+DATE(1970,1,1)</f>
        <v>42565.327476851846</v>
      </c>
    </row>
    <row r="1129" spans="1:21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f>YEAR(T1129)</f>
        <v>2014</v>
      </c>
      <c r="K1129" s="11">
        <v>1413318600</v>
      </c>
      <c r="L1129" t="b">
        <v>0</v>
      </c>
      <c r="M1129">
        <v>23</v>
      </c>
      <c r="N1129" t="b">
        <v>0</v>
      </c>
      <c r="O1129" t="s">
        <v>8281</v>
      </c>
      <c r="P1129" s="10">
        <f>ROUND(E1129/D1129*100,0)</f>
        <v>2</v>
      </c>
      <c r="Q1129">
        <f>IFERROR(ROUND(E1129/M1129,2),0)</f>
        <v>25.43</v>
      </c>
      <c r="R1129" s="16" t="s">
        <v>8331</v>
      </c>
      <c r="S1129" s="11" t="s">
        <v>8333</v>
      </c>
      <c r="T1129" s="21">
        <f>(((K1129/60)/60)/24)+DATE(1970,1,1)</f>
        <v>41926.854166666664</v>
      </c>
      <c r="U1129" s="21">
        <f>(((I1129/60)/60)/24)+DATE(1970,1,1)</f>
        <v>41957.895833333328</v>
      </c>
    </row>
    <row r="1130" spans="1:21" ht="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f>YEAR(T1130)</f>
        <v>2014</v>
      </c>
      <c r="K1130" s="11">
        <v>1404833717</v>
      </c>
      <c r="L1130" t="b">
        <v>0</v>
      </c>
      <c r="M1130">
        <v>1</v>
      </c>
      <c r="N1130" t="b">
        <v>0</v>
      </c>
      <c r="O1130" t="s">
        <v>8281</v>
      </c>
      <c r="P1130" s="10">
        <f>ROUND(E1130/D1130*100,0)</f>
        <v>0</v>
      </c>
      <c r="Q1130">
        <f>IFERROR(ROUND(E1130/M1130,2),0)</f>
        <v>1</v>
      </c>
      <c r="R1130" s="16" t="s">
        <v>8331</v>
      </c>
      <c r="S1130" s="11" t="s">
        <v>8333</v>
      </c>
      <c r="T1130" s="21">
        <f>(((K1130/60)/60)/24)+DATE(1970,1,1)</f>
        <v>41828.649502314816</v>
      </c>
      <c r="U1130" s="21">
        <f>(((I1130/60)/60)/24)+DATE(1970,1,1)</f>
        <v>41858.649502314816</v>
      </c>
    </row>
    <row r="1131" spans="1:21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f>YEAR(T1131)</f>
        <v>2016</v>
      </c>
      <c r="K1131" s="11">
        <v>1462515693</v>
      </c>
      <c r="L1131" t="b">
        <v>0</v>
      </c>
      <c r="M1131">
        <v>2</v>
      </c>
      <c r="N1131" t="b">
        <v>0</v>
      </c>
      <c r="O1131" t="s">
        <v>8281</v>
      </c>
      <c r="P1131" s="10">
        <f>ROUND(E1131/D1131*100,0)</f>
        <v>0</v>
      </c>
      <c r="Q1131">
        <f>IFERROR(ROUND(E1131/M1131,2),0)</f>
        <v>10.5</v>
      </c>
      <c r="R1131" s="16" t="s">
        <v>8331</v>
      </c>
      <c r="S1131" s="11" t="s">
        <v>8333</v>
      </c>
      <c r="T1131" s="21">
        <f>(((K1131/60)/60)/24)+DATE(1970,1,1)</f>
        <v>42496.264965277776</v>
      </c>
      <c r="U1131" s="21">
        <f>(((I1131/60)/60)/24)+DATE(1970,1,1)</f>
        <v>42526.264965277776</v>
      </c>
    </row>
    <row r="1132" spans="1:21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f>YEAR(T1132)</f>
        <v>2014</v>
      </c>
      <c r="K1132" s="11">
        <v>1411775700</v>
      </c>
      <c r="L1132" t="b">
        <v>0</v>
      </c>
      <c r="M1132">
        <v>3</v>
      </c>
      <c r="N1132" t="b">
        <v>0</v>
      </c>
      <c r="O1132" t="s">
        <v>8281</v>
      </c>
      <c r="P1132" s="10">
        <f>ROUND(E1132/D1132*100,0)</f>
        <v>0</v>
      </c>
      <c r="Q1132">
        <f>IFERROR(ROUND(E1132/M1132,2),0)</f>
        <v>3.67</v>
      </c>
      <c r="R1132" s="16" t="s">
        <v>8331</v>
      </c>
      <c r="S1132" s="11" t="s">
        <v>8333</v>
      </c>
      <c r="T1132" s="21">
        <f>(((K1132/60)/60)/24)+DATE(1970,1,1)</f>
        <v>41908.996527777781</v>
      </c>
      <c r="U1132" s="21">
        <f>(((I1132/60)/60)/24)+DATE(1970,1,1)</f>
        <v>41969.038194444445</v>
      </c>
    </row>
    <row r="1133" spans="1:21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f>YEAR(T1133)</f>
        <v>2015</v>
      </c>
      <c r="K1133" s="11">
        <v>1448401668</v>
      </c>
      <c r="L1133" t="b">
        <v>0</v>
      </c>
      <c r="M1133">
        <v>0</v>
      </c>
      <c r="N1133" t="b">
        <v>0</v>
      </c>
      <c r="O1133" t="s">
        <v>8281</v>
      </c>
      <c r="P1133" s="10">
        <f>ROUND(E1133/D1133*100,0)</f>
        <v>0</v>
      </c>
      <c r="Q1133">
        <f>IFERROR(ROUND(E1133/M1133,2),0)</f>
        <v>0</v>
      </c>
      <c r="R1133" s="16" t="s">
        <v>8331</v>
      </c>
      <c r="S1133" s="11" t="s">
        <v>8333</v>
      </c>
      <c r="T1133" s="21">
        <f>(((K1133/60)/60)/24)+DATE(1970,1,1)</f>
        <v>42332.908194444448</v>
      </c>
      <c r="U1133" s="21">
        <f>(((I1133/60)/60)/24)+DATE(1970,1,1)</f>
        <v>42362.908194444448</v>
      </c>
    </row>
    <row r="1134" spans="1:21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f>YEAR(T1134)</f>
        <v>2016</v>
      </c>
      <c r="K1134" s="11">
        <v>1480646771</v>
      </c>
      <c r="L1134" t="b">
        <v>0</v>
      </c>
      <c r="M1134">
        <v>13</v>
      </c>
      <c r="N1134" t="b">
        <v>0</v>
      </c>
      <c r="O1134" t="s">
        <v>8281</v>
      </c>
      <c r="P1134" s="10">
        <f>ROUND(E1134/D1134*100,0)</f>
        <v>14</v>
      </c>
      <c r="Q1134">
        <f>IFERROR(ROUND(E1134/M1134,2),0)</f>
        <v>110.62</v>
      </c>
      <c r="R1134" s="16" t="s">
        <v>8331</v>
      </c>
      <c r="S1134" s="11" t="s">
        <v>8333</v>
      </c>
      <c r="T1134" s="21">
        <f>(((K1134/60)/60)/24)+DATE(1970,1,1)</f>
        <v>42706.115405092598</v>
      </c>
      <c r="U1134" s="21">
        <f>(((I1134/60)/60)/24)+DATE(1970,1,1)</f>
        <v>42736.115405092598</v>
      </c>
    </row>
    <row r="1135" spans="1:21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f>YEAR(T1135)</f>
        <v>2014</v>
      </c>
      <c r="K1135" s="11">
        <v>1404207981</v>
      </c>
      <c r="L1135" t="b">
        <v>0</v>
      </c>
      <c r="M1135">
        <v>1</v>
      </c>
      <c r="N1135" t="b">
        <v>0</v>
      </c>
      <c r="O1135" t="s">
        <v>8281</v>
      </c>
      <c r="P1135" s="10">
        <f>ROUND(E1135/D1135*100,0)</f>
        <v>1</v>
      </c>
      <c r="Q1135">
        <f>IFERROR(ROUND(E1135/M1135,2),0)</f>
        <v>20</v>
      </c>
      <c r="R1135" s="16" t="s">
        <v>8331</v>
      </c>
      <c r="S1135" s="11" t="s">
        <v>8333</v>
      </c>
      <c r="T1135" s="21">
        <f>(((K1135/60)/60)/24)+DATE(1970,1,1)</f>
        <v>41821.407187500001</v>
      </c>
      <c r="U1135" s="21">
        <f>(((I1135/60)/60)/24)+DATE(1970,1,1)</f>
        <v>41851.407187500001</v>
      </c>
    </row>
    <row r="1136" spans="1:21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f>YEAR(T1136)</f>
        <v>2014</v>
      </c>
      <c r="K1136" s="11">
        <v>1416034228</v>
      </c>
      <c r="L1136" t="b">
        <v>0</v>
      </c>
      <c r="M1136">
        <v>1</v>
      </c>
      <c r="N1136" t="b">
        <v>0</v>
      </c>
      <c r="O1136" t="s">
        <v>8281</v>
      </c>
      <c r="P1136" s="10">
        <f>ROUND(E1136/D1136*100,0)</f>
        <v>0</v>
      </c>
      <c r="Q1136">
        <f>IFERROR(ROUND(E1136/M1136,2),0)</f>
        <v>1</v>
      </c>
      <c r="R1136" s="16" t="s">
        <v>8331</v>
      </c>
      <c r="S1136" s="11" t="s">
        <v>8333</v>
      </c>
      <c r="T1136" s="21">
        <f>(((K1136/60)/60)/24)+DATE(1970,1,1)</f>
        <v>41958.285046296296</v>
      </c>
      <c r="U1136" s="21">
        <f>(((I1136/60)/60)/24)+DATE(1970,1,1)</f>
        <v>41972.189583333333</v>
      </c>
    </row>
    <row r="1137" spans="1:21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f>YEAR(T1137)</f>
        <v>2016</v>
      </c>
      <c r="K1137" s="11">
        <v>1467935094</v>
      </c>
      <c r="L1137" t="b">
        <v>0</v>
      </c>
      <c r="M1137">
        <v>1</v>
      </c>
      <c r="N1137" t="b">
        <v>0</v>
      </c>
      <c r="O1137" t="s">
        <v>8281</v>
      </c>
      <c r="P1137" s="10">
        <f>ROUND(E1137/D1137*100,0)</f>
        <v>5</v>
      </c>
      <c r="Q1137">
        <f>IFERROR(ROUND(E1137/M1137,2),0)</f>
        <v>50</v>
      </c>
      <c r="R1137" s="16" t="s">
        <v>8331</v>
      </c>
      <c r="S1137" s="11" t="s">
        <v>8333</v>
      </c>
      <c r="T1137" s="21">
        <f>(((K1137/60)/60)/24)+DATE(1970,1,1)</f>
        <v>42558.989513888882</v>
      </c>
      <c r="U1137" s="21">
        <f>(((I1137/60)/60)/24)+DATE(1970,1,1)</f>
        <v>42588.989513888882</v>
      </c>
    </row>
    <row r="1138" spans="1:21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f>YEAR(T1138)</f>
        <v>2015</v>
      </c>
      <c r="K1138" s="11">
        <v>1447949229</v>
      </c>
      <c r="L1138" t="b">
        <v>0</v>
      </c>
      <c r="M1138">
        <v>6</v>
      </c>
      <c r="N1138" t="b">
        <v>0</v>
      </c>
      <c r="O1138" t="s">
        <v>8281</v>
      </c>
      <c r="P1138" s="10">
        <f>ROUND(E1138/D1138*100,0)</f>
        <v>6</v>
      </c>
      <c r="Q1138">
        <f>IFERROR(ROUND(E1138/M1138,2),0)</f>
        <v>45</v>
      </c>
      <c r="R1138" s="16" t="s">
        <v>8331</v>
      </c>
      <c r="S1138" s="11" t="s">
        <v>8333</v>
      </c>
      <c r="T1138" s="21">
        <f>(((K1138/60)/60)/24)+DATE(1970,1,1)</f>
        <v>42327.671631944439</v>
      </c>
      <c r="U1138" s="21">
        <f>(((I1138/60)/60)/24)+DATE(1970,1,1)</f>
        <v>42357.671631944439</v>
      </c>
    </row>
    <row r="1139" spans="1:21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f>YEAR(T1139)</f>
        <v>2016</v>
      </c>
      <c r="K1139" s="11">
        <v>1458848421</v>
      </c>
      <c r="L1139" t="b">
        <v>0</v>
      </c>
      <c r="M1139">
        <v>39</v>
      </c>
      <c r="N1139" t="b">
        <v>0</v>
      </c>
      <c r="O1139" t="s">
        <v>8281</v>
      </c>
      <c r="P1139" s="10">
        <f>ROUND(E1139/D1139*100,0)</f>
        <v>40</v>
      </c>
      <c r="Q1139">
        <f>IFERROR(ROUND(E1139/M1139,2),0)</f>
        <v>253.21</v>
      </c>
      <c r="R1139" s="16" t="s">
        <v>8331</v>
      </c>
      <c r="S1139" s="11" t="s">
        <v>8333</v>
      </c>
      <c r="T1139" s="21">
        <f>(((K1139/60)/60)/24)+DATE(1970,1,1)</f>
        <v>42453.819687499999</v>
      </c>
      <c r="U1139" s="21">
        <f>(((I1139/60)/60)/24)+DATE(1970,1,1)</f>
        <v>42483.819687499999</v>
      </c>
    </row>
    <row r="1140" spans="1:21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f>YEAR(T1140)</f>
        <v>2017</v>
      </c>
      <c r="K1140" s="11">
        <v>1483307131</v>
      </c>
      <c r="L1140" t="b">
        <v>0</v>
      </c>
      <c r="M1140">
        <v>4</v>
      </c>
      <c r="N1140" t="b">
        <v>0</v>
      </c>
      <c r="O1140" t="s">
        <v>8281</v>
      </c>
      <c r="P1140" s="10">
        <f>ROUND(E1140/D1140*100,0)</f>
        <v>0</v>
      </c>
      <c r="Q1140">
        <f>IFERROR(ROUND(E1140/M1140,2),0)</f>
        <v>31.25</v>
      </c>
      <c r="R1140" s="16" t="s">
        <v>8331</v>
      </c>
      <c r="S1140" s="11" t="s">
        <v>8333</v>
      </c>
      <c r="T1140" s="21">
        <f>(((K1140/60)/60)/24)+DATE(1970,1,1)</f>
        <v>42736.9066087963</v>
      </c>
      <c r="U1140" s="21">
        <f>(((I1140/60)/60)/24)+DATE(1970,1,1)</f>
        <v>42756.9066087963</v>
      </c>
    </row>
    <row r="1141" spans="1:21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f>YEAR(T1141)</f>
        <v>2014</v>
      </c>
      <c r="K1141" s="11">
        <v>1417508426</v>
      </c>
      <c r="L1141" t="b">
        <v>0</v>
      </c>
      <c r="M1141">
        <v>1</v>
      </c>
      <c r="N1141" t="b">
        <v>0</v>
      </c>
      <c r="O1141" t="s">
        <v>8281</v>
      </c>
      <c r="P1141" s="10">
        <f>ROUND(E1141/D1141*100,0)</f>
        <v>0</v>
      </c>
      <c r="Q1141">
        <f>IFERROR(ROUND(E1141/M1141,2),0)</f>
        <v>5</v>
      </c>
      <c r="R1141" s="16" t="s">
        <v>8331</v>
      </c>
      <c r="S1141" s="11" t="s">
        <v>8333</v>
      </c>
      <c r="T1141" s="21">
        <f>(((K1141/60)/60)/24)+DATE(1970,1,1)</f>
        <v>41975.347523148142</v>
      </c>
      <c r="U1141" s="21">
        <f>(((I1141/60)/60)/24)+DATE(1970,1,1)</f>
        <v>42005.347523148142</v>
      </c>
    </row>
    <row r="1142" spans="1:21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f>YEAR(T1142)</f>
        <v>2015</v>
      </c>
      <c r="K1142" s="11">
        <v>1436267121</v>
      </c>
      <c r="L1142" t="b">
        <v>0</v>
      </c>
      <c r="M1142">
        <v>0</v>
      </c>
      <c r="N1142" t="b">
        <v>0</v>
      </c>
      <c r="O1142" t="s">
        <v>8281</v>
      </c>
      <c r="P1142" s="10">
        <f>ROUND(E1142/D1142*100,0)</f>
        <v>0</v>
      </c>
      <c r="Q1142">
        <f>IFERROR(ROUND(E1142/M1142,2),0)</f>
        <v>0</v>
      </c>
      <c r="R1142" s="16" t="s">
        <v>8331</v>
      </c>
      <c r="S1142" s="11" t="s">
        <v>8333</v>
      </c>
      <c r="T1142" s="21">
        <f>(((K1142/60)/60)/24)+DATE(1970,1,1)</f>
        <v>42192.462048611109</v>
      </c>
      <c r="U1142" s="21">
        <f>(((I1142/60)/60)/24)+DATE(1970,1,1)</f>
        <v>42222.462048611109</v>
      </c>
    </row>
    <row r="1143" spans="1:21" ht="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f>YEAR(T1143)</f>
        <v>2015</v>
      </c>
      <c r="K1143" s="11">
        <v>1433868450</v>
      </c>
      <c r="L1143" t="b">
        <v>0</v>
      </c>
      <c r="M1143">
        <v>0</v>
      </c>
      <c r="N1143" t="b">
        <v>0</v>
      </c>
      <c r="O1143" t="s">
        <v>8281</v>
      </c>
      <c r="P1143" s="10">
        <f>ROUND(E1143/D1143*100,0)</f>
        <v>0</v>
      </c>
      <c r="Q1143">
        <f>IFERROR(ROUND(E1143/M1143,2),0)</f>
        <v>0</v>
      </c>
      <c r="R1143" s="16" t="s">
        <v>8331</v>
      </c>
      <c r="S1143" s="11" t="s">
        <v>8333</v>
      </c>
      <c r="T1143" s="21">
        <f>(((K1143/60)/60)/24)+DATE(1970,1,1)</f>
        <v>42164.699652777781</v>
      </c>
      <c r="U1143" s="21">
        <f>(((I1143/60)/60)/24)+DATE(1970,1,1)</f>
        <v>42194.699652777781</v>
      </c>
    </row>
    <row r="1144" spans="1:21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f>YEAR(T1144)</f>
        <v>2015</v>
      </c>
      <c r="K1144" s="11">
        <v>1421539727</v>
      </c>
      <c r="L1144" t="b">
        <v>0</v>
      </c>
      <c r="M1144">
        <v>0</v>
      </c>
      <c r="N1144" t="b">
        <v>0</v>
      </c>
      <c r="O1144" t="s">
        <v>8281</v>
      </c>
      <c r="P1144" s="10">
        <f>ROUND(E1144/D1144*100,0)</f>
        <v>0</v>
      </c>
      <c r="Q1144">
        <f>IFERROR(ROUND(E1144/M1144,2),0)</f>
        <v>0</v>
      </c>
      <c r="R1144" s="16" t="s">
        <v>8331</v>
      </c>
      <c r="S1144" s="11" t="s">
        <v>8333</v>
      </c>
      <c r="T1144" s="21">
        <f>(((K1144/60)/60)/24)+DATE(1970,1,1)</f>
        <v>42022.006099537044</v>
      </c>
      <c r="U1144" s="21">
        <f>(((I1144/60)/60)/24)+DATE(1970,1,1)</f>
        <v>42052.006099537044</v>
      </c>
    </row>
    <row r="1145" spans="1:21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f>YEAR(T1145)</f>
        <v>2015</v>
      </c>
      <c r="K1145" s="11">
        <v>1447735126</v>
      </c>
      <c r="L1145" t="b">
        <v>0</v>
      </c>
      <c r="M1145">
        <v>8</v>
      </c>
      <c r="N1145" t="b">
        <v>0</v>
      </c>
      <c r="O1145" t="s">
        <v>8281</v>
      </c>
      <c r="P1145" s="10">
        <f>ROUND(E1145/D1145*100,0)</f>
        <v>0</v>
      </c>
      <c r="Q1145">
        <f>IFERROR(ROUND(E1145/M1145,2),0)</f>
        <v>23.25</v>
      </c>
      <c r="R1145" s="16" t="s">
        <v>8331</v>
      </c>
      <c r="S1145" s="11" t="s">
        <v>8333</v>
      </c>
      <c r="T1145" s="21">
        <f>(((K1145/60)/60)/24)+DATE(1970,1,1)</f>
        <v>42325.19358796296</v>
      </c>
      <c r="U1145" s="21">
        <f>(((I1145/60)/60)/24)+DATE(1970,1,1)</f>
        <v>42355.19358796296</v>
      </c>
    </row>
    <row r="1146" spans="1:21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f>YEAR(T1146)</f>
        <v>2015</v>
      </c>
      <c r="K1146" s="11">
        <v>1427689320</v>
      </c>
      <c r="L1146" t="b">
        <v>0</v>
      </c>
      <c r="M1146">
        <v>0</v>
      </c>
      <c r="N1146" t="b">
        <v>0</v>
      </c>
      <c r="O1146" t="s">
        <v>8282</v>
      </c>
      <c r="P1146" s="10">
        <f>ROUND(E1146/D1146*100,0)</f>
        <v>0</v>
      </c>
      <c r="Q1146">
        <f>IFERROR(ROUND(E1146/M1146,2),0)</f>
        <v>0</v>
      </c>
      <c r="R1146" s="16" t="s">
        <v>8334</v>
      </c>
      <c r="S1146" s="11" t="s">
        <v>8335</v>
      </c>
      <c r="T1146" s="21">
        <f>(((K1146/60)/60)/24)+DATE(1970,1,1)</f>
        <v>42093.181944444441</v>
      </c>
      <c r="U1146" s="21">
        <f>(((I1146/60)/60)/24)+DATE(1970,1,1)</f>
        <v>42123.181944444441</v>
      </c>
    </row>
    <row r="1147" spans="1:21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f>YEAR(T1147)</f>
        <v>2014</v>
      </c>
      <c r="K1147" s="11">
        <v>1407088592</v>
      </c>
      <c r="L1147" t="b">
        <v>0</v>
      </c>
      <c r="M1147">
        <v>1</v>
      </c>
      <c r="N1147" t="b">
        <v>0</v>
      </c>
      <c r="O1147" t="s">
        <v>8282</v>
      </c>
      <c r="P1147" s="10">
        <f>ROUND(E1147/D1147*100,0)</f>
        <v>0</v>
      </c>
      <c r="Q1147">
        <f>IFERROR(ROUND(E1147/M1147,2),0)</f>
        <v>100</v>
      </c>
      <c r="R1147" s="16" t="s">
        <v>8334</v>
      </c>
      <c r="S1147" s="11" t="s">
        <v>8335</v>
      </c>
      <c r="T1147" s="21">
        <f>(((K1147/60)/60)/24)+DATE(1970,1,1)</f>
        <v>41854.747592592597</v>
      </c>
      <c r="U1147" s="21">
        <f>(((I1147/60)/60)/24)+DATE(1970,1,1)</f>
        <v>41914.747592592597</v>
      </c>
    </row>
    <row r="1148" spans="1:21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f>YEAR(T1148)</f>
        <v>2014</v>
      </c>
      <c r="K1148" s="11">
        <v>1395787973</v>
      </c>
      <c r="L1148" t="b">
        <v>0</v>
      </c>
      <c r="M1148">
        <v>12</v>
      </c>
      <c r="N1148" t="b">
        <v>0</v>
      </c>
      <c r="O1148" t="s">
        <v>8282</v>
      </c>
      <c r="P1148" s="10">
        <f>ROUND(E1148/D1148*100,0)</f>
        <v>9</v>
      </c>
      <c r="Q1148">
        <f>IFERROR(ROUND(E1148/M1148,2),0)</f>
        <v>44.17</v>
      </c>
      <c r="R1148" s="16" t="s">
        <v>8334</v>
      </c>
      <c r="S1148" s="11" t="s">
        <v>8335</v>
      </c>
      <c r="T1148" s="21">
        <f>(((K1148/60)/60)/24)+DATE(1970,1,1)</f>
        <v>41723.9533912037</v>
      </c>
      <c r="U1148" s="21">
        <f>(((I1148/60)/60)/24)+DATE(1970,1,1)</f>
        <v>41761.9533912037</v>
      </c>
    </row>
    <row r="1149" spans="1:21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f>YEAR(T1149)</f>
        <v>2014</v>
      </c>
      <c r="K1149" s="11">
        <v>1408576783</v>
      </c>
      <c r="L1149" t="b">
        <v>0</v>
      </c>
      <c r="M1149">
        <v>0</v>
      </c>
      <c r="N1149" t="b">
        <v>0</v>
      </c>
      <c r="O1149" t="s">
        <v>8282</v>
      </c>
      <c r="P1149" s="10">
        <f>ROUND(E1149/D1149*100,0)</f>
        <v>0</v>
      </c>
      <c r="Q1149">
        <f>IFERROR(ROUND(E1149/M1149,2),0)</f>
        <v>0</v>
      </c>
      <c r="R1149" s="16" t="s">
        <v>8334</v>
      </c>
      <c r="S1149" s="11" t="s">
        <v>8335</v>
      </c>
      <c r="T1149" s="21">
        <f>(((K1149/60)/60)/24)+DATE(1970,1,1)</f>
        <v>41871.972025462965</v>
      </c>
      <c r="U1149" s="21">
        <f>(((I1149/60)/60)/24)+DATE(1970,1,1)</f>
        <v>41931.972025462965</v>
      </c>
    </row>
    <row r="1150" spans="1:21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f>YEAR(T1150)</f>
        <v>2016</v>
      </c>
      <c r="K1150" s="11">
        <v>1477973181</v>
      </c>
      <c r="L1150" t="b">
        <v>0</v>
      </c>
      <c r="M1150">
        <v>3</v>
      </c>
      <c r="N1150" t="b">
        <v>0</v>
      </c>
      <c r="O1150" t="s">
        <v>8282</v>
      </c>
      <c r="P1150" s="10">
        <f>ROUND(E1150/D1150*100,0)</f>
        <v>0</v>
      </c>
      <c r="Q1150">
        <f>IFERROR(ROUND(E1150/M1150,2),0)</f>
        <v>24.33</v>
      </c>
      <c r="R1150" s="16" t="s">
        <v>8334</v>
      </c>
      <c r="S1150" s="11" t="s">
        <v>8335</v>
      </c>
      <c r="T1150" s="21">
        <f>(((K1150/60)/60)/24)+DATE(1970,1,1)</f>
        <v>42675.171076388884</v>
      </c>
      <c r="U1150" s="21">
        <f>(((I1150/60)/60)/24)+DATE(1970,1,1)</f>
        <v>42705.212743055556</v>
      </c>
    </row>
    <row r="1151" spans="1:21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f>YEAR(T1151)</f>
        <v>2016</v>
      </c>
      <c r="K1151" s="11">
        <v>1463504566</v>
      </c>
      <c r="L1151" t="b">
        <v>0</v>
      </c>
      <c r="M1151">
        <v>2</v>
      </c>
      <c r="N1151" t="b">
        <v>0</v>
      </c>
      <c r="O1151" t="s">
        <v>8282</v>
      </c>
      <c r="P1151" s="10">
        <f>ROUND(E1151/D1151*100,0)</f>
        <v>0</v>
      </c>
      <c r="Q1151">
        <f>IFERROR(ROUND(E1151/M1151,2),0)</f>
        <v>37.5</v>
      </c>
      <c r="R1151" s="16" t="s">
        <v>8334</v>
      </c>
      <c r="S1151" s="11" t="s">
        <v>8335</v>
      </c>
      <c r="T1151" s="21">
        <f>(((K1151/60)/60)/24)+DATE(1970,1,1)</f>
        <v>42507.71025462963</v>
      </c>
      <c r="U1151" s="21">
        <f>(((I1151/60)/60)/24)+DATE(1970,1,1)</f>
        <v>42537.71025462963</v>
      </c>
    </row>
    <row r="1152" spans="1:21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f>YEAR(T1152)</f>
        <v>2015</v>
      </c>
      <c r="K1152" s="11">
        <v>1447109675</v>
      </c>
      <c r="L1152" t="b">
        <v>0</v>
      </c>
      <c r="M1152">
        <v>6</v>
      </c>
      <c r="N1152" t="b">
        <v>0</v>
      </c>
      <c r="O1152" t="s">
        <v>8282</v>
      </c>
      <c r="P1152" s="10">
        <f>ROUND(E1152/D1152*100,0)</f>
        <v>10</v>
      </c>
      <c r="Q1152">
        <f>IFERROR(ROUND(E1152/M1152,2),0)</f>
        <v>42</v>
      </c>
      <c r="R1152" s="16" t="s">
        <v>8334</v>
      </c>
      <c r="S1152" s="11" t="s">
        <v>8335</v>
      </c>
      <c r="T1152" s="21">
        <f>(((K1152/60)/60)/24)+DATE(1970,1,1)</f>
        <v>42317.954571759255</v>
      </c>
      <c r="U1152" s="21">
        <f>(((I1152/60)/60)/24)+DATE(1970,1,1)</f>
        <v>42377.954571759255</v>
      </c>
    </row>
    <row r="1153" spans="1:21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f>YEAR(T1153)</f>
        <v>2015</v>
      </c>
      <c r="K1153" s="11">
        <v>1439000863</v>
      </c>
      <c r="L1153" t="b">
        <v>0</v>
      </c>
      <c r="M1153">
        <v>0</v>
      </c>
      <c r="N1153" t="b">
        <v>0</v>
      </c>
      <c r="O1153" t="s">
        <v>8282</v>
      </c>
      <c r="P1153" s="10">
        <f>ROUND(E1153/D1153*100,0)</f>
        <v>0</v>
      </c>
      <c r="Q1153">
        <f>IFERROR(ROUND(E1153/M1153,2),0)</f>
        <v>0</v>
      </c>
      <c r="R1153" s="16" t="s">
        <v>8334</v>
      </c>
      <c r="S1153" s="11" t="s">
        <v>8335</v>
      </c>
      <c r="T1153" s="21">
        <f>(((K1153/60)/60)/24)+DATE(1970,1,1)</f>
        <v>42224.102581018517</v>
      </c>
      <c r="U1153" s="21">
        <f>(((I1153/60)/60)/24)+DATE(1970,1,1)</f>
        <v>42254.102581018517</v>
      </c>
    </row>
    <row r="1154" spans="1:21" ht="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f>YEAR(T1154)</f>
        <v>2015</v>
      </c>
      <c r="K1154" s="11">
        <v>1429117312</v>
      </c>
      <c r="L1154" t="b">
        <v>0</v>
      </c>
      <c r="M1154">
        <v>15</v>
      </c>
      <c r="N1154" t="b">
        <v>0</v>
      </c>
      <c r="O1154" t="s">
        <v>8282</v>
      </c>
      <c r="P1154" s="10">
        <f>ROUND(E1154/D1154*100,0)</f>
        <v>6</v>
      </c>
      <c r="Q1154">
        <f>IFERROR(ROUND(E1154/M1154,2),0)</f>
        <v>60.73</v>
      </c>
      <c r="R1154" s="16" t="s">
        <v>8334</v>
      </c>
      <c r="S1154" s="11" t="s">
        <v>8335</v>
      </c>
      <c r="T1154" s="21">
        <f>(((K1154/60)/60)/24)+DATE(1970,1,1)</f>
        <v>42109.709629629629</v>
      </c>
      <c r="U1154" s="21">
        <f>(((I1154/60)/60)/24)+DATE(1970,1,1)</f>
        <v>42139.709629629629</v>
      </c>
    </row>
    <row r="1155" spans="1:21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f>YEAR(T1155)</f>
        <v>2015</v>
      </c>
      <c r="K1155" s="11">
        <v>1432055305</v>
      </c>
      <c r="L1155" t="b">
        <v>0</v>
      </c>
      <c r="M1155">
        <v>1</v>
      </c>
      <c r="N1155" t="b">
        <v>0</v>
      </c>
      <c r="O1155" t="s">
        <v>8282</v>
      </c>
      <c r="P1155" s="10">
        <f>ROUND(E1155/D1155*100,0)</f>
        <v>1</v>
      </c>
      <c r="Q1155">
        <f>IFERROR(ROUND(E1155/M1155,2),0)</f>
        <v>50</v>
      </c>
      <c r="R1155" s="16" t="s">
        <v>8334</v>
      </c>
      <c r="S1155" s="11" t="s">
        <v>8335</v>
      </c>
      <c r="T1155" s="21">
        <f>(((K1155/60)/60)/24)+DATE(1970,1,1)</f>
        <v>42143.714178240742</v>
      </c>
      <c r="U1155" s="21">
        <f>(((I1155/60)/60)/24)+DATE(1970,1,1)</f>
        <v>42173.714178240742</v>
      </c>
    </row>
    <row r="1156" spans="1:21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f>YEAR(T1156)</f>
        <v>2015</v>
      </c>
      <c r="K1156" s="11">
        <v>1438915006</v>
      </c>
      <c r="L1156" t="b">
        <v>0</v>
      </c>
      <c r="M1156">
        <v>3</v>
      </c>
      <c r="N1156" t="b">
        <v>0</v>
      </c>
      <c r="O1156" t="s">
        <v>8282</v>
      </c>
      <c r="P1156" s="10">
        <f>ROUND(E1156/D1156*100,0)</f>
        <v>7</v>
      </c>
      <c r="Q1156">
        <f>IFERROR(ROUND(E1156/M1156,2),0)</f>
        <v>108.33</v>
      </c>
      <c r="R1156" s="16" t="s">
        <v>8334</v>
      </c>
      <c r="S1156" s="11" t="s">
        <v>8335</v>
      </c>
      <c r="T1156" s="21">
        <f>(((K1156/60)/60)/24)+DATE(1970,1,1)</f>
        <v>42223.108865740738</v>
      </c>
      <c r="U1156" s="21">
        <f>(((I1156/60)/60)/24)+DATE(1970,1,1)</f>
        <v>42253.108865740738</v>
      </c>
    </row>
    <row r="1157" spans="1:21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f>YEAR(T1157)</f>
        <v>2014</v>
      </c>
      <c r="K1157" s="11">
        <v>1405448408</v>
      </c>
      <c r="L1157" t="b">
        <v>0</v>
      </c>
      <c r="M1157">
        <v>8</v>
      </c>
      <c r="N1157" t="b">
        <v>0</v>
      </c>
      <c r="O1157" t="s">
        <v>8282</v>
      </c>
      <c r="P1157" s="10">
        <f>ROUND(E1157/D1157*100,0)</f>
        <v>1</v>
      </c>
      <c r="Q1157">
        <f>IFERROR(ROUND(E1157/M1157,2),0)</f>
        <v>23.5</v>
      </c>
      <c r="R1157" s="16" t="s">
        <v>8334</v>
      </c>
      <c r="S1157" s="11" t="s">
        <v>8335</v>
      </c>
      <c r="T1157" s="21">
        <f>(((K1157/60)/60)/24)+DATE(1970,1,1)</f>
        <v>41835.763981481483</v>
      </c>
      <c r="U1157" s="21">
        <f>(((I1157/60)/60)/24)+DATE(1970,1,1)</f>
        <v>41865.763981481483</v>
      </c>
    </row>
    <row r="1158" spans="1:21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f>YEAR(T1158)</f>
        <v>2015</v>
      </c>
      <c r="K1158" s="11">
        <v>1422150162</v>
      </c>
      <c r="L1158" t="b">
        <v>0</v>
      </c>
      <c r="M1158">
        <v>0</v>
      </c>
      <c r="N1158" t="b">
        <v>0</v>
      </c>
      <c r="O1158" t="s">
        <v>8282</v>
      </c>
      <c r="P1158" s="10">
        <f>ROUND(E1158/D1158*100,0)</f>
        <v>0</v>
      </c>
      <c r="Q1158">
        <f>IFERROR(ROUND(E1158/M1158,2),0)</f>
        <v>0</v>
      </c>
      <c r="R1158" s="16" t="s">
        <v>8334</v>
      </c>
      <c r="S1158" s="11" t="s">
        <v>8335</v>
      </c>
      <c r="T1158" s="21">
        <f>(((K1158/60)/60)/24)+DATE(1970,1,1)</f>
        <v>42029.07131944444</v>
      </c>
      <c r="U1158" s="21">
        <f>(((I1158/60)/60)/24)+DATE(1970,1,1)</f>
        <v>42059.07131944444</v>
      </c>
    </row>
    <row r="1159" spans="1:21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f>YEAR(T1159)</f>
        <v>2014</v>
      </c>
      <c r="K1159" s="11">
        <v>1412607880</v>
      </c>
      <c r="L1159" t="b">
        <v>0</v>
      </c>
      <c r="M1159">
        <v>3</v>
      </c>
      <c r="N1159" t="b">
        <v>0</v>
      </c>
      <c r="O1159" t="s">
        <v>8282</v>
      </c>
      <c r="P1159" s="10">
        <f>ROUND(E1159/D1159*100,0)</f>
        <v>2</v>
      </c>
      <c r="Q1159">
        <f>IFERROR(ROUND(E1159/M1159,2),0)</f>
        <v>50.33</v>
      </c>
      <c r="R1159" s="16" t="s">
        <v>8334</v>
      </c>
      <c r="S1159" s="11" t="s">
        <v>8335</v>
      </c>
      <c r="T1159" s="21">
        <f>(((K1159/60)/60)/24)+DATE(1970,1,1)</f>
        <v>41918.628240740742</v>
      </c>
      <c r="U1159" s="21">
        <f>(((I1159/60)/60)/24)+DATE(1970,1,1)</f>
        <v>41978.669907407413</v>
      </c>
    </row>
    <row r="1160" spans="1:21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f>YEAR(T1160)</f>
        <v>2014</v>
      </c>
      <c r="K1160" s="11">
        <v>1415499128</v>
      </c>
      <c r="L1160" t="b">
        <v>0</v>
      </c>
      <c r="M1160">
        <v>3</v>
      </c>
      <c r="N1160" t="b">
        <v>0</v>
      </c>
      <c r="O1160" t="s">
        <v>8282</v>
      </c>
      <c r="P1160" s="10">
        <f>ROUND(E1160/D1160*100,0)</f>
        <v>0</v>
      </c>
      <c r="Q1160">
        <f>IFERROR(ROUND(E1160/M1160,2),0)</f>
        <v>11.67</v>
      </c>
      <c r="R1160" s="16" t="s">
        <v>8334</v>
      </c>
      <c r="S1160" s="11" t="s">
        <v>8335</v>
      </c>
      <c r="T1160" s="21">
        <f>(((K1160/60)/60)/24)+DATE(1970,1,1)</f>
        <v>41952.09175925926</v>
      </c>
      <c r="U1160" s="21">
        <f>(((I1160/60)/60)/24)+DATE(1970,1,1)</f>
        <v>41982.09175925926</v>
      </c>
    </row>
    <row r="1161" spans="1:21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f>YEAR(T1161)</f>
        <v>2015</v>
      </c>
      <c r="K1161" s="11">
        <v>1433006765</v>
      </c>
      <c r="L1161" t="b">
        <v>0</v>
      </c>
      <c r="M1161">
        <v>0</v>
      </c>
      <c r="N1161" t="b">
        <v>0</v>
      </c>
      <c r="O1161" t="s">
        <v>8282</v>
      </c>
      <c r="P1161" s="10">
        <f>ROUND(E1161/D1161*100,0)</f>
        <v>0</v>
      </c>
      <c r="Q1161">
        <f>IFERROR(ROUND(E1161/M1161,2),0)</f>
        <v>0</v>
      </c>
      <c r="R1161" s="16" t="s">
        <v>8334</v>
      </c>
      <c r="S1161" s="11" t="s">
        <v>8335</v>
      </c>
      <c r="T1161" s="21">
        <f>(((K1161/60)/60)/24)+DATE(1970,1,1)</f>
        <v>42154.726446759261</v>
      </c>
      <c r="U1161" s="21">
        <f>(((I1161/60)/60)/24)+DATE(1970,1,1)</f>
        <v>42185.65625</v>
      </c>
    </row>
    <row r="1162" spans="1:21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f>YEAR(T1162)</f>
        <v>2015</v>
      </c>
      <c r="K1162" s="11">
        <v>1424922186</v>
      </c>
      <c r="L1162" t="b">
        <v>0</v>
      </c>
      <c r="M1162">
        <v>19</v>
      </c>
      <c r="N1162" t="b">
        <v>0</v>
      </c>
      <c r="O1162" t="s">
        <v>8282</v>
      </c>
      <c r="P1162" s="10">
        <f>ROUND(E1162/D1162*100,0)</f>
        <v>4</v>
      </c>
      <c r="Q1162">
        <f>IFERROR(ROUND(E1162/M1162,2),0)</f>
        <v>60.79</v>
      </c>
      <c r="R1162" s="16" t="s">
        <v>8334</v>
      </c>
      <c r="S1162" s="11" t="s">
        <v>8335</v>
      </c>
      <c r="T1162" s="21">
        <f>(((K1162/60)/60)/24)+DATE(1970,1,1)</f>
        <v>42061.154930555553</v>
      </c>
      <c r="U1162" s="21">
        <f>(((I1162/60)/60)/24)+DATE(1970,1,1)</f>
        <v>42091.113263888896</v>
      </c>
    </row>
    <row r="1163" spans="1:21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f>YEAR(T1163)</f>
        <v>2015</v>
      </c>
      <c r="K1163" s="11">
        <v>1430233589</v>
      </c>
      <c r="L1163" t="b">
        <v>0</v>
      </c>
      <c r="M1163">
        <v>0</v>
      </c>
      <c r="N1163" t="b">
        <v>0</v>
      </c>
      <c r="O1163" t="s">
        <v>8282</v>
      </c>
      <c r="P1163" s="10">
        <f>ROUND(E1163/D1163*100,0)</f>
        <v>0</v>
      </c>
      <c r="Q1163">
        <f>IFERROR(ROUND(E1163/M1163,2),0)</f>
        <v>0</v>
      </c>
      <c r="R1163" s="16" t="s">
        <v>8334</v>
      </c>
      <c r="S1163" s="11" t="s">
        <v>8335</v>
      </c>
      <c r="T1163" s="21">
        <f>(((K1163/60)/60)/24)+DATE(1970,1,1)</f>
        <v>42122.629502314812</v>
      </c>
      <c r="U1163" s="21">
        <f>(((I1163/60)/60)/24)+DATE(1970,1,1)</f>
        <v>42143.629502314812</v>
      </c>
    </row>
    <row r="1164" spans="1:21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f>YEAR(T1164)</f>
        <v>2014</v>
      </c>
      <c r="K1164" s="11">
        <v>1408983864</v>
      </c>
      <c r="L1164" t="b">
        <v>0</v>
      </c>
      <c r="M1164">
        <v>2</v>
      </c>
      <c r="N1164" t="b">
        <v>0</v>
      </c>
      <c r="O1164" t="s">
        <v>8282</v>
      </c>
      <c r="P1164" s="10">
        <f>ROUND(E1164/D1164*100,0)</f>
        <v>0</v>
      </c>
      <c r="Q1164">
        <f>IFERROR(ROUND(E1164/M1164,2),0)</f>
        <v>17.5</v>
      </c>
      <c r="R1164" s="16" t="s">
        <v>8334</v>
      </c>
      <c r="S1164" s="11" t="s">
        <v>8335</v>
      </c>
      <c r="T1164" s="21">
        <f>(((K1164/60)/60)/24)+DATE(1970,1,1)</f>
        <v>41876.683611111112</v>
      </c>
      <c r="U1164" s="21">
        <f>(((I1164/60)/60)/24)+DATE(1970,1,1)</f>
        <v>41907.683611111112</v>
      </c>
    </row>
    <row r="1165" spans="1:21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f>YEAR(T1165)</f>
        <v>2014</v>
      </c>
      <c r="K1165" s="11">
        <v>1405012920</v>
      </c>
      <c r="L1165" t="b">
        <v>0</v>
      </c>
      <c r="M1165">
        <v>0</v>
      </c>
      <c r="N1165" t="b">
        <v>0</v>
      </c>
      <c r="O1165" t="s">
        <v>8282</v>
      </c>
      <c r="P1165" s="10">
        <f>ROUND(E1165/D1165*100,0)</f>
        <v>0</v>
      </c>
      <c r="Q1165">
        <f>IFERROR(ROUND(E1165/M1165,2),0)</f>
        <v>0</v>
      </c>
      <c r="R1165" s="16" t="s">
        <v>8334</v>
      </c>
      <c r="S1165" s="11" t="s">
        <v>8335</v>
      </c>
      <c r="T1165" s="21">
        <f>(((K1165/60)/60)/24)+DATE(1970,1,1)</f>
        <v>41830.723611111112</v>
      </c>
      <c r="U1165" s="21">
        <f>(((I1165/60)/60)/24)+DATE(1970,1,1)</f>
        <v>41860.723611111112</v>
      </c>
    </row>
    <row r="1166" spans="1:21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f>YEAR(T1166)</f>
        <v>2016</v>
      </c>
      <c r="K1166" s="11">
        <v>1463678582</v>
      </c>
      <c r="L1166" t="b">
        <v>0</v>
      </c>
      <c r="M1166">
        <v>0</v>
      </c>
      <c r="N1166" t="b">
        <v>0</v>
      </c>
      <c r="O1166" t="s">
        <v>8282</v>
      </c>
      <c r="P1166" s="10">
        <f>ROUND(E1166/D1166*100,0)</f>
        <v>0</v>
      </c>
      <c r="Q1166">
        <f>IFERROR(ROUND(E1166/M1166,2),0)</f>
        <v>0</v>
      </c>
      <c r="R1166" s="16" t="s">
        <v>8334</v>
      </c>
      <c r="S1166" s="11" t="s">
        <v>8335</v>
      </c>
      <c r="T1166" s="21">
        <f>(((K1166/60)/60)/24)+DATE(1970,1,1)</f>
        <v>42509.724328703705</v>
      </c>
      <c r="U1166" s="21">
        <f>(((I1166/60)/60)/24)+DATE(1970,1,1)</f>
        <v>42539.724328703705</v>
      </c>
    </row>
    <row r="1167" spans="1:21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f>YEAR(T1167)</f>
        <v>2014</v>
      </c>
      <c r="K1167" s="11">
        <v>1401685730</v>
      </c>
      <c r="L1167" t="b">
        <v>0</v>
      </c>
      <c r="M1167">
        <v>25</v>
      </c>
      <c r="N1167" t="b">
        <v>0</v>
      </c>
      <c r="O1167" t="s">
        <v>8282</v>
      </c>
      <c r="P1167" s="10">
        <f>ROUND(E1167/D1167*100,0)</f>
        <v>21</v>
      </c>
      <c r="Q1167">
        <f>IFERROR(ROUND(E1167/M1167,2),0)</f>
        <v>82.82</v>
      </c>
      <c r="R1167" s="16" t="s">
        <v>8334</v>
      </c>
      <c r="S1167" s="11" t="s">
        <v>8335</v>
      </c>
      <c r="T1167" s="21">
        <f>(((K1167/60)/60)/24)+DATE(1970,1,1)</f>
        <v>41792.214467592588</v>
      </c>
      <c r="U1167" s="21">
        <f>(((I1167/60)/60)/24)+DATE(1970,1,1)</f>
        <v>41826.214467592588</v>
      </c>
    </row>
    <row r="1168" spans="1:21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f>YEAR(T1168)</f>
        <v>2015</v>
      </c>
      <c r="K1168" s="11">
        <v>1432640342</v>
      </c>
      <c r="L1168" t="b">
        <v>0</v>
      </c>
      <c r="M1168">
        <v>8</v>
      </c>
      <c r="N1168" t="b">
        <v>0</v>
      </c>
      <c r="O1168" t="s">
        <v>8282</v>
      </c>
      <c r="P1168" s="10">
        <f>ROUND(E1168/D1168*100,0)</f>
        <v>19</v>
      </c>
      <c r="Q1168">
        <f>IFERROR(ROUND(E1168/M1168,2),0)</f>
        <v>358.88</v>
      </c>
      <c r="R1168" s="16" t="s">
        <v>8334</v>
      </c>
      <c r="S1168" s="11" t="s">
        <v>8335</v>
      </c>
      <c r="T1168" s="21">
        <f>(((K1168/60)/60)/24)+DATE(1970,1,1)</f>
        <v>42150.485439814816</v>
      </c>
      <c r="U1168" s="21">
        <f>(((I1168/60)/60)/24)+DATE(1970,1,1)</f>
        <v>42181.166666666672</v>
      </c>
    </row>
    <row r="1169" spans="1:21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f>YEAR(T1169)</f>
        <v>2014</v>
      </c>
      <c r="K1169" s="11">
        <v>1407865095</v>
      </c>
      <c r="L1169" t="b">
        <v>0</v>
      </c>
      <c r="M1169">
        <v>16</v>
      </c>
      <c r="N1169" t="b">
        <v>0</v>
      </c>
      <c r="O1169" t="s">
        <v>8282</v>
      </c>
      <c r="P1169" s="10">
        <f>ROUND(E1169/D1169*100,0)</f>
        <v>2</v>
      </c>
      <c r="Q1169">
        <f>IFERROR(ROUND(E1169/M1169,2),0)</f>
        <v>61.19</v>
      </c>
      <c r="R1169" s="16" t="s">
        <v>8334</v>
      </c>
      <c r="S1169" s="11" t="s">
        <v>8335</v>
      </c>
      <c r="T1169" s="21">
        <f>(((K1169/60)/60)/24)+DATE(1970,1,1)</f>
        <v>41863.734895833331</v>
      </c>
      <c r="U1169" s="21">
        <f>(((I1169/60)/60)/24)+DATE(1970,1,1)</f>
        <v>41894.734895833331</v>
      </c>
    </row>
    <row r="1170" spans="1:21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f>YEAR(T1170)</f>
        <v>2016</v>
      </c>
      <c r="K1170" s="11">
        <v>1471915065</v>
      </c>
      <c r="L1170" t="b">
        <v>0</v>
      </c>
      <c r="M1170">
        <v>3</v>
      </c>
      <c r="N1170" t="b">
        <v>0</v>
      </c>
      <c r="O1170" t="s">
        <v>8282</v>
      </c>
      <c r="P1170" s="10">
        <f>ROUND(E1170/D1170*100,0)</f>
        <v>6</v>
      </c>
      <c r="Q1170">
        <f>IFERROR(ROUND(E1170/M1170,2),0)</f>
        <v>340</v>
      </c>
      <c r="R1170" s="16" t="s">
        <v>8334</v>
      </c>
      <c r="S1170" s="11" t="s">
        <v>8335</v>
      </c>
      <c r="T1170" s="21">
        <f>(((K1170/60)/60)/24)+DATE(1970,1,1)</f>
        <v>42605.053993055553</v>
      </c>
      <c r="U1170" s="21">
        <f>(((I1170/60)/60)/24)+DATE(1970,1,1)</f>
        <v>42635.053993055553</v>
      </c>
    </row>
    <row r="1171" spans="1:21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f>YEAR(T1171)</f>
        <v>2015</v>
      </c>
      <c r="K1171" s="11">
        <v>1422001763</v>
      </c>
      <c r="L1171" t="b">
        <v>0</v>
      </c>
      <c r="M1171">
        <v>3</v>
      </c>
      <c r="N1171" t="b">
        <v>0</v>
      </c>
      <c r="O1171" t="s">
        <v>8282</v>
      </c>
      <c r="P1171" s="10">
        <f>ROUND(E1171/D1171*100,0)</f>
        <v>0</v>
      </c>
      <c r="Q1171">
        <f>IFERROR(ROUND(E1171/M1171,2),0)</f>
        <v>5.67</v>
      </c>
      <c r="R1171" s="16" t="s">
        <v>8334</v>
      </c>
      <c r="S1171" s="11" t="s">
        <v>8335</v>
      </c>
      <c r="T1171" s="21">
        <f>(((K1171/60)/60)/24)+DATE(1970,1,1)</f>
        <v>42027.353738425925</v>
      </c>
      <c r="U1171" s="21">
        <f>(((I1171/60)/60)/24)+DATE(1970,1,1)</f>
        <v>42057.353738425925</v>
      </c>
    </row>
    <row r="1172" spans="1:21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f>YEAR(T1172)</f>
        <v>2015</v>
      </c>
      <c r="K1172" s="11">
        <v>1430429171</v>
      </c>
      <c r="L1172" t="b">
        <v>0</v>
      </c>
      <c r="M1172">
        <v>2</v>
      </c>
      <c r="N1172" t="b">
        <v>0</v>
      </c>
      <c r="O1172" t="s">
        <v>8282</v>
      </c>
      <c r="P1172" s="10">
        <f>ROUND(E1172/D1172*100,0)</f>
        <v>0</v>
      </c>
      <c r="Q1172">
        <f>IFERROR(ROUND(E1172/M1172,2),0)</f>
        <v>50</v>
      </c>
      <c r="R1172" s="16" t="s">
        <v>8334</v>
      </c>
      <c r="S1172" s="11" t="s">
        <v>8335</v>
      </c>
      <c r="T1172" s="21">
        <f>(((K1172/60)/60)/24)+DATE(1970,1,1)</f>
        <v>42124.893182870372</v>
      </c>
      <c r="U1172" s="21">
        <f>(((I1172/60)/60)/24)+DATE(1970,1,1)</f>
        <v>42154.893182870372</v>
      </c>
    </row>
    <row r="1173" spans="1:21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f>YEAR(T1173)</f>
        <v>2014</v>
      </c>
      <c r="K1173" s="11">
        <v>1414351127</v>
      </c>
      <c r="L1173" t="b">
        <v>0</v>
      </c>
      <c r="M1173">
        <v>1</v>
      </c>
      <c r="N1173" t="b">
        <v>0</v>
      </c>
      <c r="O1173" t="s">
        <v>8282</v>
      </c>
      <c r="P1173" s="10">
        <f>ROUND(E1173/D1173*100,0)</f>
        <v>0</v>
      </c>
      <c r="Q1173">
        <f>IFERROR(ROUND(E1173/M1173,2),0)</f>
        <v>25</v>
      </c>
      <c r="R1173" s="16" t="s">
        <v>8334</v>
      </c>
      <c r="S1173" s="11" t="s">
        <v>8335</v>
      </c>
      <c r="T1173" s="21">
        <f>(((K1173/60)/60)/24)+DATE(1970,1,1)</f>
        <v>41938.804710648146</v>
      </c>
      <c r="U1173" s="21">
        <f>(((I1173/60)/60)/24)+DATE(1970,1,1)</f>
        <v>41956.846377314811</v>
      </c>
    </row>
    <row r="1174" spans="1:21" ht="21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f>YEAR(T1174)</f>
        <v>2014</v>
      </c>
      <c r="K1174" s="11">
        <v>1405959752</v>
      </c>
      <c r="L1174" t="b">
        <v>0</v>
      </c>
      <c r="M1174">
        <v>0</v>
      </c>
      <c r="N1174" t="b">
        <v>0</v>
      </c>
      <c r="O1174" t="s">
        <v>8282</v>
      </c>
      <c r="P1174" s="10">
        <f>ROUND(E1174/D1174*100,0)</f>
        <v>0</v>
      </c>
      <c r="Q1174">
        <f>IFERROR(ROUND(E1174/M1174,2),0)</f>
        <v>0</v>
      </c>
      <c r="R1174" s="16" t="s">
        <v>8334</v>
      </c>
      <c r="S1174" s="11" t="s">
        <v>8335</v>
      </c>
      <c r="T1174" s="21">
        <f>(((K1174/60)/60)/24)+DATE(1970,1,1)</f>
        <v>41841.682314814818</v>
      </c>
      <c r="U1174" s="21">
        <f>(((I1174/60)/60)/24)+DATE(1970,1,1)</f>
        <v>41871.682314814818</v>
      </c>
    </row>
    <row r="1175" spans="1:21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f>YEAR(T1175)</f>
        <v>2015</v>
      </c>
      <c r="K1175" s="11">
        <v>1435552057</v>
      </c>
      <c r="L1175" t="b">
        <v>0</v>
      </c>
      <c r="M1175">
        <v>1</v>
      </c>
      <c r="N1175" t="b">
        <v>0</v>
      </c>
      <c r="O1175" t="s">
        <v>8282</v>
      </c>
      <c r="P1175" s="10">
        <f>ROUND(E1175/D1175*100,0)</f>
        <v>0</v>
      </c>
      <c r="Q1175">
        <f>IFERROR(ROUND(E1175/M1175,2),0)</f>
        <v>30</v>
      </c>
      <c r="R1175" s="16" t="s">
        <v>8334</v>
      </c>
      <c r="S1175" s="11" t="s">
        <v>8335</v>
      </c>
      <c r="T1175" s="21">
        <f>(((K1175/60)/60)/24)+DATE(1970,1,1)</f>
        <v>42184.185844907406</v>
      </c>
      <c r="U1175" s="21">
        <f>(((I1175/60)/60)/24)+DATE(1970,1,1)</f>
        <v>42219.185844907406</v>
      </c>
    </row>
    <row r="1176" spans="1:21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f>YEAR(T1176)</f>
        <v>2016</v>
      </c>
      <c r="K1176" s="11">
        <v>1460146327</v>
      </c>
      <c r="L1176" t="b">
        <v>0</v>
      </c>
      <c r="M1176">
        <v>19</v>
      </c>
      <c r="N1176" t="b">
        <v>0</v>
      </c>
      <c r="O1176" t="s">
        <v>8282</v>
      </c>
      <c r="P1176" s="10">
        <f>ROUND(E1176/D1176*100,0)</f>
        <v>6</v>
      </c>
      <c r="Q1176">
        <f>IFERROR(ROUND(E1176/M1176,2),0)</f>
        <v>46.63</v>
      </c>
      <c r="R1176" s="16" t="s">
        <v>8334</v>
      </c>
      <c r="S1176" s="11" t="s">
        <v>8335</v>
      </c>
      <c r="T1176" s="21">
        <f>(((K1176/60)/60)/24)+DATE(1970,1,1)</f>
        <v>42468.84174768519</v>
      </c>
      <c r="U1176" s="21">
        <f>(((I1176/60)/60)/24)+DATE(1970,1,1)</f>
        <v>42498.84174768519</v>
      </c>
    </row>
    <row r="1177" spans="1:21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f>YEAR(T1177)</f>
        <v>2015</v>
      </c>
      <c r="K1177" s="11">
        <v>1434389339</v>
      </c>
      <c r="L1177" t="b">
        <v>0</v>
      </c>
      <c r="M1177">
        <v>9</v>
      </c>
      <c r="N1177" t="b">
        <v>0</v>
      </c>
      <c r="O1177" t="s">
        <v>8282</v>
      </c>
      <c r="P1177" s="10">
        <f>ROUND(E1177/D1177*100,0)</f>
        <v>3</v>
      </c>
      <c r="Q1177">
        <f>IFERROR(ROUND(E1177/M1177,2),0)</f>
        <v>65</v>
      </c>
      <c r="R1177" s="16" t="s">
        <v>8334</v>
      </c>
      <c r="S1177" s="11" t="s">
        <v>8335</v>
      </c>
      <c r="T1177" s="21">
        <f>(((K1177/60)/60)/24)+DATE(1970,1,1)</f>
        <v>42170.728460648148</v>
      </c>
      <c r="U1177" s="21">
        <f>(((I1177/60)/60)/24)+DATE(1970,1,1)</f>
        <v>42200.728460648148</v>
      </c>
    </row>
    <row r="1178" spans="1:21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f>YEAR(T1178)</f>
        <v>2017</v>
      </c>
      <c r="K1178" s="11">
        <v>1484094498</v>
      </c>
      <c r="L1178" t="b">
        <v>0</v>
      </c>
      <c r="M1178">
        <v>1</v>
      </c>
      <c r="N1178" t="b">
        <v>0</v>
      </c>
      <c r="O1178" t="s">
        <v>8282</v>
      </c>
      <c r="P1178" s="10">
        <f>ROUND(E1178/D1178*100,0)</f>
        <v>0</v>
      </c>
      <c r="Q1178">
        <f>IFERROR(ROUND(E1178/M1178,2),0)</f>
        <v>10</v>
      </c>
      <c r="R1178" s="16" t="s">
        <v>8334</v>
      </c>
      <c r="S1178" s="11" t="s">
        <v>8335</v>
      </c>
      <c r="T1178" s="21">
        <f>(((K1178/60)/60)/24)+DATE(1970,1,1)</f>
        <v>42746.019652777773</v>
      </c>
      <c r="U1178" s="21">
        <f>(((I1178/60)/60)/24)+DATE(1970,1,1)</f>
        <v>42800.541666666672</v>
      </c>
    </row>
    <row r="1179" spans="1:21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f>YEAR(T1179)</f>
        <v>2014</v>
      </c>
      <c r="K1179" s="11">
        <v>1410796296</v>
      </c>
      <c r="L1179" t="b">
        <v>0</v>
      </c>
      <c r="M1179">
        <v>0</v>
      </c>
      <c r="N1179" t="b">
        <v>0</v>
      </c>
      <c r="O1179" t="s">
        <v>8282</v>
      </c>
      <c r="P1179" s="10">
        <f>ROUND(E1179/D1179*100,0)</f>
        <v>0</v>
      </c>
      <c r="Q1179">
        <f>IFERROR(ROUND(E1179/M1179,2),0)</f>
        <v>0</v>
      </c>
      <c r="R1179" s="16" t="s">
        <v>8334</v>
      </c>
      <c r="S1179" s="11" t="s">
        <v>8335</v>
      </c>
      <c r="T1179" s="21">
        <f>(((K1179/60)/60)/24)+DATE(1970,1,1)</f>
        <v>41897.660833333335</v>
      </c>
      <c r="U1179" s="21">
        <f>(((I1179/60)/60)/24)+DATE(1970,1,1)</f>
        <v>41927.660833333335</v>
      </c>
    </row>
    <row r="1180" spans="1:21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f>YEAR(T1180)</f>
        <v>2014</v>
      </c>
      <c r="K1180" s="11">
        <v>1405633452</v>
      </c>
      <c r="L1180" t="b">
        <v>0</v>
      </c>
      <c r="M1180">
        <v>1</v>
      </c>
      <c r="N1180" t="b">
        <v>0</v>
      </c>
      <c r="O1180" t="s">
        <v>8282</v>
      </c>
      <c r="P1180" s="10">
        <f>ROUND(E1180/D1180*100,0)</f>
        <v>0</v>
      </c>
      <c r="Q1180">
        <f>IFERROR(ROUND(E1180/M1180,2),0)</f>
        <v>5</v>
      </c>
      <c r="R1180" s="16" t="s">
        <v>8334</v>
      </c>
      <c r="S1180" s="11" t="s">
        <v>8335</v>
      </c>
      <c r="T1180" s="21">
        <f>(((K1180/60)/60)/24)+DATE(1970,1,1)</f>
        <v>41837.905694444446</v>
      </c>
      <c r="U1180" s="21">
        <f>(((I1180/60)/60)/24)+DATE(1970,1,1)</f>
        <v>41867.905694444446</v>
      </c>
    </row>
    <row r="1181" spans="1:21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f>YEAR(T1181)</f>
        <v>2015</v>
      </c>
      <c r="K1181" s="11">
        <v>1443460627</v>
      </c>
      <c r="L1181" t="b">
        <v>0</v>
      </c>
      <c r="M1181">
        <v>5</v>
      </c>
      <c r="N1181" t="b">
        <v>0</v>
      </c>
      <c r="O1181" t="s">
        <v>8282</v>
      </c>
      <c r="P1181" s="10">
        <f>ROUND(E1181/D1181*100,0)</f>
        <v>5</v>
      </c>
      <c r="Q1181">
        <f>IFERROR(ROUND(E1181/M1181,2),0)</f>
        <v>640</v>
      </c>
      <c r="R1181" s="16" t="s">
        <v>8334</v>
      </c>
      <c r="S1181" s="11" t="s">
        <v>8335</v>
      </c>
      <c r="T1181" s="21">
        <f>(((K1181/60)/60)/24)+DATE(1970,1,1)</f>
        <v>42275.720219907409</v>
      </c>
      <c r="U1181" s="21">
        <f>(((I1181/60)/60)/24)+DATE(1970,1,1)</f>
        <v>42305.720219907409</v>
      </c>
    </row>
    <row r="1182" spans="1:21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f>YEAR(T1182)</f>
        <v>2014</v>
      </c>
      <c r="K1182" s="11">
        <v>1400786514</v>
      </c>
      <c r="L1182" t="b">
        <v>0</v>
      </c>
      <c r="M1182">
        <v>85</v>
      </c>
      <c r="N1182" t="b">
        <v>0</v>
      </c>
      <c r="O1182" t="s">
        <v>8282</v>
      </c>
      <c r="P1182" s="10">
        <f>ROUND(E1182/D1182*100,0)</f>
        <v>12</v>
      </c>
      <c r="Q1182">
        <f>IFERROR(ROUND(E1182/M1182,2),0)</f>
        <v>69.12</v>
      </c>
      <c r="R1182" s="16" t="s">
        <v>8334</v>
      </c>
      <c r="S1182" s="11" t="s">
        <v>8335</v>
      </c>
      <c r="T1182" s="21">
        <f>(((K1182/60)/60)/24)+DATE(1970,1,1)</f>
        <v>41781.806875000002</v>
      </c>
      <c r="U1182" s="21">
        <f>(((I1182/60)/60)/24)+DATE(1970,1,1)</f>
        <v>41818.806875000002</v>
      </c>
    </row>
    <row r="1183" spans="1:21" ht="21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f>YEAR(T1183)</f>
        <v>2015</v>
      </c>
      <c r="K1183" s="11">
        <v>1422605321</v>
      </c>
      <c r="L1183" t="b">
        <v>0</v>
      </c>
      <c r="M1183">
        <v>3</v>
      </c>
      <c r="N1183" t="b">
        <v>0</v>
      </c>
      <c r="O1183" t="s">
        <v>8282</v>
      </c>
      <c r="P1183" s="10">
        <f>ROUND(E1183/D1183*100,0)</f>
        <v>0</v>
      </c>
      <c r="Q1183">
        <f>IFERROR(ROUND(E1183/M1183,2),0)</f>
        <v>1.33</v>
      </c>
      <c r="R1183" s="16" t="s">
        <v>8334</v>
      </c>
      <c r="S1183" s="11" t="s">
        <v>8335</v>
      </c>
      <c r="T1183" s="21">
        <f>(((K1183/60)/60)/24)+DATE(1970,1,1)</f>
        <v>42034.339363425926</v>
      </c>
      <c r="U1183" s="21">
        <f>(((I1183/60)/60)/24)+DATE(1970,1,1)</f>
        <v>42064.339363425926</v>
      </c>
    </row>
    <row r="1184" spans="1:21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f>YEAR(T1184)</f>
        <v>2016</v>
      </c>
      <c r="K1184" s="11">
        <v>1482609088</v>
      </c>
      <c r="L1184" t="b">
        <v>0</v>
      </c>
      <c r="M1184">
        <v>4</v>
      </c>
      <c r="N1184" t="b">
        <v>0</v>
      </c>
      <c r="O1184" t="s">
        <v>8282</v>
      </c>
      <c r="P1184" s="10">
        <f>ROUND(E1184/D1184*100,0)</f>
        <v>4</v>
      </c>
      <c r="Q1184">
        <f>IFERROR(ROUND(E1184/M1184,2),0)</f>
        <v>10.5</v>
      </c>
      <c r="R1184" s="16" t="s">
        <v>8334</v>
      </c>
      <c r="S1184" s="11" t="s">
        <v>8335</v>
      </c>
      <c r="T1184" s="21">
        <f>(((K1184/60)/60)/24)+DATE(1970,1,1)</f>
        <v>42728.827407407407</v>
      </c>
      <c r="U1184" s="21">
        <f>(((I1184/60)/60)/24)+DATE(1970,1,1)</f>
        <v>42747.695833333331</v>
      </c>
    </row>
    <row r="1185" spans="1:21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f>YEAR(T1185)</f>
        <v>2016</v>
      </c>
      <c r="K1185" s="11">
        <v>1476391223</v>
      </c>
      <c r="L1185" t="b">
        <v>0</v>
      </c>
      <c r="M1185">
        <v>3</v>
      </c>
      <c r="N1185" t="b">
        <v>0</v>
      </c>
      <c r="O1185" t="s">
        <v>8282</v>
      </c>
      <c r="P1185" s="10">
        <f>ROUND(E1185/D1185*100,0)</f>
        <v>4</v>
      </c>
      <c r="Q1185">
        <f>IFERROR(ROUND(E1185/M1185,2),0)</f>
        <v>33.33</v>
      </c>
      <c r="R1185" s="16" t="s">
        <v>8334</v>
      </c>
      <c r="S1185" s="11" t="s">
        <v>8335</v>
      </c>
      <c r="T1185" s="21">
        <f>(((K1185/60)/60)/24)+DATE(1970,1,1)</f>
        <v>42656.86137731481</v>
      </c>
      <c r="U1185" s="21">
        <f>(((I1185/60)/60)/24)+DATE(1970,1,1)</f>
        <v>42676.165972222225</v>
      </c>
    </row>
    <row r="1186" spans="1:21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f>YEAR(T1186)</f>
        <v>2017</v>
      </c>
      <c r="K1186" s="11">
        <v>1483712611</v>
      </c>
      <c r="L1186" t="b">
        <v>0</v>
      </c>
      <c r="M1186">
        <v>375</v>
      </c>
      <c r="N1186" t="b">
        <v>1</v>
      </c>
      <c r="O1186" t="s">
        <v>8283</v>
      </c>
      <c r="P1186" s="10">
        <f>ROUND(E1186/D1186*100,0)</f>
        <v>105</v>
      </c>
      <c r="Q1186">
        <f>IFERROR(ROUND(E1186/M1186,2),0)</f>
        <v>61.56</v>
      </c>
      <c r="R1186" s="16" t="s">
        <v>8336</v>
      </c>
      <c r="S1186" s="11" t="s">
        <v>8337</v>
      </c>
      <c r="T1186" s="21">
        <f>(((K1186/60)/60)/24)+DATE(1970,1,1)</f>
        <v>42741.599664351852</v>
      </c>
      <c r="U1186" s="21">
        <f>(((I1186/60)/60)/24)+DATE(1970,1,1)</f>
        <v>42772.599664351852</v>
      </c>
    </row>
    <row r="1187" spans="1:21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f>YEAR(T1187)</f>
        <v>2015</v>
      </c>
      <c r="K1187" s="11">
        <v>1430945149</v>
      </c>
      <c r="L1187" t="b">
        <v>0</v>
      </c>
      <c r="M1187">
        <v>111</v>
      </c>
      <c r="N1187" t="b">
        <v>1</v>
      </c>
      <c r="O1187" t="s">
        <v>8283</v>
      </c>
      <c r="P1187" s="10">
        <f>ROUND(E1187/D1187*100,0)</f>
        <v>105</v>
      </c>
      <c r="Q1187">
        <f>IFERROR(ROUND(E1187/M1187,2),0)</f>
        <v>118.74</v>
      </c>
      <c r="R1187" s="16" t="s">
        <v>8336</v>
      </c>
      <c r="S1187" s="11" t="s">
        <v>8337</v>
      </c>
      <c r="T1187" s="21">
        <f>(((K1187/60)/60)/24)+DATE(1970,1,1)</f>
        <v>42130.865150462967</v>
      </c>
      <c r="U1187" s="21">
        <f>(((I1187/60)/60)/24)+DATE(1970,1,1)</f>
        <v>42163.166666666672</v>
      </c>
    </row>
    <row r="1188" spans="1:21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f>YEAR(T1188)</f>
        <v>2015</v>
      </c>
      <c r="K1188" s="11">
        <v>1430340195</v>
      </c>
      <c r="L1188" t="b">
        <v>0</v>
      </c>
      <c r="M1188">
        <v>123</v>
      </c>
      <c r="N1188" t="b">
        <v>1</v>
      </c>
      <c r="O1188" t="s">
        <v>8283</v>
      </c>
      <c r="P1188" s="10">
        <f>ROUND(E1188/D1188*100,0)</f>
        <v>107</v>
      </c>
      <c r="Q1188">
        <f>IFERROR(ROUND(E1188/M1188,2),0)</f>
        <v>65.08</v>
      </c>
      <c r="R1188" s="16" t="s">
        <v>8336</v>
      </c>
      <c r="S1188" s="11" t="s">
        <v>8337</v>
      </c>
      <c r="T1188" s="21">
        <f>(((K1188/60)/60)/24)+DATE(1970,1,1)</f>
        <v>42123.86336805555</v>
      </c>
      <c r="U1188" s="21">
        <f>(((I1188/60)/60)/24)+DATE(1970,1,1)</f>
        <v>42156.945833333331</v>
      </c>
    </row>
    <row r="1189" spans="1:21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f>YEAR(T1189)</f>
        <v>2015</v>
      </c>
      <c r="K1189" s="11">
        <v>1429133323</v>
      </c>
      <c r="L1189" t="b">
        <v>0</v>
      </c>
      <c r="M1189">
        <v>70</v>
      </c>
      <c r="N1189" t="b">
        <v>1</v>
      </c>
      <c r="O1189" t="s">
        <v>8283</v>
      </c>
      <c r="P1189" s="10">
        <f>ROUND(E1189/D1189*100,0)</f>
        <v>104</v>
      </c>
      <c r="Q1189">
        <f>IFERROR(ROUND(E1189/M1189,2),0)</f>
        <v>130.16</v>
      </c>
      <c r="R1189" s="16" t="s">
        <v>8336</v>
      </c>
      <c r="S1189" s="11" t="s">
        <v>8337</v>
      </c>
      <c r="T1189" s="21">
        <f>(((K1189/60)/60)/24)+DATE(1970,1,1)</f>
        <v>42109.894942129627</v>
      </c>
      <c r="U1189" s="21">
        <f>(((I1189/60)/60)/24)+DATE(1970,1,1)</f>
        <v>42141.75</v>
      </c>
    </row>
    <row r="1190" spans="1:21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f>YEAR(T1190)</f>
        <v>2016</v>
      </c>
      <c r="K1190" s="11">
        <v>1481129340</v>
      </c>
      <c r="L1190" t="b">
        <v>0</v>
      </c>
      <c r="M1190">
        <v>85</v>
      </c>
      <c r="N1190" t="b">
        <v>1</v>
      </c>
      <c r="O1190" t="s">
        <v>8283</v>
      </c>
      <c r="P1190" s="10">
        <f>ROUND(E1190/D1190*100,0)</f>
        <v>161</v>
      </c>
      <c r="Q1190">
        <f>IFERROR(ROUND(E1190/M1190,2),0)</f>
        <v>37.78</v>
      </c>
      <c r="R1190" s="16" t="s">
        <v>8336</v>
      </c>
      <c r="S1190" s="11" t="s">
        <v>8337</v>
      </c>
      <c r="T1190" s="21">
        <f>(((K1190/60)/60)/24)+DATE(1970,1,1)</f>
        <v>42711.700694444444</v>
      </c>
      <c r="U1190" s="21">
        <f>(((I1190/60)/60)/24)+DATE(1970,1,1)</f>
        <v>42732.700694444444</v>
      </c>
    </row>
    <row r="1191" spans="1:21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f>YEAR(T1191)</f>
        <v>2016</v>
      </c>
      <c r="K1191" s="11">
        <v>1465428595</v>
      </c>
      <c r="L1191" t="b">
        <v>0</v>
      </c>
      <c r="M1191">
        <v>86</v>
      </c>
      <c r="N1191" t="b">
        <v>1</v>
      </c>
      <c r="O1191" t="s">
        <v>8283</v>
      </c>
      <c r="P1191" s="10">
        <f>ROUND(E1191/D1191*100,0)</f>
        <v>108</v>
      </c>
      <c r="Q1191">
        <f>IFERROR(ROUND(E1191/M1191,2),0)</f>
        <v>112.79</v>
      </c>
      <c r="R1191" s="16" t="s">
        <v>8336</v>
      </c>
      <c r="S1191" s="11" t="s">
        <v>8337</v>
      </c>
      <c r="T1191" s="21">
        <f>(((K1191/60)/60)/24)+DATE(1970,1,1)</f>
        <v>42529.979108796295</v>
      </c>
      <c r="U1191" s="21">
        <f>(((I1191/60)/60)/24)+DATE(1970,1,1)</f>
        <v>42550.979108796295</v>
      </c>
    </row>
    <row r="1192" spans="1:21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f>YEAR(T1192)</f>
        <v>2014</v>
      </c>
      <c r="K1192" s="11">
        <v>1406908725</v>
      </c>
      <c r="L1192" t="b">
        <v>0</v>
      </c>
      <c r="M1192">
        <v>13</v>
      </c>
      <c r="N1192" t="b">
        <v>1</v>
      </c>
      <c r="O1192" t="s">
        <v>8283</v>
      </c>
      <c r="P1192" s="10">
        <f>ROUND(E1192/D1192*100,0)</f>
        <v>135</v>
      </c>
      <c r="Q1192">
        <f>IFERROR(ROUND(E1192/M1192,2),0)</f>
        <v>51.92</v>
      </c>
      <c r="R1192" s="16" t="s">
        <v>8336</v>
      </c>
      <c r="S1192" s="11" t="s">
        <v>8337</v>
      </c>
      <c r="T1192" s="21">
        <f>(((K1192/60)/60)/24)+DATE(1970,1,1)</f>
        <v>41852.665798611109</v>
      </c>
      <c r="U1192" s="21">
        <f>(((I1192/60)/60)/24)+DATE(1970,1,1)</f>
        <v>41882.665798611109</v>
      </c>
    </row>
    <row r="1193" spans="1:21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f>YEAR(T1193)</f>
        <v>2016</v>
      </c>
      <c r="K1193" s="11">
        <v>1455892160</v>
      </c>
      <c r="L1193" t="b">
        <v>0</v>
      </c>
      <c r="M1193">
        <v>33</v>
      </c>
      <c r="N1193" t="b">
        <v>1</v>
      </c>
      <c r="O1193" t="s">
        <v>8283</v>
      </c>
      <c r="P1193" s="10">
        <f>ROUND(E1193/D1193*100,0)</f>
        <v>109</v>
      </c>
      <c r="Q1193">
        <f>IFERROR(ROUND(E1193/M1193,2),0)</f>
        <v>89.24</v>
      </c>
      <c r="R1193" s="16" t="s">
        <v>8336</v>
      </c>
      <c r="S1193" s="11" t="s">
        <v>8337</v>
      </c>
      <c r="T1193" s="21">
        <f>(((K1193/60)/60)/24)+DATE(1970,1,1)</f>
        <v>42419.603703703702</v>
      </c>
      <c r="U1193" s="21">
        <f>(((I1193/60)/60)/24)+DATE(1970,1,1)</f>
        <v>42449.562037037031</v>
      </c>
    </row>
    <row r="1194" spans="1:21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f>YEAR(T1194)</f>
        <v>2017</v>
      </c>
      <c r="K1194" s="11">
        <v>1484222978</v>
      </c>
      <c r="L1194" t="b">
        <v>0</v>
      </c>
      <c r="M1194">
        <v>15</v>
      </c>
      <c r="N1194" t="b">
        <v>1</v>
      </c>
      <c r="O1194" t="s">
        <v>8283</v>
      </c>
      <c r="P1194" s="10">
        <f>ROUND(E1194/D1194*100,0)</f>
        <v>290</v>
      </c>
      <c r="Q1194">
        <f>IFERROR(ROUND(E1194/M1194,2),0)</f>
        <v>19.329999999999998</v>
      </c>
      <c r="R1194" s="16" t="s">
        <v>8336</v>
      </c>
      <c r="S1194" s="11" t="s">
        <v>8337</v>
      </c>
      <c r="T1194" s="21">
        <f>(((K1194/60)/60)/24)+DATE(1970,1,1)</f>
        <v>42747.506689814814</v>
      </c>
      <c r="U1194" s="21">
        <f>(((I1194/60)/60)/24)+DATE(1970,1,1)</f>
        <v>42777.506689814814</v>
      </c>
    </row>
    <row r="1195" spans="1:21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f>YEAR(T1195)</f>
        <v>2016</v>
      </c>
      <c r="K1195" s="11">
        <v>1455043053</v>
      </c>
      <c r="L1195" t="b">
        <v>0</v>
      </c>
      <c r="M1195">
        <v>273</v>
      </c>
      <c r="N1195" t="b">
        <v>1</v>
      </c>
      <c r="O1195" t="s">
        <v>8283</v>
      </c>
      <c r="P1195" s="10">
        <f>ROUND(E1195/D1195*100,0)</f>
        <v>104</v>
      </c>
      <c r="Q1195">
        <f>IFERROR(ROUND(E1195/M1195,2),0)</f>
        <v>79.97</v>
      </c>
      <c r="R1195" s="16" t="s">
        <v>8336</v>
      </c>
      <c r="S1195" s="11" t="s">
        <v>8337</v>
      </c>
      <c r="T1195" s="21">
        <f>(((K1195/60)/60)/24)+DATE(1970,1,1)</f>
        <v>42409.776076388895</v>
      </c>
      <c r="U1195" s="21">
        <f>(((I1195/60)/60)/24)+DATE(1970,1,1)</f>
        <v>42469.734409722223</v>
      </c>
    </row>
    <row r="1196" spans="1:21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f>YEAR(T1196)</f>
        <v>2015</v>
      </c>
      <c r="K1196" s="11">
        <v>1425901379</v>
      </c>
      <c r="L1196" t="b">
        <v>0</v>
      </c>
      <c r="M1196">
        <v>714</v>
      </c>
      <c r="N1196" t="b">
        <v>1</v>
      </c>
      <c r="O1196" t="s">
        <v>8283</v>
      </c>
      <c r="P1196" s="10">
        <f>ROUND(E1196/D1196*100,0)</f>
        <v>322</v>
      </c>
      <c r="Q1196">
        <f>IFERROR(ROUND(E1196/M1196,2),0)</f>
        <v>56.41</v>
      </c>
      <c r="R1196" s="16" t="s">
        <v>8336</v>
      </c>
      <c r="S1196" s="11" t="s">
        <v>8337</v>
      </c>
      <c r="T1196" s="21">
        <f>(((K1196/60)/60)/24)+DATE(1970,1,1)</f>
        <v>42072.488182870366</v>
      </c>
      <c r="U1196" s="21">
        <f>(((I1196/60)/60)/24)+DATE(1970,1,1)</f>
        <v>42102.488182870366</v>
      </c>
    </row>
    <row r="1197" spans="1:21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f>YEAR(T1197)</f>
        <v>2015</v>
      </c>
      <c r="K1197" s="11">
        <v>1445415653</v>
      </c>
      <c r="L1197" t="b">
        <v>0</v>
      </c>
      <c r="M1197">
        <v>170</v>
      </c>
      <c r="N1197" t="b">
        <v>1</v>
      </c>
      <c r="O1197" t="s">
        <v>8283</v>
      </c>
      <c r="P1197" s="10">
        <f>ROUND(E1197/D1197*100,0)</f>
        <v>135</v>
      </c>
      <c r="Q1197">
        <f>IFERROR(ROUND(E1197/M1197,2),0)</f>
        <v>79.41</v>
      </c>
      <c r="R1197" s="16" t="s">
        <v>8336</v>
      </c>
      <c r="S1197" s="11" t="s">
        <v>8337</v>
      </c>
      <c r="T1197" s="21">
        <f>(((K1197/60)/60)/24)+DATE(1970,1,1)</f>
        <v>42298.34783564815</v>
      </c>
      <c r="U1197" s="21">
        <f>(((I1197/60)/60)/24)+DATE(1970,1,1)</f>
        <v>42358.375</v>
      </c>
    </row>
    <row r="1198" spans="1:21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f>YEAR(T1198)</f>
        <v>2015</v>
      </c>
      <c r="K1198" s="11">
        <v>1447875539</v>
      </c>
      <c r="L1198" t="b">
        <v>0</v>
      </c>
      <c r="M1198">
        <v>512</v>
      </c>
      <c r="N1198" t="b">
        <v>1</v>
      </c>
      <c r="O1198" t="s">
        <v>8283</v>
      </c>
      <c r="P1198" s="10">
        <f>ROUND(E1198/D1198*100,0)</f>
        <v>270</v>
      </c>
      <c r="Q1198">
        <f>IFERROR(ROUND(E1198/M1198,2),0)</f>
        <v>76.44</v>
      </c>
      <c r="R1198" s="16" t="s">
        <v>8336</v>
      </c>
      <c r="S1198" s="11" t="s">
        <v>8337</v>
      </c>
      <c r="T1198" s="21">
        <f>(((K1198/60)/60)/24)+DATE(1970,1,1)</f>
        <v>42326.818738425922</v>
      </c>
      <c r="U1198" s="21">
        <f>(((I1198/60)/60)/24)+DATE(1970,1,1)</f>
        <v>42356.818738425922</v>
      </c>
    </row>
    <row r="1199" spans="1:21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f>YEAR(T1199)</f>
        <v>2016</v>
      </c>
      <c r="K1199" s="11">
        <v>1463155034</v>
      </c>
      <c r="L1199" t="b">
        <v>0</v>
      </c>
      <c r="M1199">
        <v>314</v>
      </c>
      <c r="N1199" t="b">
        <v>1</v>
      </c>
      <c r="O1199" t="s">
        <v>8283</v>
      </c>
      <c r="P1199" s="10">
        <f>ROUND(E1199/D1199*100,0)</f>
        <v>253</v>
      </c>
      <c r="Q1199">
        <f>IFERROR(ROUND(E1199/M1199,2),0)</f>
        <v>121</v>
      </c>
      <c r="R1199" s="16" t="s">
        <v>8336</v>
      </c>
      <c r="S1199" s="11" t="s">
        <v>8337</v>
      </c>
      <c r="T1199" s="21">
        <f>(((K1199/60)/60)/24)+DATE(1970,1,1)</f>
        <v>42503.66474537037</v>
      </c>
      <c r="U1199" s="21">
        <f>(((I1199/60)/60)/24)+DATE(1970,1,1)</f>
        <v>42534.249305555553</v>
      </c>
    </row>
    <row r="1200" spans="1:21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f>YEAR(T1200)</f>
        <v>2015</v>
      </c>
      <c r="K1200" s="11">
        <v>1448463086</v>
      </c>
      <c r="L1200" t="b">
        <v>0</v>
      </c>
      <c r="M1200">
        <v>167</v>
      </c>
      <c r="N1200" t="b">
        <v>1</v>
      </c>
      <c r="O1200" t="s">
        <v>8283</v>
      </c>
      <c r="P1200" s="10">
        <f>ROUND(E1200/D1200*100,0)</f>
        <v>261</v>
      </c>
      <c r="Q1200">
        <f>IFERROR(ROUND(E1200/M1200,2),0)</f>
        <v>54.62</v>
      </c>
      <c r="R1200" s="16" t="s">
        <v>8336</v>
      </c>
      <c r="S1200" s="11" t="s">
        <v>8337</v>
      </c>
      <c r="T1200" s="21">
        <f>(((K1200/60)/60)/24)+DATE(1970,1,1)</f>
        <v>42333.619050925925</v>
      </c>
      <c r="U1200" s="21">
        <f>(((I1200/60)/60)/24)+DATE(1970,1,1)</f>
        <v>42369.125</v>
      </c>
    </row>
    <row r="1201" spans="1:21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f>YEAR(T1201)</f>
        <v>2015</v>
      </c>
      <c r="K1201" s="11">
        <v>1433615400</v>
      </c>
      <c r="L1201" t="b">
        <v>0</v>
      </c>
      <c r="M1201">
        <v>9</v>
      </c>
      <c r="N1201" t="b">
        <v>1</v>
      </c>
      <c r="O1201" t="s">
        <v>8283</v>
      </c>
      <c r="P1201" s="10">
        <f>ROUND(E1201/D1201*100,0)</f>
        <v>101</v>
      </c>
      <c r="Q1201">
        <f>IFERROR(ROUND(E1201/M1201,2),0)</f>
        <v>299.22000000000003</v>
      </c>
      <c r="R1201" s="16" t="s">
        <v>8336</v>
      </c>
      <c r="S1201" s="11" t="s">
        <v>8337</v>
      </c>
      <c r="T1201" s="21">
        <f>(((K1201/60)/60)/24)+DATE(1970,1,1)</f>
        <v>42161.770833333328</v>
      </c>
      <c r="U1201" s="21">
        <f>(((I1201/60)/60)/24)+DATE(1970,1,1)</f>
        <v>42193.770833333328</v>
      </c>
    </row>
    <row r="1202" spans="1:21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f>YEAR(T1202)</f>
        <v>2015</v>
      </c>
      <c r="K1202" s="11">
        <v>1427369256</v>
      </c>
      <c r="L1202" t="b">
        <v>0</v>
      </c>
      <c r="M1202">
        <v>103</v>
      </c>
      <c r="N1202" t="b">
        <v>1</v>
      </c>
      <c r="O1202" t="s">
        <v>8283</v>
      </c>
      <c r="P1202" s="10">
        <f>ROUND(E1202/D1202*100,0)</f>
        <v>126</v>
      </c>
      <c r="Q1202">
        <f>IFERROR(ROUND(E1202/M1202,2),0)</f>
        <v>58.53</v>
      </c>
      <c r="R1202" s="16" t="s">
        <v>8336</v>
      </c>
      <c r="S1202" s="11" t="s">
        <v>8337</v>
      </c>
      <c r="T1202" s="21">
        <f>(((K1202/60)/60)/24)+DATE(1970,1,1)</f>
        <v>42089.477500000001</v>
      </c>
      <c r="U1202" s="21">
        <f>(((I1202/60)/60)/24)+DATE(1970,1,1)</f>
        <v>42110.477500000001</v>
      </c>
    </row>
    <row r="1203" spans="1:21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f>YEAR(T1203)</f>
        <v>2016</v>
      </c>
      <c r="K1203" s="11">
        <v>1466001246</v>
      </c>
      <c r="L1203" t="b">
        <v>0</v>
      </c>
      <c r="M1203">
        <v>111</v>
      </c>
      <c r="N1203" t="b">
        <v>1</v>
      </c>
      <c r="O1203" t="s">
        <v>8283</v>
      </c>
      <c r="P1203" s="10">
        <f>ROUND(E1203/D1203*100,0)</f>
        <v>102</v>
      </c>
      <c r="Q1203">
        <f>IFERROR(ROUND(E1203/M1203,2),0)</f>
        <v>55.37</v>
      </c>
      <c r="R1203" s="16" t="s">
        <v>8336</v>
      </c>
      <c r="S1203" s="11" t="s">
        <v>8337</v>
      </c>
      <c r="T1203" s="21">
        <f>(((K1203/60)/60)/24)+DATE(1970,1,1)</f>
        <v>42536.60701388889</v>
      </c>
      <c r="U1203" s="21">
        <f>(((I1203/60)/60)/24)+DATE(1970,1,1)</f>
        <v>42566.60701388889</v>
      </c>
    </row>
    <row r="1204" spans="1:21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f>YEAR(T1204)</f>
        <v>2015</v>
      </c>
      <c r="K1204" s="11">
        <v>1432796154</v>
      </c>
      <c r="L1204" t="b">
        <v>0</v>
      </c>
      <c r="M1204">
        <v>271</v>
      </c>
      <c r="N1204" t="b">
        <v>1</v>
      </c>
      <c r="O1204" t="s">
        <v>8283</v>
      </c>
      <c r="P1204" s="10">
        <f>ROUND(E1204/D1204*100,0)</f>
        <v>199</v>
      </c>
      <c r="Q1204">
        <f>IFERROR(ROUND(E1204/M1204,2),0)</f>
        <v>183.8</v>
      </c>
      <c r="R1204" s="16" t="s">
        <v>8336</v>
      </c>
      <c r="S1204" s="11" t="s">
        <v>8337</v>
      </c>
      <c r="T1204" s="21">
        <f>(((K1204/60)/60)/24)+DATE(1970,1,1)</f>
        <v>42152.288819444439</v>
      </c>
      <c r="U1204" s="21">
        <f>(((I1204/60)/60)/24)+DATE(1970,1,1)</f>
        <v>42182.288819444439</v>
      </c>
    </row>
    <row r="1205" spans="1:21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f>YEAR(T1205)</f>
        <v>2015</v>
      </c>
      <c r="K1205" s="11">
        <v>1430491527</v>
      </c>
      <c r="L1205" t="b">
        <v>0</v>
      </c>
      <c r="M1205">
        <v>101</v>
      </c>
      <c r="N1205" t="b">
        <v>1</v>
      </c>
      <c r="O1205" t="s">
        <v>8283</v>
      </c>
      <c r="P1205" s="10">
        <f>ROUND(E1205/D1205*100,0)</f>
        <v>102</v>
      </c>
      <c r="Q1205">
        <f>IFERROR(ROUND(E1205/M1205,2),0)</f>
        <v>165.35</v>
      </c>
      <c r="R1205" s="16" t="s">
        <v>8336</v>
      </c>
      <c r="S1205" s="11" t="s">
        <v>8337</v>
      </c>
      <c r="T1205" s="21">
        <f>(((K1205/60)/60)/24)+DATE(1970,1,1)</f>
        <v>42125.614895833336</v>
      </c>
      <c r="U1205" s="21">
        <f>(((I1205/60)/60)/24)+DATE(1970,1,1)</f>
        <v>42155.614895833336</v>
      </c>
    </row>
    <row r="1206" spans="1:21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f>YEAR(T1206)</f>
        <v>2015</v>
      </c>
      <c r="K1206" s="11">
        <v>1445363833</v>
      </c>
      <c r="L1206" t="b">
        <v>0</v>
      </c>
      <c r="M1206">
        <v>57</v>
      </c>
      <c r="N1206" t="b">
        <v>1</v>
      </c>
      <c r="O1206" t="s">
        <v>8283</v>
      </c>
      <c r="P1206" s="10">
        <f>ROUND(E1206/D1206*100,0)</f>
        <v>103</v>
      </c>
      <c r="Q1206">
        <f>IFERROR(ROUND(E1206/M1206,2),0)</f>
        <v>234.79</v>
      </c>
      <c r="R1206" s="16" t="s">
        <v>8336</v>
      </c>
      <c r="S1206" s="11" t="s">
        <v>8337</v>
      </c>
      <c r="T1206" s="21">
        <f>(((K1206/60)/60)/24)+DATE(1970,1,1)</f>
        <v>42297.748067129629</v>
      </c>
      <c r="U1206" s="21">
        <f>(((I1206/60)/60)/24)+DATE(1970,1,1)</f>
        <v>42342.208333333328</v>
      </c>
    </row>
    <row r="1207" spans="1:21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f>YEAR(T1207)</f>
        <v>2015</v>
      </c>
      <c r="K1207" s="11">
        <v>1431605351</v>
      </c>
      <c r="L1207" t="b">
        <v>0</v>
      </c>
      <c r="M1207">
        <v>62</v>
      </c>
      <c r="N1207" t="b">
        <v>1</v>
      </c>
      <c r="O1207" t="s">
        <v>8283</v>
      </c>
      <c r="P1207" s="10">
        <f>ROUND(E1207/D1207*100,0)</f>
        <v>101</v>
      </c>
      <c r="Q1207">
        <f>IFERROR(ROUND(E1207/M1207,2),0)</f>
        <v>211.48</v>
      </c>
      <c r="R1207" s="16" t="s">
        <v>8336</v>
      </c>
      <c r="S1207" s="11" t="s">
        <v>8337</v>
      </c>
      <c r="T1207" s="21">
        <f>(((K1207/60)/60)/24)+DATE(1970,1,1)</f>
        <v>42138.506377314814</v>
      </c>
      <c r="U1207" s="21">
        <f>(((I1207/60)/60)/24)+DATE(1970,1,1)</f>
        <v>42168.506377314814</v>
      </c>
    </row>
    <row r="1208" spans="1:21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f>YEAR(T1208)</f>
        <v>2017</v>
      </c>
      <c r="K1208" s="11">
        <v>1486406253</v>
      </c>
      <c r="L1208" t="b">
        <v>0</v>
      </c>
      <c r="M1208">
        <v>32</v>
      </c>
      <c r="N1208" t="b">
        <v>1</v>
      </c>
      <c r="O1208" t="s">
        <v>8283</v>
      </c>
      <c r="P1208" s="10">
        <f>ROUND(E1208/D1208*100,0)</f>
        <v>115</v>
      </c>
      <c r="Q1208">
        <f>IFERROR(ROUND(E1208/M1208,2),0)</f>
        <v>32.340000000000003</v>
      </c>
      <c r="R1208" s="16" t="s">
        <v>8336</v>
      </c>
      <c r="S1208" s="11" t="s">
        <v>8337</v>
      </c>
      <c r="T1208" s="21">
        <f>(((K1208/60)/60)/24)+DATE(1970,1,1)</f>
        <v>42772.776076388895</v>
      </c>
      <c r="U1208" s="21">
        <f>(((I1208/60)/60)/24)+DATE(1970,1,1)</f>
        <v>42805.561805555553</v>
      </c>
    </row>
    <row r="1209" spans="1:21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f>YEAR(T1209)</f>
        <v>2016</v>
      </c>
      <c r="K1209" s="11">
        <v>1456827573</v>
      </c>
      <c r="L1209" t="b">
        <v>0</v>
      </c>
      <c r="M1209">
        <v>141</v>
      </c>
      <c r="N1209" t="b">
        <v>1</v>
      </c>
      <c r="O1209" t="s">
        <v>8283</v>
      </c>
      <c r="P1209" s="10">
        <f>ROUND(E1209/D1209*100,0)</f>
        <v>104</v>
      </c>
      <c r="Q1209">
        <f>IFERROR(ROUND(E1209/M1209,2),0)</f>
        <v>123.38</v>
      </c>
      <c r="R1209" s="16" t="s">
        <v>8336</v>
      </c>
      <c r="S1209" s="11" t="s">
        <v>8337</v>
      </c>
      <c r="T1209" s="21">
        <f>(((K1209/60)/60)/24)+DATE(1970,1,1)</f>
        <v>42430.430243055554</v>
      </c>
      <c r="U1209" s="21">
        <f>(((I1209/60)/60)/24)+DATE(1970,1,1)</f>
        <v>42460.416666666672</v>
      </c>
    </row>
    <row r="1210" spans="1:21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f>YEAR(T1210)</f>
        <v>2016</v>
      </c>
      <c r="K1210" s="11">
        <v>1456246864</v>
      </c>
      <c r="L1210" t="b">
        <v>0</v>
      </c>
      <c r="M1210">
        <v>75</v>
      </c>
      <c r="N1210" t="b">
        <v>1</v>
      </c>
      <c r="O1210" t="s">
        <v>8283</v>
      </c>
      <c r="P1210" s="10">
        <f>ROUND(E1210/D1210*100,0)</f>
        <v>155</v>
      </c>
      <c r="Q1210">
        <f>IFERROR(ROUND(E1210/M1210,2),0)</f>
        <v>207.07</v>
      </c>
      <c r="R1210" s="16" t="s">
        <v>8336</v>
      </c>
      <c r="S1210" s="11" t="s">
        <v>8337</v>
      </c>
      <c r="T1210" s="21">
        <f>(((K1210/60)/60)/24)+DATE(1970,1,1)</f>
        <v>42423.709074074075</v>
      </c>
      <c r="U1210" s="21">
        <f>(((I1210/60)/60)/24)+DATE(1970,1,1)</f>
        <v>42453.667407407411</v>
      </c>
    </row>
    <row r="1211" spans="1:21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f>YEAR(T1211)</f>
        <v>2017</v>
      </c>
      <c r="K1211" s="11">
        <v>1485461905</v>
      </c>
      <c r="L1211" t="b">
        <v>0</v>
      </c>
      <c r="M1211">
        <v>46</v>
      </c>
      <c r="N1211" t="b">
        <v>1</v>
      </c>
      <c r="O1211" t="s">
        <v>8283</v>
      </c>
      <c r="P1211" s="10">
        <f>ROUND(E1211/D1211*100,0)</f>
        <v>106</v>
      </c>
      <c r="Q1211">
        <f>IFERROR(ROUND(E1211/M1211,2),0)</f>
        <v>138.26</v>
      </c>
      <c r="R1211" s="16" t="s">
        <v>8336</v>
      </c>
      <c r="S1211" s="11" t="s">
        <v>8337</v>
      </c>
      <c r="T1211" s="21">
        <f>(((K1211/60)/60)/24)+DATE(1970,1,1)</f>
        <v>42761.846122685187</v>
      </c>
      <c r="U1211" s="21">
        <f>(((I1211/60)/60)/24)+DATE(1970,1,1)</f>
        <v>42791.846122685187</v>
      </c>
    </row>
    <row r="1212" spans="1:21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f>YEAR(T1212)</f>
        <v>2015</v>
      </c>
      <c r="K1212" s="11">
        <v>1431124572</v>
      </c>
      <c r="L1212" t="b">
        <v>0</v>
      </c>
      <c r="M1212">
        <v>103</v>
      </c>
      <c r="N1212" t="b">
        <v>1</v>
      </c>
      <c r="O1212" t="s">
        <v>8283</v>
      </c>
      <c r="P1212" s="10">
        <f>ROUND(E1212/D1212*100,0)</f>
        <v>254</v>
      </c>
      <c r="Q1212">
        <f>IFERROR(ROUND(E1212/M1212,2),0)</f>
        <v>493.82</v>
      </c>
      <c r="R1212" s="16" t="s">
        <v>8336</v>
      </c>
      <c r="S1212" s="11" t="s">
        <v>8337</v>
      </c>
      <c r="T1212" s="21">
        <f>(((K1212/60)/60)/24)+DATE(1970,1,1)</f>
        <v>42132.941805555558</v>
      </c>
      <c r="U1212" s="21">
        <f>(((I1212/60)/60)/24)+DATE(1970,1,1)</f>
        <v>42155.875</v>
      </c>
    </row>
    <row r="1213" spans="1:21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f>YEAR(T1213)</f>
        <v>2016</v>
      </c>
      <c r="K1213" s="11">
        <v>1464209261</v>
      </c>
      <c r="L1213" t="b">
        <v>0</v>
      </c>
      <c r="M1213">
        <v>6</v>
      </c>
      <c r="N1213" t="b">
        <v>1</v>
      </c>
      <c r="O1213" t="s">
        <v>8283</v>
      </c>
      <c r="P1213" s="10">
        <f>ROUND(E1213/D1213*100,0)</f>
        <v>101</v>
      </c>
      <c r="Q1213">
        <f>IFERROR(ROUND(E1213/M1213,2),0)</f>
        <v>168.5</v>
      </c>
      <c r="R1213" s="16" t="s">
        <v>8336</v>
      </c>
      <c r="S1213" s="11" t="s">
        <v>8337</v>
      </c>
      <c r="T1213" s="21">
        <f>(((K1213/60)/60)/24)+DATE(1970,1,1)</f>
        <v>42515.866446759261</v>
      </c>
      <c r="U1213" s="21">
        <f>(((I1213/60)/60)/24)+DATE(1970,1,1)</f>
        <v>42530.866446759261</v>
      </c>
    </row>
    <row r="1214" spans="1:21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f>YEAR(T1214)</f>
        <v>2015</v>
      </c>
      <c r="K1214" s="11">
        <v>1447195695</v>
      </c>
      <c r="L1214" t="b">
        <v>0</v>
      </c>
      <c r="M1214">
        <v>83</v>
      </c>
      <c r="N1214" t="b">
        <v>1</v>
      </c>
      <c r="O1214" t="s">
        <v>8283</v>
      </c>
      <c r="P1214" s="10">
        <f>ROUND(E1214/D1214*100,0)</f>
        <v>129</v>
      </c>
      <c r="Q1214">
        <f>IFERROR(ROUND(E1214/M1214,2),0)</f>
        <v>38.869999999999997</v>
      </c>
      <c r="R1214" s="16" t="s">
        <v>8336</v>
      </c>
      <c r="S1214" s="11" t="s">
        <v>8337</v>
      </c>
      <c r="T1214" s="21">
        <f>(((K1214/60)/60)/24)+DATE(1970,1,1)</f>
        <v>42318.950173611112</v>
      </c>
      <c r="U1214" s="21">
        <f>(((I1214/60)/60)/24)+DATE(1970,1,1)</f>
        <v>42335.041666666672</v>
      </c>
    </row>
    <row r="1215" spans="1:21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f>YEAR(T1215)</f>
        <v>2016</v>
      </c>
      <c r="K1215" s="11">
        <v>1482862100</v>
      </c>
      <c r="L1215" t="b">
        <v>0</v>
      </c>
      <c r="M1215">
        <v>108</v>
      </c>
      <c r="N1215" t="b">
        <v>1</v>
      </c>
      <c r="O1215" t="s">
        <v>8283</v>
      </c>
      <c r="P1215" s="10">
        <f>ROUND(E1215/D1215*100,0)</f>
        <v>102</v>
      </c>
      <c r="Q1215">
        <f>IFERROR(ROUND(E1215/M1215,2),0)</f>
        <v>61.53</v>
      </c>
      <c r="R1215" s="16" t="s">
        <v>8336</v>
      </c>
      <c r="S1215" s="11" t="s">
        <v>8337</v>
      </c>
      <c r="T1215" s="21">
        <f>(((K1215/60)/60)/24)+DATE(1970,1,1)</f>
        <v>42731.755787037036</v>
      </c>
      <c r="U1215" s="21">
        <f>(((I1215/60)/60)/24)+DATE(1970,1,1)</f>
        <v>42766.755787037036</v>
      </c>
    </row>
    <row r="1216" spans="1:21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f>YEAR(T1216)</f>
        <v>2015</v>
      </c>
      <c r="K1216" s="11">
        <v>1428696605</v>
      </c>
      <c r="L1216" t="b">
        <v>0</v>
      </c>
      <c r="M1216">
        <v>25</v>
      </c>
      <c r="N1216" t="b">
        <v>1</v>
      </c>
      <c r="O1216" t="s">
        <v>8283</v>
      </c>
      <c r="P1216" s="10">
        <f>ROUND(E1216/D1216*100,0)</f>
        <v>132</v>
      </c>
      <c r="Q1216">
        <f>IFERROR(ROUND(E1216/M1216,2),0)</f>
        <v>105.44</v>
      </c>
      <c r="R1216" s="16" t="s">
        <v>8336</v>
      </c>
      <c r="S1216" s="11" t="s">
        <v>8337</v>
      </c>
      <c r="T1216" s="21">
        <f>(((K1216/60)/60)/24)+DATE(1970,1,1)</f>
        <v>42104.840335648143</v>
      </c>
      <c r="U1216" s="21">
        <f>(((I1216/60)/60)/24)+DATE(1970,1,1)</f>
        <v>42164.840335648143</v>
      </c>
    </row>
    <row r="1217" spans="1:21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f>YEAR(T1217)</f>
        <v>2014</v>
      </c>
      <c r="K1217" s="11">
        <v>1398895756</v>
      </c>
      <c r="L1217" t="b">
        <v>0</v>
      </c>
      <c r="M1217">
        <v>549</v>
      </c>
      <c r="N1217" t="b">
        <v>1</v>
      </c>
      <c r="O1217" t="s">
        <v>8283</v>
      </c>
      <c r="P1217" s="10">
        <f>ROUND(E1217/D1217*100,0)</f>
        <v>786</v>
      </c>
      <c r="Q1217">
        <f>IFERROR(ROUND(E1217/M1217,2),0)</f>
        <v>71.59</v>
      </c>
      <c r="R1217" s="16" t="s">
        <v>8336</v>
      </c>
      <c r="S1217" s="11" t="s">
        <v>8337</v>
      </c>
      <c r="T1217" s="21">
        <f>(((K1217/60)/60)/24)+DATE(1970,1,1)</f>
        <v>41759.923101851848</v>
      </c>
      <c r="U1217" s="21">
        <f>(((I1217/60)/60)/24)+DATE(1970,1,1)</f>
        <v>41789.923101851848</v>
      </c>
    </row>
    <row r="1218" spans="1:21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f>YEAR(T1218)</f>
        <v>2015</v>
      </c>
      <c r="K1218" s="11">
        <v>1441032457</v>
      </c>
      <c r="L1218" t="b">
        <v>0</v>
      </c>
      <c r="M1218">
        <v>222</v>
      </c>
      <c r="N1218" t="b">
        <v>1</v>
      </c>
      <c r="O1218" t="s">
        <v>8283</v>
      </c>
      <c r="P1218" s="10">
        <f>ROUND(E1218/D1218*100,0)</f>
        <v>146</v>
      </c>
      <c r="Q1218">
        <f>IFERROR(ROUND(E1218/M1218,2),0)</f>
        <v>91.88</v>
      </c>
      <c r="R1218" s="16" t="s">
        <v>8336</v>
      </c>
      <c r="S1218" s="11" t="s">
        <v>8337</v>
      </c>
      <c r="T1218" s="21">
        <f>(((K1218/60)/60)/24)+DATE(1970,1,1)</f>
        <v>42247.616400462968</v>
      </c>
      <c r="U1218" s="21">
        <f>(((I1218/60)/60)/24)+DATE(1970,1,1)</f>
        <v>42279.960416666669</v>
      </c>
    </row>
    <row r="1219" spans="1:21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f>YEAR(T1219)</f>
        <v>2016</v>
      </c>
      <c r="K1219" s="11">
        <v>1465932340</v>
      </c>
      <c r="L1219" t="b">
        <v>0</v>
      </c>
      <c r="M1219">
        <v>183</v>
      </c>
      <c r="N1219" t="b">
        <v>1</v>
      </c>
      <c r="O1219" t="s">
        <v>8283</v>
      </c>
      <c r="P1219" s="10">
        <f>ROUND(E1219/D1219*100,0)</f>
        <v>103</v>
      </c>
      <c r="Q1219">
        <f>IFERROR(ROUND(E1219/M1219,2),0)</f>
        <v>148.57</v>
      </c>
      <c r="R1219" s="16" t="s">
        <v>8336</v>
      </c>
      <c r="S1219" s="11" t="s">
        <v>8337</v>
      </c>
      <c r="T1219" s="21">
        <f>(((K1219/60)/60)/24)+DATE(1970,1,1)</f>
        <v>42535.809490740736</v>
      </c>
      <c r="U1219" s="21">
        <f>(((I1219/60)/60)/24)+DATE(1970,1,1)</f>
        <v>42565.809490740736</v>
      </c>
    </row>
    <row r="1220" spans="1:21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f>YEAR(T1220)</f>
        <v>2015</v>
      </c>
      <c r="K1220" s="11">
        <v>1443714800</v>
      </c>
      <c r="L1220" t="b">
        <v>0</v>
      </c>
      <c r="M1220">
        <v>89</v>
      </c>
      <c r="N1220" t="b">
        <v>1</v>
      </c>
      <c r="O1220" t="s">
        <v>8283</v>
      </c>
      <c r="P1220" s="10">
        <f>ROUND(E1220/D1220*100,0)</f>
        <v>172</v>
      </c>
      <c r="Q1220">
        <f>IFERROR(ROUND(E1220/M1220,2),0)</f>
        <v>174.21</v>
      </c>
      <c r="R1220" s="16" t="s">
        <v>8336</v>
      </c>
      <c r="S1220" s="11" t="s">
        <v>8337</v>
      </c>
      <c r="T1220" s="21">
        <f>(((K1220/60)/60)/24)+DATE(1970,1,1)</f>
        <v>42278.662037037036</v>
      </c>
      <c r="U1220" s="21">
        <f>(((I1220/60)/60)/24)+DATE(1970,1,1)</f>
        <v>42309.125</v>
      </c>
    </row>
    <row r="1221" spans="1:21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f>YEAR(T1221)</f>
        <v>2016</v>
      </c>
      <c r="K1221" s="11">
        <v>1474369513</v>
      </c>
      <c r="L1221" t="b">
        <v>0</v>
      </c>
      <c r="M1221">
        <v>253</v>
      </c>
      <c r="N1221" t="b">
        <v>1</v>
      </c>
      <c r="O1221" t="s">
        <v>8283</v>
      </c>
      <c r="P1221" s="10">
        <f>ROUND(E1221/D1221*100,0)</f>
        <v>159</v>
      </c>
      <c r="Q1221">
        <f>IFERROR(ROUND(E1221/M1221,2),0)</f>
        <v>102.86</v>
      </c>
      <c r="R1221" s="16" t="s">
        <v>8336</v>
      </c>
      <c r="S1221" s="11" t="s">
        <v>8337</v>
      </c>
      <c r="T1221" s="21">
        <f>(((K1221/60)/60)/24)+DATE(1970,1,1)</f>
        <v>42633.461956018517</v>
      </c>
      <c r="U1221" s="21">
        <f>(((I1221/60)/60)/24)+DATE(1970,1,1)</f>
        <v>42663.461956018517</v>
      </c>
    </row>
    <row r="1222" spans="1:21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f>YEAR(T1222)</f>
        <v>2015</v>
      </c>
      <c r="K1222" s="11">
        <v>1437923112</v>
      </c>
      <c r="L1222" t="b">
        <v>0</v>
      </c>
      <c r="M1222">
        <v>140</v>
      </c>
      <c r="N1222" t="b">
        <v>1</v>
      </c>
      <c r="O1222" t="s">
        <v>8283</v>
      </c>
      <c r="P1222" s="10">
        <f>ROUND(E1222/D1222*100,0)</f>
        <v>104</v>
      </c>
      <c r="Q1222">
        <f>IFERROR(ROUND(E1222/M1222,2),0)</f>
        <v>111.18</v>
      </c>
      <c r="R1222" s="16" t="s">
        <v>8336</v>
      </c>
      <c r="S1222" s="11" t="s">
        <v>8337</v>
      </c>
      <c r="T1222" s="21">
        <f>(((K1222/60)/60)/24)+DATE(1970,1,1)</f>
        <v>42211.628611111111</v>
      </c>
      <c r="U1222" s="21">
        <f>(((I1222/60)/60)/24)+DATE(1970,1,1)</f>
        <v>42241.628611111111</v>
      </c>
    </row>
    <row r="1223" spans="1:21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f>YEAR(T1223)</f>
        <v>2016</v>
      </c>
      <c r="K1223" s="11">
        <v>1478431488</v>
      </c>
      <c r="L1223" t="b">
        <v>0</v>
      </c>
      <c r="M1223">
        <v>103</v>
      </c>
      <c r="N1223" t="b">
        <v>1</v>
      </c>
      <c r="O1223" t="s">
        <v>8283</v>
      </c>
      <c r="P1223" s="10">
        <f>ROUND(E1223/D1223*100,0)</f>
        <v>111</v>
      </c>
      <c r="Q1223">
        <f>IFERROR(ROUND(E1223/M1223,2),0)</f>
        <v>23.8</v>
      </c>
      <c r="R1223" s="16" t="s">
        <v>8336</v>
      </c>
      <c r="S1223" s="11" t="s">
        <v>8337</v>
      </c>
      <c r="T1223" s="21">
        <f>(((K1223/60)/60)/24)+DATE(1970,1,1)</f>
        <v>42680.47555555556</v>
      </c>
      <c r="U1223" s="21">
        <f>(((I1223/60)/60)/24)+DATE(1970,1,1)</f>
        <v>42708</v>
      </c>
    </row>
    <row r="1224" spans="1:21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f>YEAR(T1224)</f>
        <v>2016</v>
      </c>
      <c r="K1224" s="11">
        <v>1456852647</v>
      </c>
      <c r="L1224" t="b">
        <v>0</v>
      </c>
      <c r="M1224">
        <v>138</v>
      </c>
      <c r="N1224" t="b">
        <v>1</v>
      </c>
      <c r="O1224" t="s">
        <v>8283</v>
      </c>
      <c r="P1224" s="10">
        <f>ROUND(E1224/D1224*100,0)</f>
        <v>280</v>
      </c>
      <c r="Q1224">
        <f>IFERROR(ROUND(E1224/M1224,2),0)</f>
        <v>81.27</v>
      </c>
      <c r="R1224" s="16" t="s">
        <v>8336</v>
      </c>
      <c r="S1224" s="11" t="s">
        <v>8337</v>
      </c>
      <c r="T1224" s="21">
        <f>(((K1224/60)/60)/24)+DATE(1970,1,1)</f>
        <v>42430.720451388886</v>
      </c>
      <c r="U1224" s="21">
        <f>(((I1224/60)/60)/24)+DATE(1970,1,1)</f>
        <v>42461.166666666672</v>
      </c>
    </row>
    <row r="1225" spans="1:21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f>YEAR(T1225)</f>
        <v>2016</v>
      </c>
      <c r="K1225" s="11">
        <v>1476159309</v>
      </c>
      <c r="L1225" t="b">
        <v>0</v>
      </c>
      <c r="M1225">
        <v>191</v>
      </c>
      <c r="N1225" t="b">
        <v>1</v>
      </c>
      <c r="O1225" t="s">
        <v>8283</v>
      </c>
      <c r="P1225" s="10">
        <f>ROUND(E1225/D1225*100,0)</f>
        <v>112</v>
      </c>
      <c r="Q1225">
        <f>IFERROR(ROUND(E1225/M1225,2),0)</f>
        <v>116.21</v>
      </c>
      <c r="R1225" s="16" t="s">
        <v>8336</v>
      </c>
      <c r="S1225" s="11" t="s">
        <v>8337</v>
      </c>
      <c r="T1225" s="21">
        <f>(((K1225/60)/60)/24)+DATE(1970,1,1)</f>
        <v>42654.177187499998</v>
      </c>
      <c r="U1225" s="21">
        <f>(((I1225/60)/60)/24)+DATE(1970,1,1)</f>
        <v>42684.218854166669</v>
      </c>
    </row>
    <row r="1226" spans="1:21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f>YEAR(T1226)</f>
        <v>2014</v>
      </c>
      <c r="K1226" s="11">
        <v>1396876302</v>
      </c>
      <c r="L1226" t="b">
        <v>0</v>
      </c>
      <c r="M1226">
        <v>18</v>
      </c>
      <c r="N1226" t="b">
        <v>0</v>
      </c>
      <c r="O1226" t="s">
        <v>8284</v>
      </c>
      <c r="P1226" s="10">
        <f>ROUND(E1226/D1226*100,0)</f>
        <v>7</v>
      </c>
      <c r="Q1226">
        <f>IFERROR(ROUND(E1226/M1226,2),0)</f>
        <v>58.89</v>
      </c>
      <c r="R1226" s="16" t="s">
        <v>8323</v>
      </c>
      <c r="S1226" s="11" t="s">
        <v>8338</v>
      </c>
      <c r="T1226" s="21">
        <f>(((K1226/60)/60)/24)+DATE(1970,1,1)</f>
        <v>41736.549791666665</v>
      </c>
      <c r="U1226" s="21">
        <f>(((I1226/60)/60)/24)+DATE(1970,1,1)</f>
        <v>41796.549791666665</v>
      </c>
    </row>
    <row r="1227" spans="1:21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f>YEAR(T1227)</f>
        <v>2013</v>
      </c>
      <c r="K1227" s="11">
        <v>1377294278</v>
      </c>
      <c r="L1227" t="b">
        <v>0</v>
      </c>
      <c r="M1227">
        <v>3</v>
      </c>
      <c r="N1227" t="b">
        <v>0</v>
      </c>
      <c r="O1227" t="s">
        <v>8284</v>
      </c>
      <c r="P1227" s="10">
        <f>ROUND(E1227/D1227*100,0)</f>
        <v>4</v>
      </c>
      <c r="Q1227">
        <f>IFERROR(ROUND(E1227/M1227,2),0)</f>
        <v>44</v>
      </c>
      <c r="R1227" s="16" t="s">
        <v>8323</v>
      </c>
      <c r="S1227" s="11" t="s">
        <v>8338</v>
      </c>
      <c r="T1227" s="21">
        <f>(((K1227/60)/60)/24)+DATE(1970,1,1)</f>
        <v>41509.905995370369</v>
      </c>
      <c r="U1227" s="21">
        <f>(((I1227/60)/60)/24)+DATE(1970,1,1)</f>
        <v>41569.905995370369</v>
      </c>
    </row>
    <row r="1228" spans="1:21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f>YEAR(T1228)</f>
        <v>2014</v>
      </c>
      <c r="K1228" s="11">
        <v>1395089981</v>
      </c>
      <c r="L1228" t="b">
        <v>0</v>
      </c>
      <c r="M1228">
        <v>40</v>
      </c>
      <c r="N1228" t="b">
        <v>0</v>
      </c>
      <c r="O1228" t="s">
        <v>8284</v>
      </c>
      <c r="P1228" s="10">
        <f>ROUND(E1228/D1228*100,0)</f>
        <v>4</v>
      </c>
      <c r="Q1228">
        <f>IFERROR(ROUND(E1228/M1228,2),0)</f>
        <v>48.43</v>
      </c>
      <c r="R1228" s="16" t="s">
        <v>8323</v>
      </c>
      <c r="S1228" s="11" t="s">
        <v>8338</v>
      </c>
      <c r="T1228" s="21">
        <f>(((K1228/60)/60)/24)+DATE(1970,1,1)</f>
        <v>41715.874780092592</v>
      </c>
      <c r="U1228" s="21">
        <f>(((I1228/60)/60)/24)+DATE(1970,1,1)</f>
        <v>41750.041666666664</v>
      </c>
    </row>
    <row r="1229" spans="1:21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f>YEAR(T1229)</f>
        <v>2014</v>
      </c>
      <c r="K1229" s="11">
        <v>1404770616</v>
      </c>
      <c r="L1229" t="b">
        <v>0</v>
      </c>
      <c r="M1229">
        <v>0</v>
      </c>
      <c r="N1229" t="b">
        <v>0</v>
      </c>
      <c r="O1229" t="s">
        <v>8284</v>
      </c>
      <c r="P1229" s="10">
        <f>ROUND(E1229/D1229*100,0)</f>
        <v>0</v>
      </c>
      <c r="Q1229">
        <f>IFERROR(ROUND(E1229/M1229,2),0)</f>
        <v>0</v>
      </c>
      <c r="R1229" s="16" t="s">
        <v>8323</v>
      </c>
      <c r="S1229" s="11" t="s">
        <v>8338</v>
      </c>
      <c r="T1229" s="21">
        <f>(((K1229/60)/60)/24)+DATE(1970,1,1)</f>
        <v>41827.919166666667</v>
      </c>
      <c r="U1229" s="21">
        <f>(((I1229/60)/60)/24)+DATE(1970,1,1)</f>
        <v>41858.291666666664</v>
      </c>
    </row>
    <row r="1230" spans="1:21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f>YEAR(T1230)</f>
        <v>2011</v>
      </c>
      <c r="K1230" s="11">
        <v>1312047008</v>
      </c>
      <c r="L1230" t="b">
        <v>0</v>
      </c>
      <c r="M1230">
        <v>24</v>
      </c>
      <c r="N1230" t="b">
        <v>0</v>
      </c>
      <c r="O1230" t="s">
        <v>8284</v>
      </c>
      <c r="P1230" s="10">
        <f>ROUND(E1230/D1230*100,0)</f>
        <v>29</v>
      </c>
      <c r="Q1230">
        <f>IFERROR(ROUND(E1230/M1230,2),0)</f>
        <v>61.04</v>
      </c>
      <c r="R1230" s="16" t="s">
        <v>8323</v>
      </c>
      <c r="S1230" s="11" t="s">
        <v>8338</v>
      </c>
      <c r="T1230" s="21">
        <f>(((K1230/60)/60)/24)+DATE(1970,1,1)</f>
        <v>40754.729259259257</v>
      </c>
      <c r="U1230" s="21">
        <f>(((I1230/60)/60)/24)+DATE(1970,1,1)</f>
        <v>40814.729259259257</v>
      </c>
    </row>
    <row r="1231" spans="1:21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f>YEAR(T1231)</f>
        <v>2012</v>
      </c>
      <c r="K1231" s="11">
        <v>1331982127</v>
      </c>
      <c r="L1231" t="b">
        <v>0</v>
      </c>
      <c r="M1231">
        <v>1</v>
      </c>
      <c r="N1231" t="b">
        <v>0</v>
      </c>
      <c r="O1231" t="s">
        <v>8284</v>
      </c>
      <c r="P1231" s="10">
        <f>ROUND(E1231/D1231*100,0)</f>
        <v>1</v>
      </c>
      <c r="Q1231">
        <f>IFERROR(ROUND(E1231/M1231,2),0)</f>
        <v>25</v>
      </c>
      <c r="R1231" s="16" t="s">
        <v>8323</v>
      </c>
      <c r="S1231" s="11" t="s">
        <v>8338</v>
      </c>
      <c r="T1231" s="21">
        <f>(((K1231/60)/60)/24)+DATE(1970,1,1)</f>
        <v>40985.459803240738</v>
      </c>
      <c r="U1231" s="21">
        <f>(((I1231/60)/60)/24)+DATE(1970,1,1)</f>
        <v>41015.666666666664</v>
      </c>
    </row>
    <row r="1232" spans="1:21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f>YEAR(T1232)</f>
        <v>2011</v>
      </c>
      <c r="K1232" s="11">
        <v>1295997630</v>
      </c>
      <c r="L1232" t="b">
        <v>0</v>
      </c>
      <c r="M1232">
        <v>0</v>
      </c>
      <c r="N1232" t="b">
        <v>0</v>
      </c>
      <c r="O1232" t="s">
        <v>8284</v>
      </c>
      <c r="P1232" s="10">
        <f>ROUND(E1232/D1232*100,0)</f>
        <v>0</v>
      </c>
      <c r="Q1232">
        <f>IFERROR(ROUND(E1232/M1232,2),0)</f>
        <v>0</v>
      </c>
      <c r="R1232" s="16" t="s">
        <v>8323</v>
      </c>
      <c r="S1232" s="11" t="s">
        <v>8338</v>
      </c>
      <c r="T1232" s="21">
        <f>(((K1232/60)/60)/24)+DATE(1970,1,1)</f>
        <v>40568.972569444442</v>
      </c>
      <c r="U1232" s="21">
        <f>(((I1232/60)/60)/24)+DATE(1970,1,1)</f>
        <v>40598.972569444442</v>
      </c>
    </row>
    <row r="1233" spans="1:21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f>YEAR(T1233)</f>
        <v>2015</v>
      </c>
      <c r="K1233" s="11">
        <v>1436394968</v>
      </c>
      <c r="L1233" t="b">
        <v>0</v>
      </c>
      <c r="M1233">
        <v>0</v>
      </c>
      <c r="N1233" t="b">
        <v>0</v>
      </c>
      <c r="O1233" t="s">
        <v>8284</v>
      </c>
      <c r="P1233" s="10">
        <f>ROUND(E1233/D1233*100,0)</f>
        <v>0</v>
      </c>
      <c r="Q1233">
        <f>IFERROR(ROUND(E1233/M1233,2),0)</f>
        <v>0</v>
      </c>
      <c r="R1233" s="16" t="s">
        <v>8323</v>
      </c>
      <c r="S1233" s="11" t="s">
        <v>8338</v>
      </c>
      <c r="T1233" s="21">
        <f>(((K1233/60)/60)/24)+DATE(1970,1,1)</f>
        <v>42193.941759259258</v>
      </c>
      <c r="U1233" s="21">
        <f>(((I1233/60)/60)/24)+DATE(1970,1,1)</f>
        <v>42244.041666666672</v>
      </c>
    </row>
    <row r="1234" spans="1:21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f>YEAR(T1234)</f>
        <v>2013</v>
      </c>
      <c r="K1234" s="11">
        <v>1377030070</v>
      </c>
      <c r="L1234" t="b">
        <v>0</v>
      </c>
      <c r="M1234">
        <v>1</v>
      </c>
      <c r="N1234" t="b">
        <v>0</v>
      </c>
      <c r="O1234" t="s">
        <v>8284</v>
      </c>
      <c r="P1234" s="10">
        <f>ROUND(E1234/D1234*100,0)</f>
        <v>1</v>
      </c>
      <c r="Q1234">
        <f>IFERROR(ROUND(E1234/M1234,2),0)</f>
        <v>40</v>
      </c>
      <c r="R1234" s="16" t="s">
        <v>8323</v>
      </c>
      <c r="S1234" s="11" t="s">
        <v>8338</v>
      </c>
      <c r="T1234" s="21">
        <f>(((K1234/60)/60)/24)+DATE(1970,1,1)</f>
        <v>41506.848032407412</v>
      </c>
      <c r="U1234" s="21">
        <f>(((I1234/60)/60)/24)+DATE(1970,1,1)</f>
        <v>41553.848032407412</v>
      </c>
    </row>
    <row r="1235" spans="1:21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f>YEAR(T1235)</f>
        <v>2012</v>
      </c>
      <c r="K1235" s="11">
        <v>1328049974</v>
      </c>
      <c r="L1235" t="b">
        <v>0</v>
      </c>
      <c r="M1235">
        <v>6</v>
      </c>
      <c r="N1235" t="b">
        <v>0</v>
      </c>
      <c r="O1235" t="s">
        <v>8284</v>
      </c>
      <c r="P1235" s="10">
        <f>ROUND(E1235/D1235*100,0)</f>
        <v>12</v>
      </c>
      <c r="Q1235">
        <f>IFERROR(ROUND(E1235/M1235,2),0)</f>
        <v>19.329999999999998</v>
      </c>
      <c r="R1235" s="16" t="s">
        <v>8323</v>
      </c>
      <c r="S1235" s="11" t="s">
        <v>8338</v>
      </c>
      <c r="T1235" s="21">
        <f>(((K1235/60)/60)/24)+DATE(1970,1,1)</f>
        <v>40939.948773148149</v>
      </c>
      <c r="U1235" s="21">
        <f>(((I1235/60)/60)/24)+DATE(1970,1,1)</f>
        <v>40960.948773148149</v>
      </c>
    </row>
    <row r="1236" spans="1:21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f>YEAR(T1236)</f>
        <v>2015</v>
      </c>
      <c r="K1236" s="11">
        <v>1420311342</v>
      </c>
      <c r="L1236" t="b">
        <v>0</v>
      </c>
      <c r="M1236">
        <v>0</v>
      </c>
      <c r="N1236" t="b">
        <v>0</v>
      </c>
      <c r="O1236" t="s">
        <v>8284</v>
      </c>
      <c r="P1236" s="10">
        <f>ROUND(E1236/D1236*100,0)</f>
        <v>0</v>
      </c>
      <c r="Q1236">
        <f>IFERROR(ROUND(E1236/M1236,2),0)</f>
        <v>0</v>
      </c>
      <c r="R1236" s="16" t="s">
        <v>8323</v>
      </c>
      <c r="S1236" s="11" t="s">
        <v>8338</v>
      </c>
      <c r="T1236" s="21">
        <f>(((K1236/60)/60)/24)+DATE(1970,1,1)</f>
        <v>42007.788680555561</v>
      </c>
      <c r="U1236" s="21">
        <f>(((I1236/60)/60)/24)+DATE(1970,1,1)</f>
        <v>42037.788680555561</v>
      </c>
    </row>
    <row r="1237" spans="1:21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f>YEAR(T1237)</f>
        <v>2013</v>
      </c>
      <c r="K1237" s="11">
        <v>1383621299</v>
      </c>
      <c r="L1237" t="b">
        <v>0</v>
      </c>
      <c r="M1237">
        <v>6</v>
      </c>
      <c r="N1237" t="b">
        <v>0</v>
      </c>
      <c r="O1237" t="s">
        <v>8284</v>
      </c>
      <c r="P1237" s="10">
        <f>ROUND(E1237/D1237*100,0)</f>
        <v>3</v>
      </c>
      <c r="Q1237">
        <f>IFERROR(ROUND(E1237/M1237,2),0)</f>
        <v>35</v>
      </c>
      <c r="R1237" s="16" t="s">
        <v>8323</v>
      </c>
      <c r="S1237" s="11" t="s">
        <v>8338</v>
      </c>
      <c r="T1237" s="21">
        <f>(((K1237/60)/60)/24)+DATE(1970,1,1)</f>
        <v>41583.135405092595</v>
      </c>
      <c r="U1237" s="21">
        <f>(((I1237/60)/60)/24)+DATE(1970,1,1)</f>
        <v>41623.135405092595</v>
      </c>
    </row>
    <row r="1238" spans="1:21" ht="21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f>YEAR(T1238)</f>
        <v>2012</v>
      </c>
      <c r="K1238" s="11">
        <v>1342801164</v>
      </c>
      <c r="L1238" t="b">
        <v>0</v>
      </c>
      <c r="M1238">
        <v>0</v>
      </c>
      <c r="N1238" t="b">
        <v>0</v>
      </c>
      <c r="O1238" t="s">
        <v>8284</v>
      </c>
      <c r="P1238" s="10">
        <f>ROUND(E1238/D1238*100,0)</f>
        <v>0</v>
      </c>
      <c r="Q1238">
        <f>IFERROR(ROUND(E1238/M1238,2),0)</f>
        <v>0</v>
      </c>
      <c r="R1238" s="16" t="s">
        <v>8323</v>
      </c>
      <c r="S1238" s="11" t="s">
        <v>8338</v>
      </c>
      <c r="T1238" s="21">
        <f>(((K1238/60)/60)/24)+DATE(1970,1,1)</f>
        <v>41110.680138888885</v>
      </c>
      <c r="U1238" s="21">
        <f>(((I1238/60)/60)/24)+DATE(1970,1,1)</f>
        <v>41118.666666666664</v>
      </c>
    </row>
    <row r="1239" spans="1:21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f>YEAR(T1239)</f>
        <v>2012</v>
      </c>
      <c r="K1239" s="11">
        <v>1344062865</v>
      </c>
      <c r="L1239" t="b">
        <v>0</v>
      </c>
      <c r="M1239">
        <v>0</v>
      </c>
      <c r="N1239" t="b">
        <v>0</v>
      </c>
      <c r="O1239" t="s">
        <v>8284</v>
      </c>
      <c r="P1239" s="10">
        <f>ROUND(E1239/D1239*100,0)</f>
        <v>0</v>
      </c>
      <c r="Q1239">
        <f>IFERROR(ROUND(E1239/M1239,2),0)</f>
        <v>0</v>
      </c>
      <c r="R1239" s="16" t="s">
        <v>8323</v>
      </c>
      <c r="S1239" s="11" t="s">
        <v>8338</v>
      </c>
      <c r="T1239" s="21">
        <f>(((K1239/60)/60)/24)+DATE(1970,1,1)</f>
        <v>41125.283159722225</v>
      </c>
      <c r="U1239" s="21">
        <f>(((I1239/60)/60)/24)+DATE(1970,1,1)</f>
        <v>41145.283159722225</v>
      </c>
    </row>
    <row r="1240" spans="1:21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f>YEAR(T1240)</f>
        <v>2011</v>
      </c>
      <c r="K1240" s="11">
        <v>1310049536</v>
      </c>
      <c r="L1240" t="b">
        <v>0</v>
      </c>
      <c r="M1240">
        <v>3</v>
      </c>
      <c r="N1240" t="b">
        <v>0</v>
      </c>
      <c r="O1240" t="s">
        <v>8284</v>
      </c>
      <c r="P1240" s="10">
        <f>ROUND(E1240/D1240*100,0)</f>
        <v>18</v>
      </c>
      <c r="Q1240">
        <f>IFERROR(ROUND(E1240/M1240,2),0)</f>
        <v>59.33</v>
      </c>
      <c r="R1240" s="16" t="s">
        <v>8323</v>
      </c>
      <c r="S1240" s="11" t="s">
        <v>8338</v>
      </c>
      <c r="T1240" s="21">
        <f>(((K1240/60)/60)/24)+DATE(1970,1,1)</f>
        <v>40731.61037037037</v>
      </c>
      <c r="U1240" s="21">
        <f>(((I1240/60)/60)/24)+DATE(1970,1,1)</f>
        <v>40761.61037037037</v>
      </c>
    </row>
    <row r="1241" spans="1:21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f>YEAR(T1241)</f>
        <v>2011</v>
      </c>
      <c r="K1241" s="11">
        <v>1323212767</v>
      </c>
      <c r="L1241" t="b">
        <v>0</v>
      </c>
      <c r="M1241">
        <v>0</v>
      </c>
      <c r="N1241" t="b">
        <v>0</v>
      </c>
      <c r="O1241" t="s">
        <v>8284</v>
      </c>
      <c r="P1241" s="10">
        <f>ROUND(E1241/D1241*100,0)</f>
        <v>0</v>
      </c>
      <c r="Q1241">
        <f>IFERROR(ROUND(E1241/M1241,2),0)</f>
        <v>0</v>
      </c>
      <c r="R1241" s="16" t="s">
        <v>8323</v>
      </c>
      <c r="S1241" s="11" t="s">
        <v>8338</v>
      </c>
      <c r="T1241" s="21">
        <f>(((K1241/60)/60)/24)+DATE(1970,1,1)</f>
        <v>40883.962581018517</v>
      </c>
      <c r="U1241" s="21">
        <f>(((I1241/60)/60)/24)+DATE(1970,1,1)</f>
        <v>40913.962581018517</v>
      </c>
    </row>
    <row r="1242" spans="1:21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f>YEAR(T1242)</f>
        <v>2013</v>
      </c>
      <c r="K1242" s="11">
        <v>1368579457</v>
      </c>
      <c r="L1242" t="b">
        <v>0</v>
      </c>
      <c r="M1242">
        <v>8</v>
      </c>
      <c r="N1242" t="b">
        <v>0</v>
      </c>
      <c r="O1242" t="s">
        <v>8284</v>
      </c>
      <c r="P1242" s="10">
        <f>ROUND(E1242/D1242*100,0)</f>
        <v>3</v>
      </c>
      <c r="Q1242">
        <f>IFERROR(ROUND(E1242/M1242,2),0)</f>
        <v>30.13</v>
      </c>
      <c r="R1242" s="16" t="s">
        <v>8323</v>
      </c>
      <c r="S1242" s="11" t="s">
        <v>8338</v>
      </c>
      <c r="T1242" s="21">
        <f>(((K1242/60)/60)/24)+DATE(1970,1,1)</f>
        <v>41409.040011574078</v>
      </c>
      <c r="U1242" s="21">
        <f>(((I1242/60)/60)/24)+DATE(1970,1,1)</f>
        <v>41467.910416666666</v>
      </c>
    </row>
    <row r="1243" spans="1:21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f>YEAR(T1243)</f>
        <v>2014</v>
      </c>
      <c r="K1243" s="11">
        <v>1413057980</v>
      </c>
      <c r="L1243" t="b">
        <v>0</v>
      </c>
      <c r="M1243">
        <v>34</v>
      </c>
      <c r="N1243" t="b">
        <v>0</v>
      </c>
      <c r="O1243" t="s">
        <v>8284</v>
      </c>
      <c r="P1243" s="10">
        <f>ROUND(E1243/D1243*100,0)</f>
        <v>51</v>
      </c>
      <c r="Q1243">
        <f>IFERROR(ROUND(E1243/M1243,2),0)</f>
        <v>74.62</v>
      </c>
      <c r="R1243" s="16" t="s">
        <v>8323</v>
      </c>
      <c r="S1243" s="11" t="s">
        <v>8338</v>
      </c>
      <c r="T1243" s="21">
        <f>(((K1243/60)/60)/24)+DATE(1970,1,1)</f>
        <v>41923.837731481479</v>
      </c>
      <c r="U1243" s="21">
        <f>(((I1243/60)/60)/24)+DATE(1970,1,1)</f>
        <v>41946.249305555553</v>
      </c>
    </row>
    <row r="1244" spans="1:21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f>YEAR(T1244)</f>
        <v>2011</v>
      </c>
      <c r="K1244" s="11">
        <v>1314417502</v>
      </c>
      <c r="L1244" t="b">
        <v>0</v>
      </c>
      <c r="M1244">
        <v>1</v>
      </c>
      <c r="N1244" t="b">
        <v>0</v>
      </c>
      <c r="O1244" t="s">
        <v>8284</v>
      </c>
      <c r="P1244" s="10">
        <f>ROUND(E1244/D1244*100,0)</f>
        <v>1</v>
      </c>
      <c r="Q1244">
        <f>IFERROR(ROUND(E1244/M1244,2),0)</f>
        <v>5</v>
      </c>
      <c r="R1244" s="16" t="s">
        <v>8323</v>
      </c>
      <c r="S1244" s="11" t="s">
        <v>8338</v>
      </c>
      <c r="T1244" s="21">
        <f>(((K1244/60)/60)/24)+DATE(1970,1,1)</f>
        <v>40782.165532407409</v>
      </c>
      <c r="U1244" s="21">
        <f>(((I1244/60)/60)/24)+DATE(1970,1,1)</f>
        <v>40797.554166666669</v>
      </c>
    </row>
    <row r="1245" spans="1:21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f>YEAR(T1245)</f>
        <v>2011</v>
      </c>
      <c r="K1245" s="11">
        <v>1304888771</v>
      </c>
      <c r="L1245" t="b">
        <v>0</v>
      </c>
      <c r="M1245">
        <v>38</v>
      </c>
      <c r="N1245" t="b">
        <v>0</v>
      </c>
      <c r="O1245" t="s">
        <v>8284</v>
      </c>
      <c r="P1245" s="10">
        <f>ROUND(E1245/D1245*100,0)</f>
        <v>14</v>
      </c>
      <c r="Q1245">
        <f>IFERROR(ROUND(E1245/M1245,2),0)</f>
        <v>44.5</v>
      </c>
      <c r="R1245" s="16" t="s">
        <v>8323</v>
      </c>
      <c r="S1245" s="11" t="s">
        <v>8338</v>
      </c>
      <c r="T1245" s="21">
        <f>(((K1245/60)/60)/24)+DATE(1970,1,1)</f>
        <v>40671.879293981481</v>
      </c>
      <c r="U1245" s="21">
        <f>(((I1245/60)/60)/24)+DATE(1970,1,1)</f>
        <v>40732.875</v>
      </c>
    </row>
    <row r="1246" spans="1:21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f>YEAR(T1246)</f>
        <v>2013</v>
      </c>
      <c r="K1246" s="11">
        <v>1363981723</v>
      </c>
      <c r="L1246" t="b">
        <v>1</v>
      </c>
      <c r="M1246">
        <v>45</v>
      </c>
      <c r="N1246" t="b">
        <v>1</v>
      </c>
      <c r="O1246" t="s">
        <v>8274</v>
      </c>
      <c r="P1246" s="10">
        <f>ROUND(E1246/D1246*100,0)</f>
        <v>104</v>
      </c>
      <c r="Q1246">
        <f>IFERROR(ROUND(E1246/M1246,2),0)</f>
        <v>46.13</v>
      </c>
      <c r="R1246" s="16" t="s">
        <v>8323</v>
      </c>
      <c r="S1246" s="11" t="s">
        <v>8324</v>
      </c>
      <c r="T1246" s="21">
        <f>(((K1246/60)/60)/24)+DATE(1970,1,1)</f>
        <v>41355.825497685182</v>
      </c>
      <c r="U1246" s="21">
        <f>(((I1246/60)/60)/24)+DATE(1970,1,1)</f>
        <v>41386.875</v>
      </c>
    </row>
    <row r="1247" spans="1:21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f>YEAR(T1247)</f>
        <v>2014</v>
      </c>
      <c r="K1247" s="11">
        <v>1400163834</v>
      </c>
      <c r="L1247" t="b">
        <v>1</v>
      </c>
      <c r="M1247">
        <v>17</v>
      </c>
      <c r="N1247" t="b">
        <v>1</v>
      </c>
      <c r="O1247" t="s">
        <v>8274</v>
      </c>
      <c r="P1247" s="10">
        <f>ROUND(E1247/D1247*100,0)</f>
        <v>120</v>
      </c>
      <c r="Q1247">
        <f>IFERROR(ROUND(E1247/M1247,2),0)</f>
        <v>141.47</v>
      </c>
      <c r="R1247" s="16" t="s">
        <v>8323</v>
      </c>
      <c r="S1247" s="11" t="s">
        <v>8324</v>
      </c>
      <c r="T1247" s="21">
        <f>(((K1247/60)/60)/24)+DATE(1970,1,1)</f>
        <v>41774.599930555552</v>
      </c>
      <c r="U1247" s="21">
        <f>(((I1247/60)/60)/24)+DATE(1970,1,1)</f>
        <v>41804.599930555552</v>
      </c>
    </row>
    <row r="1248" spans="1:21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f>YEAR(T1248)</f>
        <v>2011</v>
      </c>
      <c r="K1248" s="11">
        <v>1319245349</v>
      </c>
      <c r="L1248" t="b">
        <v>1</v>
      </c>
      <c r="M1248">
        <v>31</v>
      </c>
      <c r="N1248" t="b">
        <v>1</v>
      </c>
      <c r="O1248" t="s">
        <v>8274</v>
      </c>
      <c r="P1248" s="10">
        <f>ROUND(E1248/D1248*100,0)</f>
        <v>117</v>
      </c>
      <c r="Q1248">
        <f>IFERROR(ROUND(E1248/M1248,2),0)</f>
        <v>75.48</v>
      </c>
      <c r="R1248" s="16" t="s">
        <v>8323</v>
      </c>
      <c r="S1248" s="11" t="s">
        <v>8324</v>
      </c>
      <c r="T1248" s="21">
        <f>(((K1248/60)/60)/24)+DATE(1970,1,1)</f>
        <v>40838.043391203704</v>
      </c>
      <c r="U1248" s="21">
        <f>(((I1248/60)/60)/24)+DATE(1970,1,1)</f>
        <v>40883.085057870368</v>
      </c>
    </row>
    <row r="1249" spans="1:21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f>YEAR(T1249)</f>
        <v>2013</v>
      </c>
      <c r="K1249" s="11">
        <v>1365231655</v>
      </c>
      <c r="L1249" t="b">
        <v>1</v>
      </c>
      <c r="M1249">
        <v>50</v>
      </c>
      <c r="N1249" t="b">
        <v>1</v>
      </c>
      <c r="O1249" t="s">
        <v>8274</v>
      </c>
      <c r="P1249" s="10">
        <f>ROUND(E1249/D1249*100,0)</f>
        <v>122</v>
      </c>
      <c r="Q1249">
        <f>IFERROR(ROUND(E1249/M1249,2),0)</f>
        <v>85.5</v>
      </c>
      <c r="R1249" s="16" t="s">
        <v>8323</v>
      </c>
      <c r="S1249" s="11" t="s">
        <v>8324</v>
      </c>
      <c r="T1249" s="21">
        <f>(((K1249/60)/60)/24)+DATE(1970,1,1)</f>
        <v>41370.292303240742</v>
      </c>
      <c r="U1249" s="21">
        <f>(((I1249/60)/60)/24)+DATE(1970,1,1)</f>
        <v>41400.292303240742</v>
      </c>
    </row>
    <row r="1250" spans="1:21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f>YEAR(T1250)</f>
        <v>2014</v>
      </c>
      <c r="K1250" s="11">
        <v>1399563953</v>
      </c>
      <c r="L1250" t="b">
        <v>1</v>
      </c>
      <c r="M1250">
        <v>59</v>
      </c>
      <c r="N1250" t="b">
        <v>1</v>
      </c>
      <c r="O1250" t="s">
        <v>8274</v>
      </c>
      <c r="P1250" s="10">
        <f>ROUND(E1250/D1250*100,0)</f>
        <v>152</v>
      </c>
      <c r="Q1250">
        <f>IFERROR(ROUND(E1250/M1250,2),0)</f>
        <v>64.25</v>
      </c>
      <c r="R1250" s="16" t="s">
        <v>8323</v>
      </c>
      <c r="S1250" s="11" t="s">
        <v>8324</v>
      </c>
      <c r="T1250" s="21">
        <f>(((K1250/60)/60)/24)+DATE(1970,1,1)</f>
        <v>41767.656863425924</v>
      </c>
      <c r="U1250" s="21">
        <f>(((I1250/60)/60)/24)+DATE(1970,1,1)</f>
        <v>41803.290972222225</v>
      </c>
    </row>
    <row r="1251" spans="1:21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f>YEAR(T1251)</f>
        <v>2012</v>
      </c>
      <c r="K1251" s="11">
        <v>1339091211</v>
      </c>
      <c r="L1251" t="b">
        <v>1</v>
      </c>
      <c r="M1251">
        <v>81</v>
      </c>
      <c r="N1251" t="b">
        <v>1</v>
      </c>
      <c r="O1251" t="s">
        <v>8274</v>
      </c>
      <c r="P1251" s="10">
        <f>ROUND(E1251/D1251*100,0)</f>
        <v>104</v>
      </c>
      <c r="Q1251">
        <f>IFERROR(ROUND(E1251/M1251,2),0)</f>
        <v>64.47</v>
      </c>
      <c r="R1251" s="16" t="s">
        <v>8323</v>
      </c>
      <c r="S1251" s="11" t="s">
        <v>8324</v>
      </c>
      <c r="T1251" s="21">
        <f>(((K1251/60)/60)/24)+DATE(1970,1,1)</f>
        <v>41067.74086805556</v>
      </c>
      <c r="U1251" s="21">
        <f>(((I1251/60)/60)/24)+DATE(1970,1,1)</f>
        <v>41097.74086805556</v>
      </c>
    </row>
    <row r="1252" spans="1:21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f>YEAR(T1252)</f>
        <v>2014</v>
      </c>
      <c r="K1252" s="11">
        <v>1406129131</v>
      </c>
      <c r="L1252" t="b">
        <v>1</v>
      </c>
      <c r="M1252">
        <v>508</v>
      </c>
      <c r="N1252" t="b">
        <v>1</v>
      </c>
      <c r="O1252" t="s">
        <v>8274</v>
      </c>
      <c r="P1252" s="10">
        <f>ROUND(E1252/D1252*100,0)</f>
        <v>200</v>
      </c>
      <c r="Q1252">
        <f>IFERROR(ROUND(E1252/M1252,2),0)</f>
        <v>118.2</v>
      </c>
      <c r="R1252" s="16" t="s">
        <v>8323</v>
      </c>
      <c r="S1252" s="11" t="s">
        <v>8324</v>
      </c>
      <c r="T1252" s="21">
        <f>(((K1252/60)/60)/24)+DATE(1970,1,1)</f>
        <v>41843.64271990741</v>
      </c>
      <c r="U1252" s="21">
        <f>(((I1252/60)/60)/24)+DATE(1970,1,1)</f>
        <v>41888.64271990741</v>
      </c>
    </row>
    <row r="1253" spans="1:21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f>YEAR(T1253)</f>
        <v>2011</v>
      </c>
      <c r="K1253" s="11">
        <v>1311795167</v>
      </c>
      <c r="L1253" t="b">
        <v>1</v>
      </c>
      <c r="M1253">
        <v>74</v>
      </c>
      <c r="N1253" t="b">
        <v>1</v>
      </c>
      <c r="O1253" t="s">
        <v>8274</v>
      </c>
      <c r="P1253" s="10">
        <f>ROUND(E1253/D1253*100,0)</f>
        <v>102</v>
      </c>
      <c r="Q1253">
        <f>IFERROR(ROUND(E1253/M1253,2),0)</f>
        <v>82.54</v>
      </c>
      <c r="R1253" s="16" t="s">
        <v>8323</v>
      </c>
      <c r="S1253" s="11" t="s">
        <v>8324</v>
      </c>
      <c r="T1253" s="21">
        <f>(((K1253/60)/60)/24)+DATE(1970,1,1)</f>
        <v>40751.814432870371</v>
      </c>
      <c r="U1253" s="21">
        <f>(((I1253/60)/60)/24)+DATE(1970,1,1)</f>
        <v>40811.814432870371</v>
      </c>
    </row>
    <row r="1254" spans="1:21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f>YEAR(T1254)</f>
        <v>2013</v>
      </c>
      <c r="K1254" s="11">
        <v>1380238969</v>
      </c>
      <c r="L1254" t="b">
        <v>1</v>
      </c>
      <c r="M1254">
        <v>141</v>
      </c>
      <c r="N1254" t="b">
        <v>1</v>
      </c>
      <c r="O1254" t="s">
        <v>8274</v>
      </c>
      <c r="P1254" s="10">
        <f>ROUND(E1254/D1254*100,0)</f>
        <v>138</v>
      </c>
      <c r="Q1254">
        <f>IFERROR(ROUND(E1254/M1254,2),0)</f>
        <v>34.17</v>
      </c>
      <c r="R1254" s="16" t="s">
        <v>8323</v>
      </c>
      <c r="S1254" s="11" t="s">
        <v>8324</v>
      </c>
      <c r="T1254" s="21">
        <f>(((K1254/60)/60)/24)+DATE(1970,1,1)</f>
        <v>41543.988067129627</v>
      </c>
      <c r="U1254" s="21">
        <f>(((I1254/60)/60)/24)+DATE(1970,1,1)</f>
        <v>41571.988067129627</v>
      </c>
    </row>
    <row r="1255" spans="1:21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f>YEAR(T1255)</f>
        <v>2014</v>
      </c>
      <c r="K1255" s="11">
        <v>1407178107</v>
      </c>
      <c r="L1255" t="b">
        <v>1</v>
      </c>
      <c r="M1255">
        <v>711</v>
      </c>
      <c r="N1255" t="b">
        <v>1</v>
      </c>
      <c r="O1255" t="s">
        <v>8274</v>
      </c>
      <c r="P1255" s="10">
        <f>ROUND(E1255/D1255*100,0)</f>
        <v>303833</v>
      </c>
      <c r="Q1255">
        <f>IFERROR(ROUND(E1255/M1255,2),0)</f>
        <v>42.73</v>
      </c>
      <c r="R1255" s="16" t="s">
        <v>8323</v>
      </c>
      <c r="S1255" s="11" t="s">
        <v>8324</v>
      </c>
      <c r="T1255" s="21">
        <f>(((K1255/60)/60)/24)+DATE(1970,1,1)</f>
        <v>41855.783645833333</v>
      </c>
      <c r="U1255" s="21">
        <f>(((I1255/60)/60)/24)+DATE(1970,1,1)</f>
        <v>41885.783645833333</v>
      </c>
    </row>
    <row r="1256" spans="1:21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f>YEAR(T1256)</f>
        <v>2010</v>
      </c>
      <c r="K1256" s="11">
        <v>1288968886</v>
      </c>
      <c r="L1256" t="b">
        <v>1</v>
      </c>
      <c r="M1256">
        <v>141</v>
      </c>
      <c r="N1256" t="b">
        <v>1</v>
      </c>
      <c r="O1256" t="s">
        <v>8274</v>
      </c>
      <c r="P1256" s="10">
        <f>ROUND(E1256/D1256*100,0)</f>
        <v>199</v>
      </c>
      <c r="Q1256">
        <f>IFERROR(ROUND(E1256/M1256,2),0)</f>
        <v>94.49</v>
      </c>
      <c r="R1256" s="16" t="s">
        <v>8323</v>
      </c>
      <c r="S1256" s="11" t="s">
        <v>8324</v>
      </c>
      <c r="T1256" s="21">
        <f>(((K1256/60)/60)/24)+DATE(1970,1,1)</f>
        <v>40487.621365740742</v>
      </c>
      <c r="U1256" s="21">
        <f>(((I1256/60)/60)/24)+DATE(1970,1,1)</f>
        <v>40544.207638888889</v>
      </c>
    </row>
    <row r="1257" spans="1:21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f>YEAR(T1257)</f>
        <v>2013</v>
      </c>
      <c r="K1257" s="11">
        <v>1383337052</v>
      </c>
      <c r="L1257" t="b">
        <v>1</v>
      </c>
      <c r="M1257">
        <v>109</v>
      </c>
      <c r="N1257" t="b">
        <v>1</v>
      </c>
      <c r="O1257" t="s">
        <v>8274</v>
      </c>
      <c r="P1257" s="10">
        <f>ROUND(E1257/D1257*100,0)</f>
        <v>202</v>
      </c>
      <c r="Q1257">
        <f>IFERROR(ROUND(E1257/M1257,2),0)</f>
        <v>55.7</v>
      </c>
      <c r="R1257" s="16" t="s">
        <v>8323</v>
      </c>
      <c r="S1257" s="11" t="s">
        <v>8324</v>
      </c>
      <c r="T1257" s="21">
        <f>(((K1257/60)/60)/24)+DATE(1970,1,1)</f>
        <v>41579.845509259263</v>
      </c>
      <c r="U1257" s="21">
        <f>(((I1257/60)/60)/24)+DATE(1970,1,1)</f>
        <v>41609.887175925927</v>
      </c>
    </row>
    <row r="1258" spans="1:21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f>YEAR(T1258)</f>
        <v>2012</v>
      </c>
      <c r="K1258" s="11">
        <v>1326492231</v>
      </c>
      <c r="L1258" t="b">
        <v>1</v>
      </c>
      <c r="M1258">
        <v>361</v>
      </c>
      <c r="N1258" t="b">
        <v>1</v>
      </c>
      <c r="O1258" t="s">
        <v>8274</v>
      </c>
      <c r="P1258" s="10">
        <f>ROUND(E1258/D1258*100,0)</f>
        <v>118</v>
      </c>
      <c r="Q1258">
        <f>IFERROR(ROUND(E1258/M1258,2),0)</f>
        <v>98.03</v>
      </c>
      <c r="R1258" s="16" t="s">
        <v>8323</v>
      </c>
      <c r="S1258" s="11" t="s">
        <v>8324</v>
      </c>
      <c r="T1258" s="21">
        <f>(((K1258/60)/60)/24)+DATE(1970,1,1)</f>
        <v>40921.919340277782</v>
      </c>
      <c r="U1258" s="21">
        <f>(((I1258/60)/60)/24)+DATE(1970,1,1)</f>
        <v>40951.919340277782</v>
      </c>
    </row>
    <row r="1259" spans="1:21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f>YEAR(T1259)</f>
        <v>2011</v>
      </c>
      <c r="K1259" s="11">
        <v>1297562590</v>
      </c>
      <c r="L1259" t="b">
        <v>1</v>
      </c>
      <c r="M1259">
        <v>176</v>
      </c>
      <c r="N1259" t="b">
        <v>1</v>
      </c>
      <c r="O1259" t="s">
        <v>8274</v>
      </c>
      <c r="P1259" s="10">
        <f>ROUND(E1259/D1259*100,0)</f>
        <v>295</v>
      </c>
      <c r="Q1259">
        <f>IFERROR(ROUND(E1259/M1259,2),0)</f>
        <v>92.1</v>
      </c>
      <c r="R1259" s="16" t="s">
        <v>8323</v>
      </c>
      <c r="S1259" s="11" t="s">
        <v>8324</v>
      </c>
      <c r="T1259" s="21">
        <f>(((K1259/60)/60)/24)+DATE(1970,1,1)</f>
        <v>40587.085532407407</v>
      </c>
      <c r="U1259" s="21">
        <f>(((I1259/60)/60)/24)+DATE(1970,1,1)</f>
        <v>40636.043865740743</v>
      </c>
    </row>
    <row r="1260" spans="1:21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f>YEAR(T1260)</f>
        <v>2013</v>
      </c>
      <c r="K1260" s="11">
        <v>1375368012</v>
      </c>
      <c r="L1260" t="b">
        <v>1</v>
      </c>
      <c r="M1260">
        <v>670</v>
      </c>
      <c r="N1260" t="b">
        <v>1</v>
      </c>
      <c r="O1260" t="s">
        <v>8274</v>
      </c>
      <c r="P1260" s="10">
        <f>ROUND(E1260/D1260*100,0)</f>
        <v>213</v>
      </c>
      <c r="Q1260">
        <f>IFERROR(ROUND(E1260/M1260,2),0)</f>
        <v>38.18</v>
      </c>
      <c r="R1260" s="16" t="s">
        <v>8323</v>
      </c>
      <c r="S1260" s="11" t="s">
        <v>8324</v>
      </c>
      <c r="T1260" s="21">
        <f>(((K1260/60)/60)/24)+DATE(1970,1,1)</f>
        <v>41487.611250000002</v>
      </c>
      <c r="U1260" s="21">
        <f>(((I1260/60)/60)/24)+DATE(1970,1,1)</f>
        <v>41517.611250000002</v>
      </c>
    </row>
    <row r="1261" spans="1:21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f>YEAR(T1261)</f>
        <v>2014</v>
      </c>
      <c r="K1261" s="11">
        <v>1399504664</v>
      </c>
      <c r="L1261" t="b">
        <v>1</v>
      </c>
      <c r="M1261">
        <v>96</v>
      </c>
      <c r="N1261" t="b">
        <v>1</v>
      </c>
      <c r="O1261" t="s">
        <v>8274</v>
      </c>
      <c r="P1261" s="10">
        <f>ROUND(E1261/D1261*100,0)</f>
        <v>104</v>
      </c>
      <c r="Q1261">
        <f>IFERROR(ROUND(E1261/M1261,2),0)</f>
        <v>27.15</v>
      </c>
      <c r="R1261" s="16" t="s">
        <v>8323</v>
      </c>
      <c r="S1261" s="11" t="s">
        <v>8324</v>
      </c>
      <c r="T1261" s="21">
        <f>(((K1261/60)/60)/24)+DATE(1970,1,1)</f>
        <v>41766.970648148148</v>
      </c>
      <c r="U1261" s="21">
        <f>(((I1261/60)/60)/24)+DATE(1970,1,1)</f>
        <v>41799.165972222225</v>
      </c>
    </row>
    <row r="1262" spans="1:21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f>YEAR(T1262)</f>
        <v>2014</v>
      </c>
      <c r="K1262" s="11">
        <v>1390853620</v>
      </c>
      <c r="L1262" t="b">
        <v>1</v>
      </c>
      <c r="M1262">
        <v>74</v>
      </c>
      <c r="N1262" t="b">
        <v>1</v>
      </c>
      <c r="O1262" t="s">
        <v>8274</v>
      </c>
      <c r="P1262" s="10">
        <f>ROUND(E1262/D1262*100,0)</f>
        <v>114</v>
      </c>
      <c r="Q1262">
        <f>IFERROR(ROUND(E1262/M1262,2),0)</f>
        <v>50.69</v>
      </c>
      <c r="R1262" s="16" t="s">
        <v>8323</v>
      </c>
      <c r="S1262" s="11" t="s">
        <v>8324</v>
      </c>
      <c r="T1262" s="21">
        <f>(((K1262/60)/60)/24)+DATE(1970,1,1)</f>
        <v>41666.842824074076</v>
      </c>
      <c r="U1262" s="21">
        <f>(((I1262/60)/60)/24)+DATE(1970,1,1)</f>
        <v>41696.842824074076</v>
      </c>
    </row>
    <row r="1263" spans="1:21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f>YEAR(T1263)</f>
        <v>2013</v>
      </c>
      <c r="K1263" s="11">
        <v>1388391227</v>
      </c>
      <c r="L1263" t="b">
        <v>1</v>
      </c>
      <c r="M1263">
        <v>52</v>
      </c>
      <c r="N1263" t="b">
        <v>1</v>
      </c>
      <c r="O1263" t="s">
        <v>8274</v>
      </c>
      <c r="P1263" s="10">
        <f>ROUND(E1263/D1263*100,0)</f>
        <v>101</v>
      </c>
      <c r="Q1263">
        <f>IFERROR(ROUND(E1263/M1263,2),0)</f>
        <v>38.94</v>
      </c>
      <c r="R1263" s="16" t="s">
        <v>8323</v>
      </c>
      <c r="S1263" s="11" t="s">
        <v>8324</v>
      </c>
      <c r="T1263" s="21">
        <f>(((K1263/60)/60)/24)+DATE(1970,1,1)</f>
        <v>41638.342905092592</v>
      </c>
      <c r="U1263" s="21">
        <f>(((I1263/60)/60)/24)+DATE(1970,1,1)</f>
        <v>41668.342905092592</v>
      </c>
    </row>
    <row r="1264" spans="1:21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f>YEAR(T1264)</f>
        <v>2014</v>
      </c>
      <c r="K1264" s="11">
        <v>1389982692</v>
      </c>
      <c r="L1264" t="b">
        <v>1</v>
      </c>
      <c r="M1264">
        <v>105</v>
      </c>
      <c r="N1264" t="b">
        <v>1</v>
      </c>
      <c r="O1264" t="s">
        <v>8274</v>
      </c>
      <c r="P1264" s="10">
        <f>ROUND(E1264/D1264*100,0)</f>
        <v>125</v>
      </c>
      <c r="Q1264">
        <f>IFERROR(ROUND(E1264/M1264,2),0)</f>
        <v>77.64</v>
      </c>
      <c r="R1264" s="16" t="s">
        <v>8323</v>
      </c>
      <c r="S1264" s="11" t="s">
        <v>8324</v>
      </c>
      <c r="T1264" s="21">
        <f>(((K1264/60)/60)/24)+DATE(1970,1,1)</f>
        <v>41656.762638888889</v>
      </c>
      <c r="U1264" s="21">
        <f>(((I1264/60)/60)/24)+DATE(1970,1,1)</f>
        <v>41686.762638888889</v>
      </c>
    </row>
    <row r="1265" spans="1:21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f>YEAR(T1265)</f>
        <v>2014</v>
      </c>
      <c r="K1265" s="11">
        <v>1393034470</v>
      </c>
      <c r="L1265" t="b">
        <v>1</v>
      </c>
      <c r="M1265">
        <v>41</v>
      </c>
      <c r="N1265" t="b">
        <v>1</v>
      </c>
      <c r="O1265" t="s">
        <v>8274</v>
      </c>
      <c r="P1265" s="10">
        <f>ROUND(E1265/D1265*100,0)</f>
        <v>119</v>
      </c>
      <c r="Q1265">
        <f>IFERROR(ROUND(E1265/M1265,2),0)</f>
        <v>43.54</v>
      </c>
      <c r="R1265" s="16" t="s">
        <v>8323</v>
      </c>
      <c r="S1265" s="11" t="s">
        <v>8324</v>
      </c>
      <c r="T1265" s="21">
        <f>(((K1265/60)/60)/24)+DATE(1970,1,1)</f>
        <v>41692.084143518521</v>
      </c>
      <c r="U1265" s="21">
        <f>(((I1265/60)/60)/24)+DATE(1970,1,1)</f>
        <v>41727.041666666664</v>
      </c>
    </row>
    <row r="1266" spans="1:21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f>YEAR(T1266)</f>
        <v>2013</v>
      </c>
      <c r="K1266" s="11">
        <v>1380556483</v>
      </c>
      <c r="L1266" t="b">
        <v>1</v>
      </c>
      <c r="M1266">
        <v>34</v>
      </c>
      <c r="N1266" t="b">
        <v>1</v>
      </c>
      <c r="O1266" t="s">
        <v>8274</v>
      </c>
      <c r="P1266" s="10">
        <f>ROUND(E1266/D1266*100,0)</f>
        <v>166</v>
      </c>
      <c r="Q1266">
        <f>IFERROR(ROUND(E1266/M1266,2),0)</f>
        <v>31.82</v>
      </c>
      <c r="R1266" s="16" t="s">
        <v>8323</v>
      </c>
      <c r="S1266" s="11" t="s">
        <v>8324</v>
      </c>
      <c r="T1266" s="21">
        <f>(((K1266/60)/60)/24)+DATE(1970,1,1)</f>
        <v>41547.662997685184</v>
      </c>
      <c r="U1266" s="21">
        <f>(((I1266/60)/60)/24)+DATE(1970,1,1)</f>
        <v>41576.662997685184</v>
      </c>
    </row>
    <row r="1267" spans="1:21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f>YEAR(T1267)</f>
        <v>2010</v>
      </c>
      <c r="K1267" s="11">
        <v>1287071015</v>
      </c>
      <c r="L1267" t="b">
        <v>1</v>
      </c>
      <c r="M1267">
        <v>66</v>
      </c>
      <c r="N1267" t="b">
        <v>1</v>
      </c>
      <c r="O1267" t="s">
        <v>8274</v>
      </c>
      <c r="P1267" s="10">
        <f>ROUND(E1267/D1267*100,0)</f>
        <v>119</v>
      </c>
      <c r="Q1267">
        <f>IFERROR(ROUND(E1267/M1267,2),0)</f>
        <v>63.18</v>
      </c>
      <c r="R1267" s="16" t="s">
        <v>8323</v>
      </c>
      <c r="S1267" s="11" t="s">
        <v>8324</v>
      </c>
      <c r="T1267" s="21">
        <f>(((K1267/60)/60)/24)+DATE(1970,1,1)</f>
        <v>40465.655266203699</v>
      </c>
      <c r="U1267" s="21">
        <f>(((I1267/60)/60)/24)+DATE(1970,1,1)</f>
        <v>40512.655266203699</v>
      </c>
    </row>
    <row r="1268" spans="1:21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f>YEAR(T1268)</f>
        <v>2013</v>
      </c>
      <c r="K1268" s="11">
        <v>1386882145</v>
      </c>
      <c r="L1268" t="b">
        <v>1</v>
      </c>
      <c r="M1268">
        <v>50</v>
      </c>
      <c r="N1268" t="b">
        <v>1</v>
      </c>
      <c r="O1268" t="s">
        <v>8274</v>
      </c>
      <c r="P1268" s="10">
        <f>ROUND(E1268/D1268*100,0)</f>
        <v>100</v>
      </c>
      <c r="Q1268">
        <f>IFERROR(ROUND(E1268/M1268,2),0)</f>
        <v>190.9</v>
      </c>
      <c r="R1268" s="16" t="s">
        <v>8323</v>
      </c>
      <c r="S1268" s="11" t="s">
        <v>8324</v>
      </c>
      <c r="T1268" s="21">
        <f>(((K1268/60)/60)/24)+DATE(1970,1,1)</f>
        <v>41620.87667824074</v>
      </c>
      <c r="U1268" s="21">
        <f>(((I1268/60)/60)/24)+DATE(1970,1,1)</f>
        <v>41650.87667824074</v>
      </c>
    </row>
    <row r="1269" spans="1:21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f>YEAR(T1269)</f>
        <v>2013</v>
      </c>
      <c r="K1269" s="11">
        <v>1372082558</v>
      </c>
      <c r="L1269" t="b">
        <v>1</v>
      </c>
      <c r="M1269">
        <v>159</v>
      </c>
      <c r="N1269" t="b">
        <v>1</v>
      </c>
      <c r="O1269" t="s">
        <v>8274</v>
      </c>
      <c r="P1269" s="10">
        <f>ROUND(E1269/D1269*100,0)</f>
        <v>102</v>
      </c>
      <c r="Q1269">
        <f>IFERROR(ROUND(E1269/M1269,2),0)</f>
        <v>140.86000000000001</v>
      </c>
      <c r="R1269" s="16" t="s">
        <v>8323</v>
      </c>
      <c r="S1269" s="11" t="s">
        <v>8324</v>
      </c>
      <c r="T1269" s="21">
        <f>(((K1269/60)/60)/24)+DATE(1970,1,1)</f>
        <v>41449.585162037038</v>
      </c>
      <c r="U1269" s="21">
        <f>(((I1269/60)/60)/24)+DATE(1970,1,1)</f>
        <v>41479.585162037038</v>
      </c>
    </row>
    <row r="1270" spans="1:21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f>YEAR(T1270)</f>
        <v>2013</v>
      </c>
      <c r="K1270" s="11">
        <v>1377116247</v>
      </c>
      <c r="L1270" t="b">
        <v>1</v>
      </c>
      <c r="M1270">
        <v>182</v>
      </c>
      <c r="N1270" t="b">
        <v>1</v>
      </c>
      <c r="O1270" t="s">
        <v>8274</v>
      </c>
      <c r="P1270" s="10">
        <f>ROUND(E1270/D1270*100,0)</f>
        <v>117</v>
      </c>
      <c r="Q1270">
        <f>IFERROR(ROUND(E1270/M1270,2),0)</f>
        <v>76.92</v>
      </c>
      <c r="R1270" s="16" t="s">
        <v>8323</v>
      </c>
      <c r="S1270" s="11" t="s">
        <v>8324</v>
      </c>
      <c r="T1270" s="21">
        <f>(((K1270/60)/60)/24)+DATE(1970,1,1)</f>
        <v>41507.845451388886</v>
      </c>
      <c r="U1270" s="21">
        <f>(((I1270/60)/60)/24)+DATE(1970,1,1)</f>
        <v>41537.845451388886</v>
      </c>
    </row>
    <row r="1271" spans="1:21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f>YEAR(T1271)</f>
        <v>2016</v>
      </c>
      <c r="K1271" s="11">
        <v>1458157512</v>
      </c>
      <c r="L1271" t="b">
        <v>1</v>
      </c>
      <c r="M1271">
        <v>206</v>
      </c>
      <c r="N1271" t="b">
        <v>1</v>
      </c>
      <c r="O1271" t="s">
        <v>8274</v>
      </c>
      <c r="P1271" s="10">
        <f>ROUND(E1271/D1271*100,0)</f>
        <v>109</v>
      </c>
      <c r="Q1271">
        <f>IFERROR(ROUND(E1271/M1271,2),0)</f>
        <v>99.16</v>
      </c>
      <c r="R1271" s="16" t="s">
        <v>8323</v>
      </c>
      <c r="S1271" s="11" t="s">
        <v>8324</v>
      </c>
      <c r="T1271" s="21">
        <f>(((K1271/60)/60)/24)+DATE(1970,1,1)</f>
        <v>42445.823055555549</v>
      </c>
      <c r="U1271" s="21">
        <f>(((I1271/60)/60)/24)+DATE(1970,1,1)</f>
        <v>42476</v>
      </c>
    </row>
    <row r="1272" spans="1:21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f>YEAR(T1272)</f>
        <v>2012</v>
      </c>
      <c r="K1272" s="11">
        <v>1327523642</v>
      </c>
      <c r="L1272" t="b">
        <v>1</v>
      </c>
      <c r="M1272">
        <v>169</v>
      </c>
      <c r="N1272" t="b">
        <v>1</v>
      </c>
      <c r="O1272" t="s">
        <v>8274</v>
      </c>
      <c r="P1272" s="10">
        <f>ROUND(E1272/D1272*100,0)</f>
        <v>115</v>
      </c>
      <c r="Q1272">
        <f>IFERROR(ROUND(E1272/M1272,2),0)</f>
        <v>67.88</v>
      </c>
      <c r="R1272" s="16" t="s">
        <v>8323</v>
      </c>
      <c r="S1272" s="11" t="s">
        <v>8324</v>
      </c>
      <c r="T1272" s="21">
        <f>(((K1272/60)/60)/24)+DATE(1970,1,1)</f>
        <v>40933.856967592597</v>
      </c>
      <c r="U1272" s="21">
        <f>(((I1272/60)/60)/24)+DATE(1970,1,1)</f>
        <v>40993.815300925926</v>
      </c>
    </row>
    <row r="1273" spans="1:21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f>YEAR(T1273)</f>
        <v>2013</v>
      </c>
      <c r="K1273" s="11">
        <v>1381767859</v>
      </c>
      <c r="L1273" t="b">
        <v>1</v>
      </c>
      <c r="M1273">
        <v>31</v>
      </c>
      <c r="N1273" t="b">
        <v>1</v>
      </c>
      <c r="O1273" t="s">
        <v>8274</v>
      </c>
      <c r="P1273" s="10">
        <f>ROUND(E1273/D1273*100,0)</f>
        <v>102</v>
      </c>
      <c r="Q1273">
        <f>IFERROR(ROUND(E1273/M1273,2),0)</f>
        <v>246.29</v>
      </c>
      <c r="R1273" s="16" t="s">
        <v>8323</v>
      </c>
      <c r="S1273" s="11" t="s">
        <v>8324</v>
      </c>
      <c r="T1273" s="21">
        <f>(((K1273/60)/60)/24)+DATE(1970,1,1)</f>
        <v>41561.683553240742</v>
      </c>
      <c r="U1273" s="21">
        <f>(((I1273/60)/60)/24)+DATE(1970,1,1)</f>
        <v>41591.725219907406</v>
      </c>
    </row>
    <row r="1274" spans="1:21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f>YEAR(T1274)</f>
        <v>2010</v>
      </c>
      <c r="K1274" s="11">
        <v>1270576379</v>
      </c>
      <c r="L1274" t="b">
        <v>1</v>
      </c>
      <c r="M1274">
        <v>28</v>
      </c>
      <c r="N1274" t="b">
        <v>1</v>
      </c>
      <c r="O1274" t="s">
        <v>8274</v>
      </c>
      <c r="P1274" s="10">
        <f>ROUND(E1274/D1274*100,0)</f>
        <v>106</v>
      </c>
      <c r="Q1274">
        <f>IFERROR(ROUND(E1274/M1274,2),0)</f>
        <v>189.29</v>
      </c>
      <c r="R1274" s="16" t="s">
        <v>8323</v>
      </c>
      <c r="S1274" s="11" t="s">
        <v>8324</v>
      </c>
      <c r="T1274" s="21">
        <f>(((K1274/60)/60)/24)+DATE(1970,1,1)</f>
        <v>40274.745127314818</v>
      </c>
      <c r="U1274" s="21">
        <f>(((I1274/60)/60)/24)+DATE(1970,1,1)</f>
        <v>40344.166666666664</v>
      </c>
    </row>
    <row r="1275" spans="1:21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f>YEAR(T1275)</f>
        <v>2014</v>
      </c>
      <c r="K1275" s="11">
        <v>1406914291</v>
      </c>
      <c r="L1275" t="b">
        <v>1</v>
      </c>
      <c r="M1275">
        <v>54</v>
      </c>
      <c r="N1275" t="b">
        <v>1</v>
      </c>
      <c r="O1275" t="s">
        <v>8274</v>
      </c>
      <c r="P1275" s="10">
        <f>ROUND(E1275/D1275*100,0)</f>
        <v>104</v>
      </c>
      <c r="Q1275">
        <f>IFERROR(ROUND(E1275/M1275,2),0)</f>
        <v>76.67</v>
      </c>
      <c r="R1275" s="16" t="s">
        <v>8323</v>
      </c>
      <c r="S1275" s="11" t="s">
        <v>8324</v>
      </c>
      <c r="T1275" s="21">
        <f>(((K1275/60)/60)/24)+DATE(1970,1,1)</f>
        <v>41852.730219907404</v>
      </c>
      <c r="U1275" s="21">
        <f>(((I1275/60)/60)/24)+DATE(1970,1,1)</f>
        <v>41882.730219907404</v>
      </c>
    </row>
    <row r="1276" spans="1:21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f>YEAR(T1276)</f>
        <v>2012</v>
      </c>
      <c r="K1276" s="11">
        <v>1343320425</v>
      </c>
      <c r="L1276" t="b">
        <v>1</v>
      </c>
      <c r="M1276">
        <v>467</v>
      </c>
      <c r="N1276" t="b">
        <v>1</v>
      </c>
      <c r="O1276" t="s">
        <v>8274</v>
      </c>
      <c r="P1276" s="10">
        <f>ROUND(E1276/D1276*100,0)</f>
        <v>155</v>
      </c>
      <c r="Q1276">
        <f>IFERROR(ROUND(E1276/M1276,2),0)</f>
        <v>82.96</v>
      </c>
      <c r="R1276" s="16" t="s">
        <v>8323</v>
      </c>
      <c r="S1276" s="11" t="s">
        <v>8324</v>
      </c>
      <c r="T1276" s="21">
        <f>(((K1276/60)/60)/24)+DATE(1970,1,1)</f>
        <v>41116.690104166664</v>
      </c>
      <c r="U1276" s="21">
        <f>(((I1276/60)/60)/24)+DATE(1970,1,1)</f>
        <v>41151.690104166664</v>
      </c>
    </row>
    <row r="1277" spans="1:21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f>YEAR(T1277)</f>
        <v>2013</v>
      </c>
      <c r="K1277" s="11">
        <v>1372884587</v>
      </c>
      <c r="L1277" t="b">
        <v>1</v>
      </c>
      <c r="M1277">
        <v>389</v>
      </c>
      <c r="N1277" t="b">
        <v>1</v>
      </c>
      <c r="O1277" t="s">
        <v>8274</v>
      </c>
      <c r="P1277" s="10">
        <f>ROUND(E1277/D1277*100,0)</f>
        <v>162</v>
      </c>
      <c r="Q1277">
        <f>IFERROR(ROUND(E1277/M1277,2),0)</f>
        <v>62.52</v>
      </c>
      <c r="R1277" s="16" t="s">
        <v>8323</v>
      </c>
      <c r="S1277" s="11" t="s">
        <v>8324</v>
      </c>
      <c r="T1277" s="21">
        <f>(((K1277/60)/60)/24)+DATE(1970,1,1)</f>
        <v>41458.867905092593</v>
      </c>
      <c r="U1277" s="21">
        <f>(((I1277/60)/60)/24)+DATE(1970,1,1)</f>
        <v>41493.867905092593</v>
      </c>
    </row>
    <row r="1278" spans="1:21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f>YEAR(T1278)</f>
        <v>2009</v>
      </c>
      <c r="K1278" s="11">
        <v>1247504047</v>
      </c>
      <c r="L1278" t="b">
        <v>1</v>
      </c>
      <c r="M1278">
        <v>68</v>
      </c>
      <c r="N1278" t="b">
        <v>1</v>
      </c>
      <c r="O1278" t="s">
        <v>8274</v>
      </c>
      <c r="P1278" s="10">
        <f>ROUND(E1278/D1278*100,0)</f>
        <v>104</v>
      </c>
      <c r="Q1278">
        <f>IFERROR(ROUND(E1278/M1278,2),0)</f>
        <v>46.07</v>
      </c>
      <c r="R1278" s="16" t="s">
        <v>8323</v>
      </c>
      <c r="S1278" s="11" t="s">
        <v>8324</v>
      </c>
      <c r="T1278" s="21">
        <f>(((K1278/60)/60)/24)+DATE(1970,1,1)</f>
        <v>40007.704247685186</v>
      </c>
      <c r="U1278" s="21">
        <f>(((I1278/60)/60)/24)+DATE(1970,1,1)</f>
        <v>40057.166666666664</v>
      </c>
    </row>
    <row r="1279" spans="1:21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f>YEAR(T1279)</f>
        <v>2012</v>
      </c>
      <c r="K1279" s="11">
        <v>1343741347</v>
      </c>
      <c r="L1279" t="b">
        <v>1</v>
      </c>
      <c r="M1279">
        <v>413</v>
      </c>
      <c r="N1279" t="b">
        <v>1</v>
      </c>
      <c r="O1279" t="s">
        <v>8274</v>
      </c>
      <c r="P1279" s="10">
        <f>ROUND(E1279/D1279*100,0)</f>
        <v>106</v>
      </c>
      <c r="Q1279">
        <f>IFERROR(ROUND(E1279/M1279,2),0)</f>
        <v>38.54</v>
      </c>
      <c r="R1279" s="16" t="s">
        <v>8323</v>
      </c>
      <c r="S1279" s="11" t="s">
        <v>8324</v>
      </c>
      <c r="T1279" s="21">
        <f>(((K1279/60)/60)/24)+DATE(1970,1,1)</f>
        <v>41121.561886574076</v>
      </c>
      <c r="U1279" s="21">
        <f>(((I1279/60)/60)/24)+DATE(1970,1,1)</f>
        <v>41156.561886574076</v>
      </c>
    </row>
    <row r="1280" spans="1:21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f>YEAR(T1280)</f>
        <v>2014</v>
      </c>
      <c r="K1280" s="11">
        <v>1401196766</v>
      </c>
      <c r="L1280" t="b">
        <v>1</v>
      </c>
      <c r="M1280">
        <v>190</v>
      </c>
      <c r="N1280" t="b">
        <v>1</v>
      </c>
      <c r="O1280" t="s">
        <v>8274</v>
      </c>
      <c r="P1280" s="10">
        <f>ROUND(E1280/D1280*100,0)</f>
        <v>155</v>
      </c>
      <c r="Q1280">
        <f>IFERROR(ROUND(E1280/M1280,2),0)</f>
        <v>53.01</v>
      </c>
      <c r="R1280" s="16" t="s">
        <v>8323</v>
      </c>
      <c r="S1280" s="11" t="s">
        <v>8324</v>
      </c>
      <c r="T1280" s="21">
        <f>(((K1280/60)/60)/24)+DATE(1970,1,1)</f>
        <v>41786.555162037039</v>
      </c>
      <c r="U1280" s="21">
        <f>(((I1280/60)/60)/24)+DATE(1970,1,1)</f>
        <v>41815.083333333336</v>
      </c>
    </row>
    <row r="1281" spans="1:21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f>YEAR(T1281)</f>
        <v>2014</v>
      </c>
      <c r="K1281" s="11">
        <v>1392171770</v>
      </c>
      <c r="L1281" t="b">
        <v>1</v>
      </c>
      <c r="M1281">
        <v>189</v>
      </c>
      <c r="N1281" t="b">
        <v>1</v>
      </c>
      <c r="O1281" t="s">
        <v>8274</v>
      </c>
      <c r="P1281" s="10">
        <f>ROUND(E1281/D1281*100,0)</f>
        <v>111</v>
      </c>
      <c r="Q1281">
        <f>IFERROR(ROUND(E1281/M1281,2),0)</f>
        <v>73.36</v>
      </c>
      <c r="R1281" s="16" t="s">
        <v>8323</v>
      </c>
      <c r="S1281" s="11" t="s">
        <v>8324</v>
      </c>
      <c r="T1281" s="21">
        <f>(((K1281/60)/60)/24)+DATE(1970,1,1)</f>
        <v>41682.099189814813</v>
      </c>
      <c r="U1281" s="21">
        <f>(((I1281/60)/60)/24)+DATE(1970,1,1)</f>
        <v>41722.057523148149</v>
      </c>
    </row>
    <row r="1282" spans="1:21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f>YEAR(T1282)</f>
        <v>2010</v>
      </c>
      <c r="K1282" s="11">
        <v>1291227054</v>
      </c>
      <c r="L1282" t="b">
        <v>1</v>
      </c>
      <c r="M1282">
        <v>130</v>
      </c>
      <c r="N1282" t="b">
        <v>1</v>
      </c>
      <c r="O1282" t="s">
        <v>8274</v>
      </c>
      <c r="P1282" s="10">
        <f>ROUND(E1282/D1282*100,0)</f>
        <v>111</v>
      </c>
      <c r="Q1282">
        <f>IFERROR(ROUND(E1282/M1282,2),0)</f>
        <v>127.98</v>
      </c>
      <c r="R1282" s="16" t="s">
        <v>8323</v>
      </c>
      <c r="S1282" s="11" t="s">
        <v>8324</v>
      </c>
      <c r="T1282" s="21">
        <f>(((K1282/60)/60)/24)+DATE(1970,1,1)</f>
        <v>40513.757569444446</v>
      </c>
      <c r="U1282" s="21">
        <f>(((I1282/60)/60)/24)+DATE(1970,1,1)</f>
        <v>40603.757569444446</v>
      </c>
    </row>
    <row r="1283" spans="1:21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f>YEAR(T1283)</f>
        <v>2013</v>
      </c>
      <c r="K1283" s="11">
        <v>1373305836</v>
      </c>
      <c r="L1283" t="b">
        <v>1</v>
      </c>
      <c r="M1283">
        <v>74</v>
      </c>
      <c r="N1283" t="b">
        <v>1</v>
      </c>
      <c r="O1283" t="s">
        <v>8274</v>
      </c>
      <c r="P1283" s="10">
        <f>ROUND(E1283/D1283*100,0)</f>
        <v>111</v>
      </c>
      <c r="Q1283">
        <f>IFERROR(ROUND(E1283/M1283,2),0)</f>
        <v>104.73</v>
      </c>
      <c r="R1283" s="16" t="s">
        <v>8323</v>
      </c>
      <c r="S1283" s="11" t="s">
        <v>8324</v>
      </c>
      <c r="T1283" s="21">
        <f>(((K1283/60)/60)/24)+DATE(1970,1,1)</f>
        <v>41463.743472222224</v>
      </c>
      <c r="U1283" s="21">
        <f>(((I1283/60)/60)/24)+DATE(1970,1,1)</f>
        <v>41483.743472222224</v>
      </c>
    </row>
    <row r="1284" spans="1:21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f>YEAR(T1284)</f>
        <v>2013</v>
      </c>
      <c r="K1284" s="11">
        <v>1383909855</v>
      </c>
      <c r="L1284" t="b">
        <v>1</v>
      </c>
      <c r="M1284">
        <v>274</v>
      </c>
      <c r="N1284" t="b">
        <v>1</v>
      </c>
      <c r="O1284" t="s">
        <v>8274</v>
      </c>
      <c r="P1284" s="10">
        <f>ROUND(E1284/D1284*100,0)</f>
        <v>124</v>
      </c>
      <c r="Q1284">
        <f>IFERROR(ROUND(E1284/M1284,2),0)</f>
        <v>67.67</v>
      </c>
      <c r="R1284" s="16" t="s">
        <v>8323</v>
      </c>
      <c r="S1284" s="11" t="s">
        <v>8324</v>
      </c>
      <c r="T1284" s="21">
        <f>(((K1284/60)/60)/24)+DATE(1970,1,1)</f>
        <v>41586.475173611114</v>
      </c>
      <c r="U1284" s="21">
        <f>(((I1284/60)/60)/24)+DATE(1970,1,1)</f>
        <v>41617.207638888889</v>
      </c>
    </row>
    <row r="1285" spans="1:21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f>YEAR(T1285)</f>
        <v>2013</v>
      </c>
      <c r="K1285" s="11">
        <v>1360948389</v>
      </c>
      <c r="L1285" t="b">
        <v>1</v>
      </c>
      <c r="M1285">
        <v>22</v>
      </c>
      <c r="N1285" t="b">
        <v>1</v>
      </c>
      <c r="O1285" t="s">
        <v>8274</v>
      </c>
      <c r="P1285" s="10">
        <f>ROUND(E1285/D1285*100,0)</f>
        <v>211</v>
      </c>
      <c r="Q1285">
        <f>IFERROR(ROUND(E1285/M1285,2),0)</f>
        <v>95.93</v>
      </c>
      <c r="R1285" s="16" t="s">
        <v>8323</v>
      </c>
      <c r="S1285" s="11" t="s">
        <v>8324</v>
      </c>
      <c r="T1285" s="21">
        <f>(((K1285/60)/60)/24)+DATE(1970,1,1)</f>
        <v>41320.717465277776</v>
      </c>
      <c r="U1285" s="21">
        <f>(((I1285/60)/60)/24)+DATE(1970,1,1)</f>
        <v>41344.166666666664</v>
      </c>
    </row>
    <row r="1286" spans="1:21" ht="49" x14ac:dyDescent="0.25">
      <c r="A1286">
        <v>2827</v>
      </c>
      <c r="B1286" s="9" t="s">
        <v>2827</v>
      </c>
      <c r="C1286" s="3" t="s">
        <v>6937</v>
      </c>
      <c r="D1286" s="12">
        <v>2000</v>
      </c>
      <c r="E1286" s="13">
        <v>2405</v>
      </c>
      <c r="F1286" s="11" t="s">
        <v>8218</v>
      </c>
      <c r="G1286" s="11" t="s">
        <v>8223</v>
      </c>
      <c r="H1286" s="11" t="s">
        <v>8245</v>
      </c>
      <c r="I1286" s="11">
        <v>1464971400</v>
      </c>
      <c r="J1286" s="11">
        <f>YEAR(T1286)</f>
        <v>2016</v>
      </c>
      <c r="K1286" s="11">
        <v>1462379066</v>
      </c>
      <c r="L1286" s="11" t="b">
        <v>0</v>
      </c>
      <c r="M1286" s="11">
        <v>23</v>
      </c>
      <c r="N1286" s="11" t="b">
        <v>1</v>
      </c>
      <c r="O1286" s="11" t="s">
        <v>8269</v>
      </c>
      <c r="P1286" s="14">
        <f>ROUND(E1286/D1286*100,0)</f>
        <v>120</v>
      </c>
      <c r="Q1286" s="11">
        <f>IFERROR(ROUND(E1286/M1286,2),0)</f>
        <v>104.57</v>
      </c>
      <c r="R1286" s="16" t="s">
        <v>8315</v>
      </c>
      <c r="S1286" s="11" t="s">
        <v>8316</v>
      </c>
      <c r="T1286" s="21">
        <f>(((K1286/60)/60)/24)+DATE(1970,1,1)</f>
        <v>42494.683634259258</v>
      </c>
      <c r="U1286" s="21">
        <f>(((I1286/60)/60)/24)+DATE(1970,1,1)</f>
        <v>42524.6875</v>
      </c>
    </row>
    <row r="1287" spans="1:21" ht="49" x14ac:dyDescent="0.25">
      <c r="A1287">
        <v>1298</v>
      </c>
      <c r="B1287" s="9" t="s">
        <v>1299</v>
      </c>
      <c r="C1287" s="3" t="s">
        <v>5408</v>
      </c>
      <c r="D1287" s="12">
        <v>2000</v>
      </c>
      <c r="E1287" s="13">
        <v>2093</v>
      </c>
      <c r="F1287" s="11" t="s">
        <v>8218</v>
      </c>
      <c r="G1287" s="11" t="s">
        <v>8224</v>
      </c>
      <c r="H1287" s="11" t="s">
        <v>8246</v>
      </c>
      <c r="I1287" s="11">
        <v>1461860432</v>
      </c>
      <c r="J1287" s="11">
        <f>YEAR(T1287)</f>
        <v>2016</v>
      </c>
      <c r="K1287" s="11">
        <v>1459268432</v>
      </c>
      <c r="L1287" s="11" t="b">
        <v>0</v>
      </c>
      <c r="M1287" s="11">
        <v>33</v>
      </c>
      <c r="N1287" s="11" t="b">
        <v>1</v>
      </c>
      <c r="O1287" s="11" t="s">
        <v>8269</v>
      </c>
      <c r="P1287" s="14">
        <f>ROUND(E1287/D1287*100,0)</f>
        <v>105</v>
      </c>
      <c r="Q1287" s="11">
        <f>IFERROR(ROUND(E1287/M1287,2),0)</f>
        <v>63.42</v>
      </c>
      <c r="R1287" s="16" t="s">
        <v>8315</v>
      </c>
      <c r="S1287" s="11" t="s">
        <v>8316</v>
      </c>
      <c r="T1287" s="21">
        <f>(((K1287/60)/60)/24)+DATE(1970,1,1)</f>
        <v>42458.680925925932</v>
      </c>
      <c r="U1287" s="21">
        <f>(((I1287/60)/60)/24)+DATE(1970,1,1)</f>
        <v>42488.680925925932</v>
      </c>
    </row>
    <row r="1288" spans="1:21" ht="33" x14ac:dyDescent="0.25">
      <c r="A1288">
        <v>535</v>
      </c>
      <c r="B1288" s="9" t="s">
        <v>536</v>
      </c>
      <c r="C1288" s="3" t="s">
        <v>4645</v>
      </c>
      <c r="D1288" s="12">
        <v>2000</v>
      </c>
      <c r="E1288" s="13">
        <v>2050</v>
      </c>
      <c r="F1288" s="11" t="s">
        <v>8218</v>
      </c>
      <c r="G1288" s="11" t="s">
        <v>8224</v>
      </c>
      <c r="H1288" s="11" t="s">
        <v>8246</v>
      </c>
      <c r="I1288" s="11">
        <v>1483707905</v>
      </c>
      <c r="J1288" s="11">
        <f>YEAR(T1288)</f>
        <v>2016</v>
      </c>
      <c r="K1288" s="11">
        <v>1481115905</v>
      </c>
      <c r="L1288" s="11" t="b">
        <v>0</v>
      </c>
      <c r="M1288" s="11">
        <v>59</v>
      </c>
      <c r="N1288" s="11" t="b">
        <v>1</v>
      </c>
      <c r="O1288" s="11" t="s">
        <v>8269</v>
      </c>
      <c r="P1288" s="14">
        <f>ROUND(E1288/D1288*100,0)</f>
        <v>103</v>
      </c>
      <c r="Q1288" s="11">
        <f>IFERROR(ROUND(E1288/M1288,2),0)</f>
        <v>34.75</v>
      </c>
      <c r="R1288" s="16" t="s">
        <v>8315</v>
      </c>
      <c r="S1288" s="11" t="s">
        <v>8316</v>
      </c>
      <c r="T1288" s="21">
        <f>(((K1288/60)/60)/24)+DATE(1970,1,1)</f>
        <v>42711.545196759253</v>
      </c>
      <c r="U1288" s="21">
        <f>(((I1288/60)/60)/24)+DATE(1970,1,1)</f>
        <v>42741.545196759253</v>
      </c>
    </row>
    <row r="1289" spans="1:21" ht="33" x14ac:dyDescent="0.25">
      <c r="A1289">
        <v>2788</v>
      </c>
      <c r="B1289" s="9" t="s">
        <v>2788</v>
      </c>
      <c r="C1289" s="3" t="s">
        <v>6898</v>
      </c>
      <c r="D1289" s="12">
        <v>2000</v>
      </c>
      <c r="E1289" s="13">
        <v>2050</v>
      </c>
      <c r="F1289" s="11" t="s">
        <v>8218</v>
      </c>
      <c r="G1289" s="11" t="s">
        <v>8223</v>
      </c>
      <c r="H1289" s="11" t="s">
        <v>8245</v>
      </c>
      <c r="I1289" s="11">
        <v>1469811043</v>
      </c>
      <c r="J1289" s="11">
        <f>YEAR(T1289)</f>
        <v>2016</v>
      </c>
      <c r="K1289" s="11">
        <v>1467219043</v>
      </c>
      <c r="L1289" s="11" t="b">
        <v>0</v>
      </c>
      <c r="M1289" s="11">
        <v>20</v>
      </c>
      <c r="N1289" s="11" t="b">
        <v>1</v>
      </c>
      <c r="O1289" s="11" t="s">
        <v>8269</v>
      </c>
      <c r="P1289" s="14">
        <f>ROUND(E1289/D1289*100,0)</f>
        <v>103</v>
      </c>
      <c r="Q1289" s="11">
        <f>IFERROR(ROUND(E1289/M1289,2),0)</f>
        <v>102.5</v>
      </c>
      <c r="R1289" s="16" t="s">
        <v>8315</v>
      </c>
      <c r="S1289" s="11" t="s">
        <v>8316</v>
      </c>
      <c r="T1289" s="21">
        <f>(((K1289/60)/60)/24)+DATE(1970,1,1)</f>
        <v>42550.701886574068</v>
      </c>
      <c r="U1289" s="21">
        <f>(((I1289/60)/60)/24)+DATE(1970,1,1)</f>
        <v>42580.701886574068</v>
      </c>
    </row>
    <row r="1290" spans="1:21" ht="49" x14ac:dyDescent="0.25">
      <c r="A1290">
        <v>2791</v>
      </c>
      <c r="B1290" s="9" t="s">
        <v>2791</v>
      </c>
      <c r="C1290" s="3" t="s">
        <v>6901</v>
      </c>
      <c r="D1290" s="12">
        <v>2000</v>
      </c>
      <c r="E1290" s="13">
        <v>2050</v>
      </c>
      <c r="F1290" s="11" t="s">
        <v>8218</v>
      </c>
      <c r="G1290" s="11" t="s">
        <v>8223</v>
      </c>
      <c r="H1290" s="11" t="s">
        <v>8245</v>
      </c>
      <c r="I1290" s="11">
        <v>1473393600</v>
      </c>
      <c r="J1290" s="11">
        <f>YEAR(T1290)</f>
        <v>2016</v>
      </c>
      <c r="K1290" s="11">
        <v>1470778559</v>
      </c>
      <c r="L1290" s="11" t="b">
        <v>0</v>
      </c>
      <c r="M1290" s="11">
        <v>28</v>
      </c>
      <c r="N1290" s="11" t="b">
        <v>1</v>
      </c>
      <c r="O1290" s="11" t="s">
        <v>8269</v>
      </c>
      <c r="P1290" s="14">
        <f>ROUND(E1290/D1290*100,0)</f>
        <v>103</v>
      </c>
      <c r="Q1290" s="11">
        <f>IFERROR(ROUND(E1290/M1290,2),0)</f>
        <v>73.209999999999994</v>
      </c>
      <c r="R1290" s="16" t="s">
        <v>8315</v>
      </c>
      <c r="S1290" s="11" t="s">
        <v>8316</v>
      </c>
      <c r="T1290" s="21">
        <f>(((K1290/60)/60)/24)+DATE(1970,1,1)</f>
        <v>42591.899988425925</v>
      </c>
      <c r="U1290" s="21">
        <f>(((I1290/60)/60)/24)+DATE(1970,1,1)</f>
        <v>42622.166666666672</v>
      </c>
    </row>
    <row r="1291" spans="1:21" ht="49" x14ac:dyDescent="0.25">
      <c r="A1291">
        <v>1284</v>
      </c>
      <c r="B1291" s="9" t="s">
        <v>1285</v>
      </c>
      <c r="C1291" s="3" t="s">
        <v>5394</v>
      </c>
      <c r="D1291" s="12">
        <v>2000</v>
      </c>
      <c r="E1291" s="13">
        <v>2020</v>
      </c>
      <c r="F1291" s="11" t="s">
        <v>8218</v>
      </c>
      <c r="G1291" s="11" t="s">
        <v>8223</v>
      </c>
      <c r="H1291" s="11" t="s">
        <v>8245</v>
      </c>
      <c r="I1291" s="11">
        <v>1483203540</v>
      </c>
      <c r="J1291" s="11">
        <f>YEAR(T1291)</f>
        <v>2016</v>
      </c>
      <c r="K1291" s="11">
        <v>1481175482</v>
      </c>
      <c r="L1291" s="11" t="b">
        <v>0</v>
      </c>
      <c r="M1291" s="11">
        <v>31</v>
      </c>
      <c r="N1291" s="11" t="b">
        <v>1</v>
      </c>
      <c r="O1291" s="11" t="s">
        <v>8269</v>
      </c>
      <c r="P1291" s="14">
        <f>ROUND(E1291/D1291*100,0)</f>
        <v>101</v>
      </c>
      <c r="Q1291" s="11">
        <f>IFERROR(ROUND(E1291/M1291,2),0)</f>
        <v>65.16</v>
      </c>
      <c r="R1291" s="16" t="s">
        <v>8315</v>
      </c>
      <c r="S1291" s="11" t="s">
        <v>8316</v>
      </c>
      <c r="T1291" s="21">
        <f>(((K1291/60)/60)/24)+DATE(1970,1,1)</f>
        <v>42712.23474537037</v>
      </c>
      <c r="U1291" s="21">
        <f>(((I1291/60)/60)/24)+DATE(1970,1,1)</f>
        <v>42735.707638888889</v>
      </c>
    </row>
    <row r="1292" spans="1:21" ht="49" x14ac:dyDescent="0.25">
      <c r="A1292">
        <v>533</v>
      </c>
      <c r="B1292" s="9" t="s">
        <v>534</v>
      </c>
      <c r="C1292" s="3" t="s">
        <v>4643</v>
      </c>
      <c r="D1292" s="12">
        <v>2000</v>
      </c>
      <c r="E1292" s="13">
        <v>2004</v>
      </c>
      <c r="F1292" s="11" t="s">
        <v>8218</v>
      </c>
      <c r="G1292" s="11" t="s">
        <v>8224</v>
      </c>
      <c r="H1292" s="11" t="s">
        <v>8246</v>
      </c>
      <c r="I1292" s="11">
        <v>1463394365</v>
      </c>
      <c r="J1292" s="11">
        <f>YEAR(T1292)</f>
        <v>2016</v>
      </c>
      <c r="K1292" s="11">
        <v>1461320765</v>
      </c>
      <c r="L1292" s="11" t="b">
        <v>0</v>
      </c>
      <c r="M1292" s="11">
        <v>17</v>
      </c>
      <c r="N1292" s="11" t="b">
        <v>1</v>
      </c>
      <c r="O1292" s="11" t="s">
        <v>8269</v>
      </c>
      <c r="P1292" s="14">
        <f>ROUND(E1292/D1292*100,0)</f>
        <v>100</v>
      </c>
      <c r="Q1292" s="11">
        <f>IFERROR(ROUND(E1292/M1292,2),0)</f>
        <v>117.88</v>
      </c>
      <c r="R1292" s="16" t="s">
        <v>8315</v>
      </c>
      <c r="S1292" s="11" t="s">
        <v>8316</v>
      </c>
      <c r="T1292" s="21">
        <f>(((K1292/60)/60)/24)+DATE(1970,1,1)</f>
        <v>42482.43478009259</v>
      </c>
      <c r="U1292" s="21">
        <f>(((I1292/60)/60)/24)+DATE(1970,1,1)</f>
        <v>42506.43478009259</v>
      </c>
    </row>
    <row r="1293" spans="1:21" ht="49" x14ac:dyDescent="0.25">
      <c r="A1293">
        <v>2883</v>
      </c>
      <c r="B1293" s="9" t="s">
        <v>2883</v>
      </c>
      <c r="C1293" s="3" t="s">
        <v>6993</v>
      </c>
      <c r="D1293" s="12">
        <v>10000</v>
      </c>
      <c r="E1293" s="13">
        <v>1908</v>
      </c>
      <c r="F1293" s="11" t="s">
        <v>8220</v>
      </c>
      <c r="G1293" s="11" t="s">
        <v>8223</v>
      </c>
      <c r="H1293" s="11" t="s">
        <v>8245</v>
      </c>
      <c r="I1293" s="11">
        <v>1454734740</v>
      </c>
      <c r="J1293" s="11">
        <f>YEAR(T1293)</f>
        <v>2016</v>
      </c>
      <c r="K1293" s="11">
        <v>1451684437</v>
      </c>
      <c r="L1293" s="11" t="b">
        <v>0</v>
      </c>
      <c r="M1293" s="11">
        <v>5</v>
      </c>
      <c r="N1293" s="11" t="b">
        <v>0</v>
      </c>
      <c r="O1293" s="11" t="s">
        <v>8269</v>
      </c>
      <c r="P1293" s="14">
        <f>ROUND(E1293/D1293*100,0)</f>
        <v>19</v>
      </c>
      <c r="Q1293" s="11">
        <f>IFERROR(ROUND(E1293/M1293,2),0)</f>
        <v>381.6</v>
      </c>
      <c r="R1293" s="16" t="s">
        <v>8315</v>
      </c>
      <c r="S1293" s="11" t="s">
        <v>8316</v>
      </c>
      <c r="T1293" s="21">
        <f>(((K1293/60)/60)/24)+DATE(1970,1,1)</f>
        <v>42370.90320601852</v>
      </c>
      <c r="U1293" s="21">
        <f>(((I1293/60)/60)/24)+DATE(1970,1,1)</f>
        <v>42406.207638888889</v>
      </c>
    </row>
    <row r="1294" spans="1:21" ht="49" x14ac:dyDescent="0.25">
      <c r="A1294">
        <v>1289</v>
      </c>
      <c r="B1294" s="9" t="s">
        <v>1290</v>
      </c>
      <c r="C1294" s="3" t="s">
        <v>5399</v>
      </c>
      <c r="D1294" s="12">
        <v>1500</v>
      </c>
      <c r="E1294" s="13">
        <v>1876</v>
      </c>
      <c r="F1294" s="11" t="s">
        <v>8218</v>
      </c>
      <c r="G1294" s="11" t="s">
        <v>8223</v>
      </c>
      <c r="H1294" s="11" t="s">
        <v>8245</v>
      </c>
      <c r="I1294" s="11">
        <v>1483499645</v>
      </c>
      <c r="J1294" s="11">
        <f>YEAR(T1294)</f>
        <v>2016</v>
      </c>
      <c r="K1294" s="11">
        <v>1480907645</v>
      </c>
      <c r="L1294" s="11" t="b">
        <v>0</v>
      </c>
      <c r="M1294" s="11">
        <v>52</v>
      </c>
      <c r="N1294" s="11" t="b">
        <v>1</v>
      </c>
      <c r="O1294" s="11" t="s">
        <v>8269</v>
      </c>
      <c r="P1294" s="14">
        <f>ROUND(E1294/D1294*100,0)</f>
        <v>125</v>
      </c>
      <c r="Q1294" s="11">
        <f>IFERROR(ROUND(E1294/M1294,2),0)</f>
        <v>36.08</v>
      </c>
      <c r="R1294" s="16" t="s">
        <v>8315</v>
      </c>
      <c r="S1294" s="11" t="s">
        <v>8316</v>
      </c>
      <c r="T1294" s="21">
        <f>(((K1294/60)/60)/24)+DATE(1970,1,1)</f>
        <v>42709.134780092587</v>
      </c>
      <c r="U1294" s="21">
        <f>(((I1294/60)/60)/24)+DATE(1970,1,1)</f>
        <v>42739.134780092587</v>
      </c>
    </row>
    <row r="1295" spans="1:21" ht="49" x14ac:dyDescent="0.25">
      <c r="A1295">
        <v>529</v>
      </c>
      <c r="B1295" s="9" t="s">
        <v>530</v>
      </c>
      <c r="C1295" s="3" t="s">
        <v>4639</v>
      </c>
      <c r="D1295" s="12">
        <v>1200</v>
      </c>
      <c r="E1295" s="13">
        <v>1565</v>
      </c>
      <c r="F1295" s="11" t="s">
        <v>8218</v>
      </c>
      <c r="G1295" s="11" t="s">
        <v>8228</v>
      </c>
      <c r="H1295" s="11" t="s">
        <v>8250</v>
      </c>
      <c r="I1295" s="11">
        <v>1484110800</v>
      </c>
      <c r="J1295" s="11">
        <f>YEAR(T1295)</f>
        <v>2016</v>
      </c>
      <c r="K1295" s="11">
        <v>1482281094</v>
      </c>
      <c r="L1295" s="11" t="b">
        <v>0</v>
      </c>
      <c r="M1295" s="11">
        <v>18</v>
      </c>
      <c r="N1295" s="11" t="b">
        <v>1</v>
      </c>
      <c r="O1295" s="11" t="s">
        <v>8269</v>
      </c>
      <c r="P1295" s="14">
        <f>ROUND(E1295/D1295*100,0)</f>
        <v>130</v>
      </c>
      <c r="Q1295" s="11">
        <f>IFERROR(ROUND(E1295/M1295,2),0)</f>
        <v>86.94</v>
      </c>
      <c r="R1295" s="16" t="s">
        <v>8315</v>
      </c>
      <c r="S1295" s="11" t="s">
        <v>8316</v>
      </c>
      <c r="T1295" s="21">
        <f>(((K1295/60)/60)/24)+DATE(1970,1,1)</f>
        <v>42725.031180555554</v>
      </c>
      <c r="U1295" s="21">
        <f>(((I1295/60)/60)/24)+DATE(1970,1,1)</f>
        <v>42746.208333333328</v>
      </c>
    </row>
    <row r="1296" spans="1:21" ht="49" x14ac:dyDescent="0.25">
      <c r="A1296">
        <v>1296</v>
      </c>
      <c r="B1296" s="9" t="s">
        <v>1297</v>
      </c>
      <c r="C1296" s="3" t="s">
        <v>5406</v>
      </c>
      <c r="D1296" s="12">
        <v>850</v>
      </c>
      <c r="E1296" s="13">
        <v>1200</v>
      </c>
      <c r="F1296" s="11" t="s">
        <v>8218</v>
      </c>
      <c r="G1296" s="11" t="s">
        <v>8224</v>
      </c>
      <c r="H1296" s="11" t="s">
        <v>8246</v>
      </c>
      <c r="I1296" s="11">
        <v>1457914373</v>
      </c>
      <c r="J1296" s="11">
        <f>YEAR(T1296)</f>
        <v>2016</v>
      </c>
      <c r="K1296" s="11">
        <v>1456189973</v>
      </c>
      <c r="L1296" s="11" t="b">
        <v>0</v>
      </c>
      <c r="M1296" s="11">
        <v>23</v>
      </c>
      <c r="N1296" s="11" t="b">
        <v>1</v>
      </c>
      <c r="O1296" s="11" t="s">
        <v>8269</v>
      </c>
      <c r="P1296" s="14">
        <f>ROUND(E1296/D1296*100,0)</f>
        <v>141</v>
      </c>
      <c r="Q1296" s="11">
        <f>IFERROR(ROUND(E1296/M1296,2),0)</f>
        <v>52.17</v>
      </c>
      <c r="R1296" s="16" t="s">
        <v>8315</v>
      </c>
      <c r="S1296" s="11" t="s">
        <v>8316</v>
      </c>
      <c r="T1296" s="21">
        <f>(((K1296/60)/60)/24)+DATE(1970,1,1)</f>
        <v>42423.050613425927</v>
      </c>
      <c r="U1296" s="21">
        <f>(((I1296/60)/60)/24)+DATE(1970,1,1)</f>
        <v>42443.008946759262</v>
      </c>
    </row>
    <row r="1297" spans="1:21" ht="49" x14ac:dyDescent="0.25">
      <c r="A1297">
        <v>2877</v>
      </c>
      <c r="B1297" s="9" t="s">
        <v>2877</v>
      </c>
      <c r="C1297" s="3" t="s">
        <v>6987</v>
      </c>
      <c r="D1297" s="12">
        <v>6000</v>
      </c>
      <c r="E1297" s="13">
        <v>650</v>
      </c>
      <c r="F1297" s="11" t="s">
        <v>8220</v>
      </c>
      <c r="G1297" s="11" t="s">
        <v>8223</v>
      </c>
      <c r="H1297" s="11" t="s">
        <v>8245</v>
      </c>
      <c r="I1297" s="11">
        <v>1480525200</v>
      </c>
      <c r="J1297" s="11">
        <f>YEAR(T1297)</f>
        <v>2016</v>
      </c>
      <c r="K1297" s="11">
        <v>1477781724</v>
      </c>
      <c r="L1297" s="11" t="b">
        <v>0</v>
      </c>
      <c r="M1297" s="11">
        <v>6</v>
      </c>
      <c r="N1297" s="11" t="b">
        <v>0</v>
      </c>
      <c r="O1297" s="11" t="s">
        <v>8269</v>
      </c>
      <c r="P1297" s="14">
        <f>ROUND(E1297/D1297*100,0)</f>
        <v>11</v>
      </c>
      <c r="Q1297" s="11">
        <f>IFERROR(ROUND(E1297/M1297,2),0)</f>
        <v>108.33</v>
      </c>
      <c r="R1297" s="16" t="s">
        <v>8315</v>
      </c>
      <c r="S1297" s="11" t="s">
        <v>8316</v>
      </c>
      <c r="T1297" s="21">
        <f>(((K1297/60)/60)/24)+DATE(1970,1,1)</f>
        <v>42672.955138888887</v>
      </c>
      <c r="U1297" s="21">
        <f>(((I1297/60)/60)/24)+DATE(1970,1,1)</f>
        <v>42704.708333333328</v>
      </c>
    </row>
    <row r="1298" spans="1:21" ht="49" x14ac:dyDescent="0.25">
      <c r="A1298">
        <v>2896</v>
      </c>
      <c r="B1298" s="9" t="s">
        <v>2896</v>
      </c>
      <c r="C1298" s="3" t="s">
        <v>7006</v>
      </c>
      <c r="D1298" s="12">
        <v>3000</v>
      </c>
      <c r="E1298" s="13">
        <v>625</v>
      </c>
      <c r="F1298" s="11" t="s">
        <v>8220</v>
      </c>
      <c r="G1298" s="11" t="s">
        <v>8223</v>
      </c>
      <c r="H1298" s="11" t="s">
        <v>8245</v>
      </c>
      <c r="I1298" s="11">
        <v>1481522400</v>
      </c>
      <c r="J1298" s="11">
        <f>YEAR(T1298)</f>
        <v>2016</v>
      </c>
      <c r="K1298" s="11">
        <v>1480283321</v>
      </c>
      <c r="L1298" s="11" t="b">
        <v>0</v>
      </c>
      <c r="M1298" s="11">
        <v>12</v>
      </c>
      <c r="N1298" s="11" t="b">
        <v>0</v>
      </c>
      <c r="O1298" s="11" t="s">
        <v>8269</v>
      </c>
      <c r="P1298" s="14">
        <f>ROUND(E1298/D1298*100,0)</f>
        <v>21</v>
      </c>
      <c r="Q1298" s="11">
        <f>IFERROR(ROUND(E1298/M1298,2),0)</f>
        <v>52.08</v>
      </c>
      <c r="R1298" s="16" t="s">
        <v>8315</v>
      </c>
      <c r="S1298" s="11" t="s">
        <v>8316</v>
      </c>
      <c r="T1298" s="21">
        <f>(((K1298/60)/60)/24)+DATE(1970,1,1)</f>
        <v>42701.908807870372</v>
      </c>
      <c r="U1298" s="21">
        <f>(((I1298/60)/60)/24)+DATE(1970,1,1)</f>
        <v>42716.25</v>
      </c>
    </row>
    <row r="1299" spans="1:21" ht="49" x14ac:dyDescent="0.25">
      <c r="A1299">
        <v>2905</v>
      </c>
      <c r="B1299" s="9" t="s">
        <v>2905</v>
      </c>
      <c r="C1299" s="3" t="s">
        <v>7015</v>
      </c>
      <c r="D1299" s="12">
        <v>3500</v>
      </c>
      <c r="E1299" s="13">
        <v>622</v>
      </c>
      <c r="F1299" s="11" t="s">
        <v>8220</v>
      </c>
      <c r="G1299" s="11" t="s">
        <v>8223</v>
      </c>
      <c r="H1299" s="11" t="s">
        <v>8245</v>
      </c>
      <c r="I1299" s="11">
        <v>1473211313</v>
      </c>
      <c r="J1299" s="11">
        <f>YEAR(T1299)</f>
        <v>2016</v>
      </c>
      <c r="K1299" s="11">
        <v>1472001713</v>
      </c>
      <c r="L1299" s="11" t="b">
        <v>0</v>
      </c>
      <c r="M1299" s="11">
        <v>17</v>
      </c>
      <c r="N1299" s="11" t="b">
        <v>0</v>
      </c>
      <c r="O1299" s="11" t="s">
        <v>8269</v>
      </c>
      <c r="P1299" s="14">
        <f>ROUND(E1299/D1299*100,0)</f>
        <v>18</v>
      </c>
      <c r="Q1299" s="11">
        <f>IFERROR(ROUND(E1299/M1299,2),0)</f>
        <v>36.590000000000003</v>
      </c>
      <c r="R1299" s="16" t="s">
        <v>8315</v>
      </c>
      <c r="S1299" s="11" t="s">
        <v>8316</v>
      </c>
      <c r="T1299" s="21">
        <f>(((K1299/60)/60)/24)+DATE(1970,1,1)</f>
        <v>42606.056863425925</v>
      </c>
      <c r="U1299" s="21">
        <f>(((I1299/60)/60)/24)+DATE(1970,1,1)</f>
        <v>42620.056863425925</v>
      </c>
    </row>
    <row r="1300" spans="1:21" ht="49" x14ac:dyDescent="0.25">
      <c r="A1300">
        <v>2915</v>
      </c>
      <c r="B1300" s="9" t="s">
        <v>2915</v>
      </c>
      <c r="C1300" s="3" t="s">
        <v>7025</v>
      </c>
      <c r="D1300" s="12">
        <v>1000</v>
      </c>
      <c r="E1300" s="13">
        <v>611</v>
      </c>
      <c r="F1300" s="11" t="s">
        <v>8220</v>
      </c>
      <c r="G1300" s="11" t="s">
        <v>8224</v>
      </c>
      <c r="H1300" s="11" t="s">
        <v>8246</v>
      </c>
      <c r="I1300" s="11">
        <v>1458117190</v>
      </c>
      <c r="J1300" s="11">
        <f>YEAR(T1300)</f>
        <v>2016</v>
      </c>
      <c r="K1300" s="11">
        <v>1455528790</v>
      </c>
      <c r="L1300" s="11" t="b">
        <v>0</v>
      </c>
      <c r="M1300" s="11">
        <v>3</v>
      </c>
      <c r="N1300" s="11" t="b">
        <v>0</v>
      </c>
      <c r="O1300" s="11" t="s">
        <v>8269</v>
      </c>
      <c r="P1300" s="14">
        <f>ROUND(E1300/D1300*100,0)</f>
        <v>61</v>
      </c>
      <c r="Q1300" s="11">
        <f>IFERROR(ROUND(E1300/M1300,2),0)</f>
        <v>203.67</v>
      </c>
      <c r="R1300" s="16" t="s">
        <v>8315</v>
      </c>
      <c r="S1300" s="11" t="s">
        <v>8316</v>
      </c>
      <c r="T1300" s="21">
        <f>(((K1300/60)/60)/24)+DATE(1970,1,1)</f>
        <v>42415.398032407407</v>
      </c>
      <c r="U1300" s="21">
        <f>(((I1300/60)/60)/24)+DATE(1970,1,1)</f>
        <v>42445.356365740736</v>
      </c>
    </row>
    <row r="1301" spans="1:21" ht="49" x14ac:dyDescent="0.25">
      <c r="A1301">
        <v>2815</v>
      </c>
      <c r="B1301" s="9" t="s">
        <v>2815</v>
      </c>
      <c r="C1301" s="3" t="s">
        <v>6925</v>
      </c>
      <c r="D1301" s="12">
        <v>250</v>
      </c>
      <c r="E1301" s="13">
        <v>605</v>
      </c>
      <c r="F1301" s="11" t="s">
        <v>8218</v>
      </c>
      <c r="G1301" s="11" t="s">
        <v>8228</v>
      </c>
      <c r="H1301" s="11" t="s">
        <v>8250</v>
      </c>
      <c r="I1301" s="11">
        <v>1470595109</v>
      </c>
      <c r="J1301" s="11">
        <f>YEAR(T1301)</f>
        <v>2016</v>
      </c>
      <c r="K1301" s="11">
        <v>1468003109</v>
      </c>
      <c r="L1301" s="11" t="b">
        <v>0</v>
      </c>
      <c r="M1301" s="11">
        <v>14</v>
      </c>
      <c r="N1301" s="11" t="b">
        <v>1</v>
      </c>
      <c r="O1301" s="11" t="s">
        <v>8269</v>
      </c>
      <c r="P1301" s="14">
        <f>ROUND(E1301/D1301*100,0)</f>
        <v>242</v>
      </c>
      <c r="Q1301" s="11">
        <f>IFERROR(ROUND(E1301/M1301,2),0)</f>
        <v>43.21</v>
      </c>
      <c r="R1301" s="16" t="s">
        <v>8315</v>
      </c>
      <c r="S1301" s="11" t="s">
        <v>8316</v>
      </c>
      <c r="T1301" s="21">
        <f>(((K1301/60)/60)/24)+DATE(1970,1,1)</f>
        <v>42559.776724537034</v>
      </c>
      <c r="U1301" s="21">
        <f>(((I1301/60)/60)/24)+DATE(1970,1,1)</f>
        <v>42589.776724537034</v>
      </c>
    </row>
    <row r="1302" spans="1:21" ht="49" x14ac:dyDescent="0.25">
      <c r="A1302">
        <v>2867</v>
      </c>
      <c r="B1302" s="9" t="s">
        <v>2867</v>
      </c>
      <c r="C1302" s="3" t="s">
        <v>6977</v>
      </c>
      <c r="D1302" s="12">
        <v>2500</v>
      </c>
      <c r="E1302" s="13">
        <v>504</v>
      </c>
      <c r="F1302" s="11" t="s">
        <v>8220</v>
      </c>
      <c r="G1302" s="11" t="s">
        <v>8223</v>
      </c>
      <c r="H1302" s="11" t="s">
        <v>8245</v>
      </c>
      <c r="I1302" s="11">
        <v>1467604800</v>
      </c>
      <c r="J1302" s="11">
        <f>YEAR(T1302)</f>
        <v>2016</v>
      </c>
      <c r="K1302" s="11">
        <v>1465533672</v>
      </c>
      <c r="L1302" s="11" t="b">
        <v>0</v>
      </c>
      <c r="M1302" s="11">
        <v>10</v>
      </c>
      <c r="N1302" s="11" t="b">
        <v>0</v>
      </c>
      <c r="O1302" s="11" t="s">
        <v>8269</v>
      </c>
      <c r="P1302" s="14">
        <f>ROUND(E1302/D1302*100,0)</f>
        <v>20</v>
      </c>
      <c r="Q1302" s="11">
        <f>IFERROR(ROUND(E1302/M1302,2),0)</f>
        <v>50.4</v>
      </c>
      <c r="R1302" s="16" t="s">
        <v>8315</v>
      </c>
      <c r="S1302" s="11" t="s">
        <v>8316</v>
      </c>
      <c r="T1302" s="21">
        <f>(((K1302/60)/60)/24)+DATE(1970,1,1)</f>
        <v>42531.195277777777</v>
      </c>
      <c r="U1302" s="21">
        <f>(((I1302/60)/60)/24)+DATE(1970,1,1)</f>
        <v>42555.166666666672</v>
      </c>
    </row>
    <row r="1303" spans="1:21" ht="49" x14ac:dyDescent="0.25">
      <c r="A1303">
        <v>539</v>
      </c>
      <c r="B1303" s="9" t="s">
        <v>540</v>
      </c>
      <c r="C1303" s="3" t="s">
        <v>4649</v>
      </c>
      <c r="D1303" s="12">
        <v>500</v>
      </c>
      <c r="E1303" s="13">
        <v>503.22</v>
      </c>
      <c r="F1303" s="11" t="s">
        <v>8218</v>
      </c>
      <c r="G1303" s="11" t="s">
        <v>8224</v>
      </c>
      <c r="H1303" s="11" t="s">
        <v>8246</v>
      </c>
      <c r="I1303" s="11">
        <v>1467681107</v>
      </c>
      <c r="J1303" s="11">
        <f>YEAR(T1303)</f>
        <v>2016</v>
      </c>
      <c r="K1303" s="11">
        <v>1465866707</v>
      </c>
      <c r="L1303" s="11" t="b">
        <v>0</v>
      </c>
      <c r="M1303" s="11">
        <v>20</v>
      </c>
      <c r="N1303" s="11" t="b">
        <v>1</v>
      </c>
      <c r="O1303" s="11" t="s">
        <v>8269</v>
      </c>
      <c r="P1303" s="14">
        <f>ROUND(E1303/D1303*100,0)</f>
        <v>101</v>
      </c>
      <c r="Q1303" s="11">
        <f>IFERROR(ROUND(E1303/M1303,2),0)</f>
        <v>25.16</v>
      </c>
      <c r="R1303" s="16" t="s">
        <v>8315</v>
      </c>
      <c r="S1303" s="11" t="s">
        <v>8316</v>
      </c>
      <c r="T1303" s="21">
        <f>(((K1303/60)/60)/24)+DATE(1970,1,1)</f>
        <v>42535.049849537041</v>
      </c>
      <c r="U1303" s="21">
        <f>(((I1303/60)/60)/24)+DATE(1970,1,1)</f>
        <v>42556.049849537041</v>
      </c>
    </row>
    <row r="1304" spans="1:21" ht="49" x14ac:dyDescent="0.25">
      <c r="A1304">
        <v>2855</v>
      </c>
      <c r="B1304" s="9" t="s">
        <v>2855</v>
      </c>
      <c r="C1304" s="3" t="s">
        <v>6965</v>
      </c>
      <c r="D1304" s="12">
        <v>600</v>
      </c>
      <c r="E1304" s="13">
        <v>300</v>
      </c>
      <c r="F1304" s="11" t="s">
        <v>8220</v>
      </c>
      <c r="G1304" s="11" t="s">
        <v>8223</v>
      </c>
      <c r="H1304" s="11" t="s">
        <v>8245</v>
      </c>
      <c r="I1304" s="11">
        <v>1454110440</v>
      </c>
      <c r="J1304" s="11">
        <f>YEAR(T1304)</f>
        <v>2016</v>
      </c>
      <c r="K1304" s="11">
        <v>1451607071</v>
      </c>
      <c r="L1304" s="11" t="b">
        <v>0</v>
      </c>
      <c r="M1304" s="11">
        <v>5</v>
      </c>
      <c r="N1304" s="11" t="b">
        <v>0</v>
      </c>
      <c r="O1304" s="11" t="s">
        <v>8269</v>
      </c>
      <c r="P1304" s="14">
        <f>ROUND(E1304/D1304*100,0)</f>
        <v>50</v>
      </c>
      <c r="Q1304" s="11">
        <f>IFERROR(ROUND(E1304/M1304,2),0)</f>
        <v>60</v>
      </c>
      <c r="R1304" s="16" t="s">
        <v>8315</v>
      </c>
      <c r="S1304" s="11" t="s">
        <v>8316</v>
      </c>
      <c r="T1304" s="21">
        <f>(((K1304/60)/60)/24)+DATE(1970,1,1)</f>
        <v>42370.007766203707</v>
      </c>
      <c r="U1304" s="21">
        <f>(((I1304/60)/60)/24)+DATE(1970,1,1)</f>
        <v>42398.981944444444</v>
      </c>
    </row>
    <row r="1305" spans="1:21" ht="49" x14ac:dyDescent="0.25">
      <c r="A1305">
        <v>2891</v>
      </c>
      <c r="B1305" s="9" t="s">
        <v>2891</v>
      </c>
      <c r="C1305" s="3" t="s">
        <v>7001</v>
      </c>
      <c r="D1305" s="12">
        <v>10000</v>
      </c>
      <c r="E1305" s="13">
        <v>273</v>
      </c>
      <c r="F1305" s="11" t="s">
        <v>8220</v>
      </c>
      <c r="G1305" s="11" t="s">
        <v>8223</v>
      </c>
      <c r="H1305" s="11" t="s">
        <v>8245</v>
      </c>
      <c r="I1305" s="11">
        <v>1460751128</v>
      </c>
      <c r="J1305" s="11">
        <f>YEAR(T1305)</f>
        <v>2016</v>
      </c>
      <c r="K1305" s="11">
        <v>1455570728</v>
      </c>
      <c r="L1305" s="11" t="b">
        <v>0</v>
      </c>
      <c r="M1305" s="11">
        <v>10</v>
      </c>
      <c r="N1305" s="11" t="b">
        <v>0</v>
      </c>
      <c r="O1305" s="11" t="s">
        <v>8269</v>
      </c>
      <c r="P1305" s="14">
        <f>ROUND(E1305/D1305*100,0)</f>
        <v>3</v>
      </c>
      <c r="Q1305" s="11">
        <f>IFERROR(ROUND(E1305/M1305,2),0)</f>
        <v>27.3</v>
      </c>
      <c r="R1305" s="16" t="s">
        <v>8315</v>
      </c>
      <c r="S1305" s="11" t="s">
        <v>8316</v>
      </c>
      <c r="T1305" s="21">
        <f>(((K1305/60)/60)/24)+DATE(1970,1,1)</f>
        <v>42415.883425925931</v>
      </c>
      <c r="U1305" s="21">
        <f>(((I1305/60)/60)/24)+DATE(1970,1,1)</f>
        <v>42475.84175925926</v>
      </c>
    </row>
    <row r="1306" spans="1:21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f>YEAR(T1306)</f>
        <v>2017</v>
      </c>
      <c r="K1306" s="11">
        <v>1484196005</v>
      </c>
      <c r="L1306" t="b">
        <v>0</v>
      </c>
      <c r="M1306">
        <v>104</v>
      </c>
      <c r="N1306" t="b">
        <v>0</v>
      </c>
      <c r="O1306" t="s">
        <v>8271</v>
      </c>
      <c r="P1306" s="10">
        <f>ROUND(E1306/D1306*100,0)</f>
        <v>40</v>
      </c>
      <c r="Q1306">
        <f>IFERROR(ROUND(E1306/M1306,2),0)</f>
        <v>152.41</v>
      </c>
      <c r="R1306" s="16" t="s">
        <v>8317</v>
      </c>
      <c r="S1306" s="11" t="s">
        <v>8319</v>
      </c>
      <c r="T1306" s="21">
        <f>(((K1306/60)/60)/24)+DATE(1970,1,1)</f>
        <v>42747.194502314815</v>
      </c>
      <c r="U1306" s="21">
        <f>(((I1306/60)/60)/24)+DATE(1970,1,1)</f>
        <v>42807.152835648143</v>
      </c>
    </row>
    <row r="1307" spans="1:21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f>YEAR(T1307)</f>
        <v>2016</v>
      </c>
      <c r="K1307" s="11">
        <v>1466611108</v>
      </c>
      <c r="L1307" t="b">
        <v>0</v>
      </c>
      <c r="M1307">
        <v>86</v>
      </c>
      <c r="N1307" t="b">
        <v>0</v>
      </c>
      <c r="O1307" t="s">
        <v>8271</v>
      </c>
      <c r="P1307" s="10">
        <f>ROUND(E1307/D1307*100,0)</f>
        <v>26</v>
      </c>
      <c r="Q1307">
        <f>IFERROR(ROUND(E1307/M1307,2),0)</f>
        <v>90.62</v>
      </c>
      <c r="R1307" s="16" t="s">
        <v>8317</v>
      </c>
      <c r="S1307" s="11" t="s">
        <v>8319</v>
      </c>
      <c r="T1307" s="21">
        <f>(((K1307/60)/60)/24)+DATE(1970,1,1)</f>
        <v>42543.665601851855</v>
      </c>
      <c r="U1307" s="21">
        <f>(((I1307/60)/60)/24)+DATE(1970,1,1)</f>
        <v>42572.729166666672</v>
      </c>
    </row>
    <row r="1308" spans="1:21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f>YEAR(T1308)</f>
        <v>2014</v>
      </c>
      <c r="K1308" s="11">
        <v>1415098734</v>
      </c>
      <c r="L1308" t="b">
        <v>0</v>
      </c>
      <c r="M1308">
        <v>356</v>
      </c>
      <c r="N1308" t="b">
        <v>0</v>
      </c>
      <c r="O1308" t="s">
        <v>8271</v>
      </c>
      <c r="P1308" s="10">
        <f>ROUND(E1308/D1308*100,0)</f>
        <v>65</v>
      </c>
      <c r="Q1308">
        <f>IFERROR(ROUND(E1308/M1308,2),0)</f>
        <v>201.6</v>
      </c>
      <c r="R1308" s="16" t="s">
        <v>8317</v>
      </c>
      <c r="S1308" s="11" t="s">
        <v>8319</v>
      </c>
      <c r="T1308" s="21">
        <f>(((K1308/60)/60)/24)+DATE(1970,1,1)</f>
        <v>41947.457569444443</v>
      </c>
      <c r="U1308" s="21">
        <f>(((I1308/60)/60)/24)+DATE(1970,1,1)</f>
        <v>41977.457569444443</v>
      </c>
    </row>
    <row r="1309" spans="1:21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f>YEAR(T1309)</f>
        <v>2016</v>
      </c>
      <c r="K1309" s="11">
        <v>1453118679</v>
      </c>
      <c r="L1309" t="b">
        <v>0</v>
      </c>
      <c r="M1309">
        <v>45</v>
      </c>
      <c r="N1309" t="b">
        <v>0</v>
      </c>
      <c r="O1309" t="s">
        <v>8271</v>
      </c>
      <c r="P1309" s="10">
        <f>ROUND(E1309/D1309*100,0)</f>
        <v>12</v>
      </c>
      <c r="Q1309">
        <f>IFERROR(ROUND(E1309/M1309,2),0)</f>
        <v>127.93</v>
      </c>
      <c r="R1309" s="16" t="s">
        <v>8317</v>
      </c>
      <c r="S1309" s="11" t="s">
        <v>8319</v>
      </c>
      <c r="T1309" s="21">
        <f>(((K1309/60)/60)/24)+DATE(1970,1,1)</f>
        <v>42387.503229166665</v>
      </c>
      <c r="U1309" s="21">
        <f>(((I1309/60)/60)/24)+DATE(1970,1,1)</f>
        <v>42417.503229166665</v>
      </c>
    </row>
    <row r="1310" spans="1:21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f>YEAR(T1310)</f>
        <v>2016</v>
      </c>
      <c r="K1310" s="11">
        <v>1472481812</v>
      </c>
      <c r="L1310" t="b">
        <v>0</v>
      </c>
      <c r="M1310">
        <v>38</v>
      </c>
      <c r="N1310" t="b">
        <v>0</v>
      </c>
      <c r="O1310" t="s">
        <v>8271</v>
      </c>
      <c r="P1310" s="10">
        <f>ROUND(E1310/D1310*100,0)</f>
        <v>11</v>
      </c>
      <c r="Q1310">
        <f>IFERROR(ROUND(E1310/M1310,2),0)</f>
        <v>29.89</v>
      </c>
      <c r="R1310" s="16" t="s">
        <v>8317</v>
      </c>
      <c r="S1310" s="11" t="s">
        <v>8319</v>
      </c>
      <c r="T1310" s="21">
        <f>(((K1310/60)/60)/24)+DATE(1970,1,1)</f>
        <v>42611.613564814819</v>
      </c>
      <c r="U1310" s="21">
        <f>(((I1310/60)/60)/24)+DATE(1970,1,1)</f>
        <v>42651.613564814819</v>
      </c>
    </row>
    <row r="1311" spans="1:21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f>YEAR(T1311)</f>
        <v>2015</v>
      </c>
      <c r="K1311" s="11">
        <v>1441919468</v>
      </c>
      <c r="L1311" t="b">
        <v>0</v>
      </c>
      <c r="M1311">
        <v>35</v>
      </c>
      <c r="N1311" t="b">
        <v>0</v>
      </c>
      <c r="O1311" t="s">
        <v>8271</v>
      </c>
      <c r="P1311" s="10">
        <f>ROUND(E1311/D1311*100,0)</f>
        <v>112</v>
      </c>
      <c r="Q1311">
        <f>IFERROR(ROUND(E1311/M1311,2),0)</f>
        <v>367.97</v>
      </c>
      <c r="R1311" s="16" t="s">
        <v>8317</v>
      </c>
      <c r="S1311" s="11" t="s">
        <v>8319</v>
      </c>
      <c r="T1311" s="21">
        <f>(((K1311/60)/60)/24)+DATE(1970,1,1)</f>
        <v>42257.882731481484</v>
      </c>
      <c r="U1311" s="21">
        <f>(((I1311/60)/60)/24)+DATE(1970,1,1)</f>
        <v>42292.882731481484</v>
      </c>
    </row>
    <row r="1312" spans="1:21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f>YEAR(T1312)</f>
        <v>2016</v>
      </c>
      <c r="K1312" s="11">
        <v>1467734450</v>
      </c>
      <c r="L1312" t="b">
        <v>0</v>
      </c>
      <c r="M1312">
        <v>24</v>
      </c>
      <c r="N1312" t="b">
        <v>0</v>
      </c>
      <c r="O1312" t="s">
        <v>8271</v>
      </c>
      <c r="P1312" s="10">
        <f>ROUND(E1312/D1312*100,0)</f>
        <v>16</v>
      </c>
      <c r="Q1312">
        <f>IFERROR(ROUND(E1312/M1312,2),0)</f>
        <v>129.16999999999999</v>
      </c>
      <c r="R1312" s="16" t="s">
        <v>8317</v>
      </c>
      <c r="S1312" s="11" t="s">
        <v>8319</v>
      </c>
      <c r="T1312" s="21">
        <f>(((K1312/60)/60)/24)+DATE(1970,1,1)</f>
        <v>42556.667245370365</v>
      </c>
      <c r="U1312" s="21">
        <f>(((I1312/60)/60)/24)+DATE(1970,1,1)</f>
        <v>42601.667245370365</v>
      </c>
    </row>
    <row r="1313" spans="1:21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f>YEAR(T1313)</f>
        <v>2016</v>
      </c>
      <c r="K1313" s="11">
        <v>1477509319</v>
      </c>
      <c r="L1313" t="b">
        <v>0</v>
      </c>
      <c r="M1313">
        <v>100</v>
      </c>
      <c r="N1313" t="b">
        <v>0</v>
      </c>
      <c r="O1313" t="s">
        <v>8271</v>
      </c>
      <c r="P1313" s="10">
        <f>ROUND(E1313/D1313*100,0)</f>
        <v>32</v>
      </c>
      <c r="Q1313">
        <f>IFERROR(ROUND(E1313/M1313,2),0)</f>
        <v>800.7</v>
      </c>
      <c r="R1313" s="16" t="s">
        <v>8317</v>
      </c>
      <c r="S1313" s="11" t="s">
        <v>8319</v>
      </c>
      <c r="T1313" s="21">
        <f>(((K1313/60)/60)/24)+DATE(1970,1,1)</f>
        <v>42669.802303240736</v>
      </c>
      <c r="U1313" s="21">
        <f>(((I1313/60)/60)/24)+DATE(1970,1,1)</f>
        <v>42704.843969907408</v>
      </c>
    </row>
    <row r="1314" spans="1:21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f>YEAR(T1314)</f>
        <v>2015</v>
      </c>
      <c r="K1314" s="11">
        <v>1426783922</v>
      </c>
      <c r="L1314" t="b">
        <v>0</v>
      </c>
      <c r="M1314">
        <v>1</v>
      </c>
      <c r="N1314" t="b">
        <v>0</v>
      </c>
      <c r="O1314" t="s">
        <v>8271</v>
      </c>
      <c r="P1314" s="10">
        <f>ROUND(E1314/D1314*100,0)</f>
        <v>1</v>
      </c>
      <c r="Q1314">
        <f>IFERROR(ROUND(E1314/M1314,2),0)</f>
        <v>28</v>
      </c>
      <c r="R1314" s="16" t="s">
        <v>8317</v>
      </c>
      <c r="S1314" s="11" t="s">
        <v>8319</v>
      </c>
      <c r="T1314" s="21">
        <f>(((K1314/60)/60)/24)+DATE(1970,1,1)</f>
        <v>42082.702800925923</v>
      </c>
      <c r="U1314" s="21">
        <f>(((I1314/60)/60)/24)+DATE(1970,1,1)</f>
        <v>42112.702800925923</v>
      </c>
    </row>
    <row r="1315" spans="1:21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f>YEAR(T1315)</f>
        <v>2016</v>
      </c>
      <c r="K1315" s="11">
        <v>1454432514</v>
      </c>
      <c r="L1315" t="b">
        <v>0</v>
      </c>
      <c r="M1315">
        <v>122</v>
      </c>
      <c r="N1315" t="b">
        <v>0</v>
      </c>
      <c r="O1315" t="s">
        <v>8271</v>
      </c>
      <c r="P1315" s="10">
        <f>ROUND(E1315/D1315*100,0)</f>
        <v>31</v>
      </c>
      <c r="Q1315">
        <f>IFERROR(ROUND(E1315/M1315,2),0)</f>
        <v>102.02</v>
      </c>
      <c r="R1315" s="16" t="s">
        <v>8317</v>
      </c>
      <c r="S1315" s="11" t="s">
        <v>8319</v>
      </c>
      <c r="T1315" s="21">
        <f>(((K1315/60)/60)/24)+DATE(1970,1,1)</f>
        <v>42402.709652777776</v>
      </c>
      <c r="U1315" s="21">
        <f>(((I1315/60)/60)/24)+DATE(1970,1,1)</f>
        <v>42432.709652777776</v>
      </c>
    </row>
    <row r="1316" spans="1:21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f>YEAR(T1316)</f>
        <v>2016</v>
      </c>
      <c r="K1316" s="11">
        <v>1471881860</v>
      </c>
      <c r="L1316" t="b">
        <v>0</v>
      </c>
      <c r="M1316">
        <v>11</v>
      </c>
      <c r="N1316" t="b">
        <v>0</v>
      </c>
      <c r="O1316" t="s">
        <v>8271</v>
      </c>
      <c r="P1316" s="10">
        <f>ROUND(E1316/D1316*100,0)</f>
        <v>1</v>
      </c>
      <c r="Q1316">
        <f>IFERROR(ROUND(E1316/M1316,2),0)</f>
        <v>184.36</v>
      </c>
      <c r="R1316" s="16" t="s">
        <v>8317</v>
      </c>
      <c r="S1316" s="11" t="s">
        <v>8319</v>
      </c>
      <c r="T1316" s="21">
        <f>(((K1316/60)/60)/24)+DATE(1970,1,1)</f>
        <v>42604.669675925921</v>
      </c>
      <c r="U1316" s="21">
        <f>(((I1316/60)/60)/24)+DATE(1970,1,1)</f>
        <v>42664.669675925921</v>
      </c>
    </row>
    <row r="1317" spans="1:21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f>YEAR(T1317)</f>
        <v>2015</v>
      </c>
      <c r="K1317" s="11">
        <v>1443700648</v>
      </c>
      <c r="L1317" t="b">
        <v>0</v>
      </c>
      <c r="M1317">
        <v>248</v>
      </c>
      <c r="N1317" t="b">
        <v>0</v>
      </c>
      <c r="O1317" t="s">
        <v>8271</v>
      </c>
      <c r="P1317" s="10">
        <f>ROUND(E1317/D1317*100,0)</f>
        <v>40</v>
      </c>
      <c r="Q1317">
        <f>IFERROR(ROUND(E1317/M1317,2),0)</f>
        <v>162.91999999999999</v>
      </c>
      <c r="R1317" s="16" t="s">
        <v>8317</v>
      </c>
      <c r="S1317" s="11" t="s">
        <v>8319</v>
      </c>
      <c r="T1317" s="21">
        <f>(((K1317/60)/60)/24)+DATE(1970,1,1)</f>
        <v>42278.498240740737</v>
      </c>
      <c r="U1317" s="21">
        <f>(((I1317/60)/60)/24)+DATE(1970,1,1)</f>
        <v>42314.041666666672</v>
      </c>
    </row>
    <row r="1318" spans="1:21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f>YEAR(T1318)</f>
        <v>2016</v>
      </c>
      <c r="K1318" s="11">
        <v>1453676709</v>
      </c>
      <c r="L1318" t="b">
        <v>0</v>
      </c>
      <c r="M1318">
        <v>1</v>
      </c>
      <c r="N1318" t="b">
        <v>0</v>
      </c>
      <c r="O1318" t="s">
        <v>8271</v>
      </c>
      <c r="P1318" s="10">
        <f>ROUND(E1318/D1318*100,0)</f>
        <v>0</v>
      </c>
      <c r="Q1318">
        <f>IFERROR(ROUND(E1318/M1318,2),0)</f>
        <v>1</v>
      </c>
      <c r="R1318" s="16" t="s">
        <v>8317</v>
      </c>
      <c r="S1318" s="11" t="s">
        <v>8319</v>
      </c>
      <c r="T1318" s="21">
        <f>(((K1318/60)/60)/24)+DATE(1970,1,1)</f>
        <v>42393.961909722217</v>
      </c>
      <c r="U1318" s="21">
        <f>(((I1318/60)/60)/24)+DATE(1970,1,1)</f>
        <v>42428.961909722217</v>
      </c>
    </row>
    <row r="1319" spans="1:21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f>YEAR(T1319)</f>
        <v>2016</v>
      </c>
      <c r="K1319" s="11">
        <v>1464586746</v>
      </c>
      <c r="L1319" t="b">
        <v>0</v>
      </c>
      <c r="M1319">
        <v>19</v>
      </c>
      <c r="N1319" t="b">
        <v>0</v>
      </c>
      <c r="O1319" t="s">
        <v>8271</v>
      </c>
      <c r="P1319" s="10">
        <f>ROUND(E1319/D1319*100,0)</f>
        <v>6</v>
      </c>
      <c r="Q1319">
        <f>IFERROR(ROUND(E1319/M1319,2),0)</f>
        <v>603.53</v>
      </c>
      <c r="R1319" s="16" t="s">
        <v>8317</v>
      </c>
      <c r="S1319" s="11" t="s">
        <v>8319</v>
      </c>
      <c r="T1319" s="21">
        <f>(((K1319/60)/60)/24)+DATE(1970,1,1)</f>
        <v>42520.235486111109</v>
      </c>
      <c r="U1319" s="21">
        <f>(((I1319/60)/60)/24)+DATE(1970,1,1)</f>
        <v>42572.583333333328</v>
      </c>
    </row>
    <row r="1320" spans="1:21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f>YEAR(T1320)</f>
        <v>2014</v>
      </c>
      <c r="K1320" s="11">
        <v>1418346172</v>
      </c>
      <c r="L1320" t="b">
        <v>0</v>
      </c>
      <c r="M1320">
        <v>135</v>
      </c>
      <c r="N1320" t="b">
        <v>0</v>
      </c>
      <c r="O1320" t="s">
        <v>8271</v>
      </c>
      <c r="P1320" s="10">
        <f>ROUND(E1320/D1320*100,0)</f>
        <v>15</v>
      </c>
      <c r="Q1320">
        <f>IFERROR(ROUND(E1320/M1320,2),0)</f>
        <v>45.41</v>
      </c>
      <c r="R1320" s="16" t="s">
        <v>8317</v>
      </c>
      <c r="S1320" s="11" t="s">
        <v>8319</v>
      </c>
      <c r="T1320" s="21">
        <f>(((K1320/60)/60)/24)+DATE(1970,1,1)</f>
        <v>41985.043657407412</v>
      </c>
      <c r="U1320" s="21">
        <f>(((I1320/60)/60)/24)+DATE(1970,1,1)</f>
        <v>42015.043657407412</v>
      </c>
    </row>
    <row r="1321" spans="1:21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f>YEAR(T1321)</f>
        <v>2014</v>
      </c>
      <c r="K1321" s="11">
        <v>1403810965</v>
      </c>
      <c r="L1321" t="b">
        <v>0</v>
      </c>
      <c r="M1321">
        <v>9</v>
      </c>
      <c r="N1321" t="b">
        <v>0</v>
      </c>
      <c r="O1321" t="s">
        <v>8271</v>
      </c>
      <c r="P1321" s="10">
        <f>ROUND(E1321/D1321*100,0)</f>
        <v>15</v>
      </c>
      <c r="Q1321">
        <f>IFERROR(ROUND(E1321/M1321,2),0)</f>
        <v>97.33</v>
      </c>
      <c r="R1321" s="16" t="s">
        <v>8317</v>
      </c>
      <c r="S1321" s="11" t="s">
        <v>8319</v>
      </c>
      <c r="T1321" s="21">
        <f>(((K1321/60)/60)/24)+DATE(1970,1,1)</f>
        <v>41816.812094907407</v>
      </c>
      <c r="U1321" s="21">
        <f>(((I1321/60)/60)/24)+DATE(1970,1,1)</f>
        <v>41831.666666666664</v>
      </c>
    </row>
    <row r="1322" spans="1:21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f>YEAR(T1322)</f>
        <v>2016</v>
      </c>
      <c r="K1322" s="11">
        <v>1480610046</v>
      </c>
      <c r="L1322" t="b">
        <v>0</v>
      </c>
      <c r="M1322">
        <v>3</v>
      </c>
      <c r="N1322" t="b">
        <v>0</v>
      </c>
      <c r="O1322" t="s">
        <v>8271</v>
      </c>
      <c r="P1322" s="10">
        <f>ROUND(E1322/D1322*100,0)</f>
        <v>1</v>
      </c>
      <c r="Q1322">
        <f>IFERROR(ROUND(E1322/M1322,2),0)</f>
        <v>167.67</v>
      </c>
      <c r="R1322" s="16" t="s">
        <v>8317</v>
      </c>
      <c r="S1322" s="11" t="s">
        <v>8319</v>
      </c>
      <c r="T1322" s="21">
        <f>(((K1322/60)/60)/24)+DATE(1970,1,1)</f>
        <v>42705.690347222218</v>
      </c>
      <c r="U1322" s="21">
        <f>(((I1322/60)/60)/24)+DATE(1970,1,1)</f>
        <v>42734.958333333328</v>
      </c>
    </row>
    <row r="1323" spans="1:21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f>YEAR(T1323)</f>
        <v>2016</v>
      </c>
      <c r="K1323" s="11">
        <v>1479923937</v>
      </c>
      <c r="L1323" t="b">
        <v>0</v>
      </c>
      <c r="M1323">
        <v>7</v>
      </c>
      <c r="N1323" t="b">
        <v>0</v>
      </c>
      <c r="O1323" t="s">
        <v>8271</v>
      </c>
      <c r="P1323" s="10">
        <f>ROUND(E1323/D1323*100,0)</f>
        <v>1</v>
      </c>
      <c r="Q1323">
        <f>IFERROR(ROUND(E1323/M1323,2),0)</f>
        <v>859.86</v>
      </c>
      <c r="R1323" s="16" t="s">
        <v>8317</v>
      </c>
      <c r="S1323" s="11" t="s">
        <v>8319</v>
      </c>
      <c r="T1323" s="21">
        <f>(((K1323/60)/60)/24)+DATE(1970,1,1)</f>
        <v>42697.74927083333</v>
      </c>
      <c r="U1323" s="21">
        <f>(((I1323/60)/60)/24)+DATE(1970,1,1)</f>
        <v>42727.74927083333</v>
      </c>
    </row>
    <row r="1324" spans="1:21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f>YEAR(T1324)</f>
        <v>2015</v>
      </c>
      <c r="K1324" s="11">
        <v>1429631125</v>
      </c>
      <c r="L1324" t="b">
        <v>0</v>
      </c>
      <c r="M1324">
        <v>4</v>
      </c>
      <c r="N1324" t="b">
        <v>0</v>
      </c>
      <c r="O1324" t="s">
        <v>8271</v>
      </c>
      <c r="P1324" s="10">
        <f>ROUND(E1324/D1324*100,0)</f>
        <v>0</v>
      </c>
      <c r="Q1324">
        <f>IFERROR(ROUND(E1324/M1324,2),0)</f>
        <v>26.5</v>
      </c>
      <c r="R1324" s="16" t="s">
        <v>8317</v>
      </c>
      <c r="S1324" s="11" t="s">
        <v>8319</v>
      </c>
      <c r="T1324" s="21">
        <f>(((K1324/60)/60)/24)+DATE(1970,1,1)</f>
        <v>42115.656539351854</v>
      </c>
      <c r="U1324" s="21">
        <f>(((I1324/60)/60)/24)+DATE(1970,1,1)</f>
        <v>42145.656539351854</v>
      </c>
    </row>
    <row r="1325" spans="1:21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f>YEAR(T1325)</f>
        <v>2016</v>
      </c>
      <c r="K1325" s="11">
        <v>1458665146</v>
      </c>
      <c r="L1325" t="b">
        <v>0</v>
      </c>
      <c r="M1325">
        <v>44</v>
      </c>
      <c r="N1325" t="b">
        <v>0</v>
      </c>
      <c r="O1325" t="s">
        <v>8271</v>
      </c>
      <c r="P1325" s="10">
        <f>ROUND(E1325/D1325*100,0)</f>
        <v>9</v>
      </c>
      <c r="Q1325">
        <f>IFERROR(ROUND(E1325/M1325,2),0)</f>
        <v>30.27</v>
      </c>
      <c r="R1325" s="16" t="s">
        <v>8317</v>
      </c>
      <c r="S1325" s="11" t="s">
        <v>8319</v>
      </c>
      <c r="T1325" s="21">
        <f>(((K1325/60)/60)/24)+DATE(1970,1,1)</f>
        <v>42451.698449074072</v>
      </c>
      <c r="U1325" s="21">
        <f>(((I1325/60)/60)/24)+DATE(1970,1,1)</f>
        <v>42486.288194444445</v>
      </c>
    </row>
    <row r="1326" spans="1:21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f>YEAR(T1326)</f>
        <v>2016</v>
      </c>
      <c r="K1326" s="11">
        <v>1473779552</v>
      </c>
      <c r="L1326" t="b">
        <v>0</v>
      </c>
      <c r="M1326">
        <v>90</v>
      </c>
      <c r="N1326" t="b">
        <v>0</v>
      </c>
      <c r="O1326" t="s">
        <v>8271</v>
      </c>
      <c r="P1326" s="10">
        <f>ROUND(E1326/D1326*100,0)</f>
        <v>10</v>
      </c>
      <c r="Q1326">
        <f>IFERROR(ROUND(E1326/M1326,2),0)</f>
        <v>54.67</v>
      </c>
      <c r="R1326" s="16" t="s">
        <v>8317</v>
      </c>
      <c r="S1326" s="11" t="s">
        <v>8319</v>
      </c>
      <c r="T1326" s="21">
        <f>(((K1326/60)/60)/24)+DATE(1970,1,1)</f>
        <v>42626.633703703701</v>
      </c>
      <c r="U1326" s="21">
        <f>(((I1326/60)/60)/24)+DATE(1970,1,1)</f>
        <v>42656.633703703701</v>
      </c>
    </row>
    <row r="1327" spans="1:21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f>YEAR(T1327)</f>
        <v>2016</v>
      </c>
      <c r="K1327" s="11">
        <v>1480471435</v>
      </c>
      <c r="L1327" t="b">
        <v>0</v>
      </c>
      <c r="M1327">
        <v>8</v>
      </c>
      <c r="N1327" t="b">
        <v>0</v>
      </c>
      <c r="O1327" t="s">
        <v>8271</v>
      </c>
      <c r="P1327" s="10">
        <f>ROUND(E1327/D1327*100,0)</f>
        <v>2</v>
      </c>
      <c r="Q1327">
        <f>IFERROR(ROUND(E1327/M1327,2),0)</f>
        <v>60.75</v>
      </c>
      <c r="R1327" s="16" t="s">
        <v>8317</v>
      </c>
      <c r="S1327" s="11" t="s">
        <v>8319</v>
      </c>
      <c r="T1327" s="21">
        <f>(((K1327/60)/60)/24)+DATE(1970,1,1)</f>
        <v>42704.086053240739</v>
      </c>
      <c r="U1327" s="21">
        <f>(((I1327/60)/60)/24)+DATE(1970,1,1)</f>
        <v>42734.086053240739</v>
      </c>
    </row>
    <row r="1328" spans="1:21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f>YEAR(T1328)</f>
        <v>2014</v>
      </c>
      <c r="K1328" s="11">
        <v>1417460428</v>
      </c>
      <c r="L1328" t="b">
        <v>0</v>
      </c>
      <c r="M1328">
        <v>11</v>
      </c>
      <c r="N1328" t="b">
        <v>0</v>
      </c>
      <c r="O1328" t="s">
        <v>8271</v>
      </c>
      <c r="P1328" s="10">
        <f>ROUND(E1328/D1328*100,0)</f>
        <v>1</v>
      </c>
      <c r="Q1328">
        <f>IFERROR(ROUND(E1328/M1328,2),0)</f>
        <v>102.73</v>
      </c>
      <c r="R1328" s="16" t="s">
        <v>8317</v>
      </c>
      <c r="S1328" s="11" t="s">
        <v>8319</v>
      </c>
      <c r="T1328" s="21">
        <f>(((K1328/60)/60)/24)+DATE(1970,1,1)</f>
        <v>41974.791990740734</v>
      </c>
      <c r="U1328" s="21">
        <f>(((I1328/60)/60)/24)+DATE(1970,1,1)</f>
        <v>42019.791990740734</v>
      </c>
    </row>
    <row r="1329" spans="1:21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f>YEAR(T1329)</f>
        <v>2015</v>
      </c>
      <c r="K1329" s="11">
        <v>1430324235</v>
      </c>
      <c r="L1329" t="b">
        <v>0</v>
      </c>
      <c r="M1329">
        <v>41</v>
      </c>
      <c r="N1329" t="b">
        <v>0</v>
      </c>
      <c r="O1329" t="s">
        <v>8271</v>
      </c>
      <c r="P1329" s="10">
        <f>ROUND(E1329/D1329*100,0)</f>
        <v>4</v>
      </c>
      <c r="Q1329">
        <f>IFERROR(ROUND(E1329/M1329,2),0)</f>
        <v>41.59</v>
      </c>
      <c r="R1329" s="16" t="s">
        <v>8317</v>
      </c>
      <c r="S1329" s="11" t="s">
        <v>8319</v>
      </c>
      <c r="T1329" s="21">
        <f>(((K1329/60)/60)/24)+DATE(1970,1,1)</f>
        <v>42123.678645833337</v>
      </c>
      <c r="U1329" s="21">
        <f>(((I1329/60)/60)/24)+DATE(1970,1,1)</f>
        <v>42153.678645833337</v>
      </c>
    </row>
    <row r="1330" spans="1:21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f>YEAR(T1330)</f>
        <v>2016</v>
      </c>
      <c r="K1330" s="11">
        <v>1472570734</v>
      </c>
      <c r="L1330" t="b">
        <v>0</v>
      </c>
      <c r="M1330">
        <v>15</v>
      </c>
      <c r="N1330" t="b">
        <v>0</v>
      </c>
      <c r="O1330" t="s">
        <v>8271</v>
      </c>
      <c r="P1330" s="10">
        <f>ROUND(E1330/D1330*100,0)</f>
        <v>2</v>
      </c>
      <c r="Q1330">
        <f>IFERROR(ROUND(E1330/M1330,2),0)</f>
        <v>116.53</v>
      </c>
      <c r="R1330" s="16" t="s">
        <v>8317</v>
      </c>
      <c r="S1330" s="11" t="s">
        <v>8319</v>
      </c>
      <c r="T1330" s="21">
        <f>(((K1330/60)/60)/24)+DATE(1970,1,1)</f>
        <v>42612.642754629633</v>
      </c>
      <c r="U1330" s="21">
        <f>(((I1330/60)/60)/24)+DATE(1970,1,1)</f>
        <v>42657.642754629633</v>
      </c>
    </row>
    <row r="1331" spans="1:21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f>YEAR(T1331)</f>
        <v>2014</v>
      </c>
      <c r="K1331" s="11">
        <v>1414041545</v>
      </c>
      <c r="L1331" t="b">
        <v>0</v>
      </c>
      <c r="M1331">
        <v>9</v>
      </c>
      <c r="N1331" t="b">
        <v>0</v>
      </c>
      <c r="O1331" t="s">
        <v>8271</v>
      </c>
      <c r="P1331" s="10">
        <f>ROUND(E1331/D1331*100,0)</f>
        <v>1</v>
      </c>
      <c r="Q1331">
        <f>IFERROR(ROUND(E1331/M1331,2),0)</f>
        <v>45.33</v>
      </c>
      <c r="R1331" s="16" t="s">
        <v>8317</v>
      </c>
      <c r="S1331" s="11" t="s">
        <v>8319</v>
      </c>
      <c r="T1331" s="21">
        <f>(((K1331/60)/60)/24)+DATE(1970,1,1)</f>
        <v>41935.221585648149</v>
      </c>
      <c r="U1331" s="21">
        <f>(((I1331/60)/60)/24)+DATE(1970,1,1)</f>
        <v>41975.263252314813</v>
      </c>
    </row>
    <row r="1332" spans="1:21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f>YEAR(T1332)</f>
        <v>2016</v>
      </c>
      <c r="K1332" s="11">
        <v>1464763109</v>
      </c>
      <c r="L1332" t="b">
        <v>0</v>
      </c>
      <c r="M1332">
        <v>50</v>
      </c>
      <c r="N1332" t="b">
        <v>0</v>
      </c>
      <c r="O1332" t="s">
        <v>8271</v>
      </c>
      <c r="P1332" s="10">
        <f>ROUND(E1332/D1332*100,0)</f>
        <v>22</v>
      </c>
      <c r="Q1332">
        <f>IFERROR(ROUND(E1332/M1332,2),0)</f>
        <v>157.46</v>
      </c>
      <c r="R1332" s="16" t="s">
        <v>8317</v>
      </c>
      <c r="S1332" s="11" t="s">
        <v>8319</v>
      </c>
      <c r="T1332" s="21">
        <f>(((K1332/60)/60)/24)+DATE(1970,1,1)</f>
        <v>42522.276724537034</v>
      </c>
      <c r="U1332" s="21">
        <f>(((I1332/60)/60)/24)+DATE(1970,1,1)</f>
        <v>42553.166666666672</v>
      </c>
    </row>
    <row r="1333" spans="1:21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f>YEAR(T1333)</f>
        <v>2016</v>
      </c>
      <c r="K1333" s="11">
        <v>1468843554</v>
      </c>
      <c r="L1333" t="b">
        <v>0</v>
      </c>
      <c r="M1333">
        <v>34</v>
      </c>
      <c r="N1333" t="b">
        <v>0</v>
      </c>
      <c r="O1333" t="s">
        <v>8271</v>
      </c>
      <c r="P1333" s="10">
        <f>ROUND(E1333/D1333*100,0)</f>
        <v>1</v>
      </c>
      <c r="Q1333">
        <f>IFERROR(ROUND(E1333/M1333,2),0)</f>
        <v>100.5</v>
      </c>
      <c r="R1333" s="16" t="s">
        <v>8317</v>
      </c>
      <c r="S1333" s="11" t="s">
        <v>8319</v>
      </c>
      <c r="T1333" s="21">
        <f>(((K1333/60)/60)/24)+DATE(1970,1,1)</f>
        <v>42569.50409722222</v>
      </c>
      <c r="U1333" s="21">
        <f>(((I1333/60)/60)/24)+DATE(1970,1,1)</f>
        <v>42599.50409722222</v>
      </c>
    </row>
    <row r="1334" spans="1:21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f>YEAR(T1334)</f>
        <v>2016</v>
      </c>
      <c r="K1334" s="11">
        <v>1482888408</v>
      </c>
      <c r="L1334" t="b">
        <v>0</v>
      </c>
      <c r="M1334">
        <v>0</v>
      </c>
      <c r="N1334" t="b">
        <v>0</v>
      </c>
      <c r="O1334" t="s">
        <v>8271</v>
      </c>
      <c r="P1334" s="10">
        <f>ROUND(E1334/D1334*100,0)</f>
        <v>0</v>
      </c>
      <c r="Q1334">
        <f>IFERROR(ROUND(E1334/M1334,2),0)</f>
        <v>0</v>
      </c>
      <c r="R1334" s="16" t="s">
        <v>8317</v>
      </c>
      <c r="S1334" s="11" t="s">
        <v>8319</v>
      </c>
      <c r="T1334" s="21">
        <f>(((K1334/60)/60)/24)+DATE(1970,1,1)</f>
        <v>42732.060277777782</v>
      </c>
      <c r="U1334" s="21">
        <f>(((I1334/60)/60)/24)+DATE(1970,1,1)</f>
        <v>42762.060277777782</v>
      </c>
    </row>
    <row r="1335" spans="1:21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f>YEAR(T1335)</f>
        <v>2014</v>
      </c>
      <c r="K1335" s="11">
        <v>1402886025</v>
      </c>
      <c r="L1335" t="b">
        <v>0</v>
      </c>
      <c r="M1335">
        <v>0</v>
      </c>
      <c r="N1335" t="b">
        <v>0</v>
      </c>
      <c r="O1335" t="s">
        <v>8271</v>
      </c>
      <c r="P1335" s="10">
        <f>ROUND(E1335/D1335*100,0)</f>
        <v>0</v>
      </c>
      <c r="Q1335">
        <f>IFERROR(ROUND(E1335/M1335,2),0)</f>
        <v>0</v>
      </c>
      <c r="R1335" s="16" t="s">
        <v>8317</v>
      </c>
      <c r="S1335" s="11" t="s">
        <v>8319</v>
      </c>
      <c r="T1335" s="21">
        <f>(((K1335/60)/60)/24)+DATE(1970,1,1)</f>
        <v>41806.106770833336</v>
      </c>
      <c r="U1335" s="21">
        <f>(((I1335/60)/60)/24)+DATE(1970,1,1)</f>
        <v>41836.106770833336</v>
      </c>
    </row>
    <row r="1336" spans="1:21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f>YEAR(T1336)</f>
        <v>2016</v>
      </c>
      <c r="K1336" s="11">
        <v>1455129287</v>
      </c>
      <c r="L1336" t="b">
        <v>0</v>
      </c>
      <c r="M1336">
        <v>276</v>
      </c>
      <c r="N1336" t="b">
        <v>0</v>
      </c>
      <c r="O1336" t="s">
        <v>8271</v>
      </c>
      <c r="P1336" s="10">
        <f>ROUND(E1336/D1336*100,0)</f>
        <v>11</v>
      </c>
      <c r="Q1336">
        <f>IFERROR(ROUND(E1336/M1336,2),0)</f>
        <v>51.82</v>
      </c>
      <c r="R1336" s="16" t="s">
        <v>8317</v>
      </c>
      <c r="S1336" s="11" t="s">
        <v>8319</v>
      </c>
      <c r="T1336" s="21">
        <f>(((K1336/60)/60)/24)+DATE(1970,1,1)</f>
        <v>42410.774155092593</v>
      </c>
      <c r="U1336" s="21">
        <f>(((I1336/60)/60)/24)+DATE(1970,1,1)</f>
        <v>42440.774155092593</v>
      </c>
    </row>
    <row r="1337" spans="1:21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f>YEAR(T1337)</f>
        <v>2015</v>
      </c>
      <c r="K1337" s="11">
        <v>1446762502</v>
      </c>
      <c r="L1337" t="b">
        <v>0</v>
      </c>
      <c r="M1337">
        <v>16</v>
      </c>
      <c r="N1337" t="b">
        <v>0</v>
      </c>
      <c r="O1337" t="s">
        <v>8271</v>
      </c>
      <c r="P1337" s="10">
        <f>ROUND(E1337/D1337*100,0)</f>
        <v>20</v>
      </c>
      <c r="Q1337">
        <f>IFERROR(ROUND(E1337/M1337,2),0)</f>
        <v>308.75</v>
      </c>
      <c r="R1337" s="16" t="s">
        <v>8317</v>
      </c>
      <c r="S1337" s="11" t="s">
        <v>8319</v>
      </c>
      <c r="T1337" s="21">
        <f>(((K1337/60)/60)/24)+DATE(1970,1,1)</f>
        <v>42313.936365740738</v>
      </c>
      <c r="U1337" s="21">
        <f>(((I1337/60)/60)/24)+DATE(1970,1,1)</f>
        <v>42343.936365740738</v>
      </c>
    </row>
    <row r="1338" spans="1:21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f>YEAR(T1338)</f>
        <v>2014</v>
      </c>
      <c r="K1338" s="11">
        <v>1415825028</v>
      </c>
      <c r="L1338" t="b">
        <v>0</v>
      </c>
      <c r="M1338">
        <v>224</v>
      </c>
      <c r="N1338" t="b">
        <v>0</v>
      </c>
      <c r="O1338" t="s">
        <v>8271</v>
      </c>
      <c r="P1338" s="10">
        <f>ROUND(E1338/D1338*100,0)</f>
        <v>85</v>
      </c>
      <c r="Q1338">
        <f>IFERROR(ROUND(E1338/M1338,2),0)</f>
        <v>379.23</v>
      </c>
      <c r="R1338" s="16" t="s">
        <v>8317</v>
      </c>
      <c r="S1338" s="11" t="s">
        <v>8319</v>
      </c>
      <c r="T1338" s="21">
        <f>(((K1338/60)/60)/24)+DATE(1970,1,1)</f>
        <v>41955.863750000004</v>
      </c>
      <c r="U1338" s="21">
        <f>(((I1338/60)/60)/24)+DATE(1970,1,1)</f>
        <v>41990.863750000004</v>
      </c>
    </row>
    <row r="1339" spans="1:21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f>YEAR(T1339)</f>
        <v>2017</v>
      </c>
      <c r="K1339" s="11">
        <v>1485957079</v>
      </c>
      <c r="L1339" t="b">
        <v>0</v>
      </c>
      <c r="M1339">
        <v>140</v>
      </c>
      <c r="N1339" t="b">
        <v>0</v>
      </c>
      <c r="O1339" t="s">
        <v>8271</v>
      </c>
      <c r="P1339" s="10">
        <f>ROUND(E1339/D1339*100,0)</f>
        <v>49</v>
      </c>
      <c r="Q1339">
        <f>IFERROR(ROUND(E1339/M1339,2),0)</f>
        <v>176.36</v>
      </c>
      <c r="R1339" s="16" t="s">
        <v>8317</v>
      </c>
      <c r="S1339" s="11" t="s">
        <v>8319</v>
      </c>
      <c r="T1339" s="21">
        <f>(((K1339/60)/60)/24)+DATE(1970,1,1)</f>
        <v>42767.577303240745</v>
      </c>
      <c r="U1339" s="21">
        <f>(((I1339/60)/60)/24)+DATE(1970,1,1)</f>
        <v>42797.577303240745</v>
      </c>
    </row>
    <row r="1340" spans="1:21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f>YEAR(T1340)</f>
        <v>2015</v>
      </c>
      <c r="K1340" s="11">
        <v>1435951033</v>
      </c>
      <c r="L1340" t="b">
        <v>0</v>
      </c>
      <c r="M1340">
        <v>15</v>
      </c>
      <c r="N1340" t="b">
        <v>0</v>
      </c>
      <c r="O1340" t="s">
        <v>8271</v>
      </c>
      <c r="P1340" s="10">
        <f>ROUND(E1340/D1340*100,0)</f>
        <v>3</v>
      </c>
      <c r="Q1340">
        <f>IFERROR(ROUND(E1340/M1340,2),0)</f>
        <v>66.069999999999993</v>
      </c>
      <c r="R1340" s="16" t="s">
        <v>8317</v>
      </c>
      <c r="S1340" s="11" t="s">
        <v>8319</v>
      </c>
      <c r="T1340" s="21">
        <f>(((K1340/60)/60)/24)+DATE(1970,1,1)</f>
        <v>42188.803622685184</v>
      </c>
      <c r="U1340" s="21">
        <f>(((I1340/60)/60)/24)+DATE(1970,1,1)</f>
        <v>42218.803622685184</v>
      </c>
    </row>
    <row r="1341" spans="1:21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f>YEAR(T1341)</f>
        <v>2014</v>
      </c>
      <c r="K1341" s="11">
        <v>1414164715</v>
      </c>
      <c r="L1341" t="b">
        <v>0</v>
      </c>
      <c r="M1341">
        <v>37</v>
      </c>
      <c r="N1341" t="b">
        <v>0</v>
      </c>
      <c r="O1341" t="s">
        <v>8271</v>
      </c>
      <c r="P1341" s="10">
        <f>ROUND(E1341/D1341*100,0)</f>
        <v>7</v>
      </c>
      <c r="Q1341">
        <f>IFERROR(ROUND(E1341/M1341,2),0)</f>
        <v>89.65</v>
      </c>
      <c r="R1341" s="16" t="s">
        <v>8317</v>
      </c>
      <c r="S1341" s="11" t="s">
        <v>8319</v>
      </c>
      <c r="T1341" s="21">
        <f>(((K1341/60)/60)/24)+DATE(1970,1,1)</f>
        <v>41936.647164351853</v>
      </c>
      <c r="U1341" s="21">
        <f>(((I1341/60)/60)/24)+DATE(1970,1,1)</f>
        <v>41981.688831018517</v>
      </c>
    </row>
    <row r="1342" spans="1:21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f>YEAR(T1342)</f>
        <v>2014</v>
      </c>
      <c r="K1342" s="11">
        <v>1405520253</v>
      </c>
      <c r="L1342" t="b">
        <v>0</v>
      </c>
      <c r="M1342">
        <v>0</v>
      </c>
      <c r="N1342" t="b">
        <v>0</v>
      </c>
      <c r="O1342" t="s">
        <v>8271</v>
      </c>
      <c r="P1342" s="10">
        <f>ROUND(E1342/D1342*100,0)</f>
        <v>0</v>
      </c>
      <c r="Q1342">
        <f>IFERROR(ROUND(E1342/M1342,2),0)</f>
        <v>0</v>
      </c>
      <c r="R1342" s="16" t="s">
        <v>8317</v>
      </c>
      <c r="S1342" s="11" t="s">
        <v>8319</v>
      </c>
      <c r="T1342" s="21">
        <f>(((K1342/60)/60)/24)+DATE(1970,1,1)</f>
        <v>41836.595520833333</v>
      </c>
      <c r="U1342" s="21">
        <f>(((I1342/60)/60)/24)+DATE(1970,1,1)</f>
        <v>41866.595520833333</v>
      </c>
    </row>
    <row r="1343" spans="1:21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f>YEAR(T1343)</f>
        <v>2016</v>
      </c>
      <c r="K1343" s="11">
        <v>1472569117</v>
      </c>
      <c r="L1343" t="b">
        <v>0</v>
      </c>
      <c r="M1343">
        <v>46</v>
      </c>
      <c r="N1343" t="b">
        <v>0</v>
      </c>
      <c r="O1343" t="s">
        <v>8271</v>
      </c>
      <c r="P1343" s="10">
        <f>ROUND(E1343/D1343*100,0)</f>
        <v>70</v>
      </c>
      <c r="Q1343">
        <f>IFERROR(ROUND(E1343/M1343,2),0)</f>
        <v>382.39</v>
      </c>
      <c r="R1343" s="16" t="s">
        <v>8317</v>
      </c>
      <c r="S1343" s="11" t="s">
        <v>8319</v>
      </c>
      <c r="T1343" s="21">
        <f>(((K1343/60)/60)/24)+DATE(1970,1,1)</f>
        <v>42612.624039351853</v>
      </c>
      <c r="U1343" s="21">
        <f>(((I1343/60)/60)/24)+DATE(1970,1,1)</f>
        <v>42644.624039351853</v>
      </c>
    </row>
    <row r="1344" spans="1:21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f>YEAR(T1344)</f>
        <v>2015</v>
      </c>
      <c r="K1344" s="11">
        <v>1434569739</v>
      </c>
      <c r="L1344" t="b">
        <v>0</v>
      </c>
      <c r="M1344">
        <v>1</v>
      </c>
      <c r="N1344" t="b">
        <v>0</v>
      </c>
      <c r="O1344" t="s">
        <v>8271</v>
      </c>
      <c r="P1344" s="10">
        <f>ROUND(E1344/D1344*100,0)</f>
        <v>0</v>
      </c>
      <c r="Q1344">
        <f>IFERROR(ROUND(E1344/M1344,2),0)</f>
        <v>100</v>
      </c>
      <c r="R1344" s="16" t="s">
        <v>8317</v>
      </c>
      <c r="S1344" s="11" t="s">
        <v>8319</v>
      </c>
      <c r="T1344" s="21">
        <f>(((K1344/60)/60)/24)+DATE(1970,1,1)</f>
        <v>42172.816423611104</v>
      </c>
      <c r="U1344" s="21">
        <f>(((I1344/60)/60)/24)+DATE(1970,1,1)</f>
        <v>42202.816423611104</v>
      </c>
    </row>
    <row r="1345" spans="1:21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f>YEAR(T1345)</f>
        <v>2016</v>
      </c>
      <c r="K1345" s="11">
        <v>1466512683</v>
      </c>
      <c r="L1345" t="b">
        <v>0</v>
      </c>
      <c r="M1345">
        <v>323</v>
      </c>
      <c r="N1345" t="b">
        <v>0</v>
      </c>
      <c r="O1345" t="s">
        <v>8271</v>
      </c>
      <c r="P1345" s="10">
        <f>ROUND(E1345/D1345*100,0)</f>
        <v>102</v>
      </c>
      <c r="Q1345">
        <f>IFERROR(ROUND(E1345/M1345,2),0)</f>
        <v>158.36000000000001</v>
      </c>
      <c r="R1345" s="16" t="s">
        <v>8317</v>
      </c>
      <c r="S1345" s="11" t="s">
        <v>8319</v>
      </c>
      <c r="T1345" s="21">
        <f>(((K1345/60)/60)/24)+DATE(1970,1,1)</f>
        <v>42542.526423611111</v>
      </c>
      <c r="U1345" s="21">
        <f>(((I1345/60)/60)/24)+DATE(1970,1,1)</f>
        <v>42601.165972222225</v>
      </c>
    </row>
    <row r="1346" spans="1:21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f>YEAR(T1346)</f>
        <v>2016</v>
      </c>
      <c r="K1346" s="11">
        <v>1464807439</v>
      </c>
      <c r="L1346" t="b">
        <v>0</v>
      </c>
      <c r="M1346">
        <v>139</v>
      </c>
      <c r="N1346" t="b">
        <v>1</v>
      </c>
      <c r="O1346" t="s">
        <v>8272</v>
      </c>
      <c r="P1346" s="10">
        <f>ROUND(E1346/D1346*100,0)</f>
        <v>378</v>
      </c>
      <c r="Q1346">
        <f>IFERROR(ROUND(E1346/M1346,2),0)</f>
        <v>40.76</v>
      </c>
      <c r="R1346" s="16" t="s">
        <v>8320</v>
      </c>
      <c r="S1346" s="11" t="s">
        <v>8321</v>
      </c>
      <c r="T1346" s="21">
        <f>(((K1346/60)/60)/24)+DATE(1970,1,1)</f>
        <v>42522.789803240739</v>
      </c>
      <c r="U1346" s="21">
        <f>(((I1346/60)/60)/24)+DATE(1970,1,1)</f>
        <v>42551.789803240739</v>
      </c>
    </row>
    <row r="1347" spans="1:21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f>YEAR(T1347)</f>
        <v>2014</v>
      </c>
      <c r="K1347" s="11">
        <v>1402342359</v>
      </c>
      <c r="L1347" t="b">
        <v>0</v>
      </c>
      <c r="M1347">
        <v>7</v>
      </c>
      <c r="N1347" t="b">
        <v>1</v>
      </c>
      <c r="O1347" t="s">
        <v>8272</v>
      </c>
      <c r="P1347" s="10">
        <f>ROUND(E1347/D1347*100,0)</f>
        <v>125</v>
      </c>
      <c r="Q1347">
        <f>IFERROR(ROUND(E1347/M1347,2),0)</f>
        <v>53.57</v>
      </c>
      <c r="R1347" s="16" t="s">
        <v>8320</v>
      </c>
      <c r="S1347" s="11" t="s">
        <v>8321</v>
      </c>
      <c r="T1347" s="21">
        <f>(((K1347/60)/60)/24)+DATE(1970,1,1)</f>
        <v>41799.814340277779</v>
      </c>
      <c r="U1347" s="21">
        <f>(((I1347/60)/60)/24)+DATE(1970,1,1)</f>
        <v>41834.814340277779</v>
      </c>
    </row>
    <row r="1348" spans="1:21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f>YEAR(T1348)</f>
        <v>2013</v>
      </c>
      <c r="K1348" s="11">
        <v>1369705751</v>
      </c>
      <c r="L1348" t="b">
        <v>0</v>
      </c>
      <c r="M1348">
        <v>149</v>
      </c>
      <c r="N1348" t="b">
        <v>1</v>
      </c>
      <c r="O1348" t="s">
        <v>8272</v>
      </c>
      <c r="P1348" s="10">
        <f>ROUND(E1348/D1348*100,0)</f>
        <v>147</v>
      </c>
      <c r="Q1348">
        <f>IFERROR(ROUND(E1348/M1348,2),0)</f>
        <v>48.45</v>
      </c>
      <c r="R1348" s="16" t="s">
        <v>8320</v>
      </c>
      <c r="S1348" s="11" t="s">
        <v>8321</v>
      </c>
      <c r="T1348" s="21">
        <f>(((K1348/60)/60)/24)+DATE(1970,1,1)</f>
        <v>41422.075821759259</v>
      </c>
      <c r="U1348" s="21">
        <f>(((I1348/60)/60)/24)+DATE(1970,1,1)</f>
        <v>41452.075821759259</v>
      </c>
    </row>
    <row r="1349" spans="1:21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f>YEAR(T1349)</f>
        <v>2015</v>
      </c>
      <c r="K1349" s="11">
        <v>1423149525</v>
      </c>
      <c r="L1349" t="b">
        <v>0</v>
      </c>
      <c r="M1349">
        <v>31</v>
      </c>
      <c r="N1349" t="b">
        <v>1</v>
      </c>
      <c r="O1349" t="s">
        <v>8272</v>
      </c>
      <c r="P1349" s="10">
        <f>ROUND(E1349/D1349*100,0)</f>
        <v>102</v>
      </c>
      <c r="Q1349">
        <f>IFERROR(ROUND(E1349/M1349,2),0)</f>
        <v>82.42</v>
      </c>
      <c r="R1349" s="16" t="s">
        <v>8320</v>
      </c>
      <c r="S1349" s="11" t="s">
        <v>8321</v>
      </c>
      <c r="T1349" s="21">
        <f>(((K1349/60)/60)/24)+DATE(1970,1,1)</f>
        <v>42040.638020833328</v>
      </c>
      <c r="U1349" s="21">
        <f>(((I1349/60)/60)/24)+DATE(1970,1,1)</f>
        <v>42070.638020833328</v>
      </c>
    </row>
    <row r="1350" spans="1:21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f>YEAR(T1350)</f>
        <v>2014</v>
      </c>
      <c r="K1350" s="11">
        <v>1416485333</v>
      </c>
      <c r="L1350" t="b">
        <v>0</v>
      </c>
      <c r="M1350">
        <v>26</v>
      </c>
      <c r="N1350" t="b">
        <v>1</v>
      </c>
      <c r="O1350" t="s">
        <v>8272</v>
      </c>
      <c r="P1350" s="10">
        <f>ROUND(E1350/D1350*100,0)</f>
        <v>102</v>
      </c>
      <c r="Q1350">
        <f>IFERROR(ROUND(E1350/M1350,2),0)</f>
        <v>230.19</v>
      </c>
      <c r="R1350" s="16" t="s">
        <v>8320</v>
      </c>
      <c r="S1350" s="11" t="s">
        <v>8321</v>
      </c>
      <c r="T1350" s="21">
        <f>(((K1350/60)/60)/24)+DATE(1970,1,1)</f>
        <v>41963.506168981476</v>
      </c>
      <c r="U1350" s="21">
        <f>(((I1350/60)/60)/24)+DATE(1970,1,1)</f>
        <v>41991.506168981476</v>
      </c>
    </row>
    <row r="1351" spans="1:21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f>YEAR(T1351)</f>
        <v>2015</v>
      </c>
      <c r="K1351" s="11">
        <v>1447055935</v>
      </c>
      <c r="L1351" t="b">
        <v>0</v>
      </c>
      <c r="M1351">
        <v>172</v>
      </c>
      <c r="N1351" t="b">
        <v>1</v>
      </c>
      <c r="O1351" t="s">
        <v>8272</v>
      </c>
      <c r="P1351" s="10">
        <f>ROUND(E1351/D1351*100,0)</f>
        <v>204</v>
      </c>
      <c r="Q1351">
        <f>IFERROR(ROUND(E1351/M1351,2),0)</f>
        <v>59.36</v>
      </c>
      <c r="R1351" s="16" t="s">
        <v>8320</v>
      </c>
      <c r="S1351" s="11" t="s">
        <v>8321</v>
      </c>
      <c r="T1351" s="21">
        <f>(((K1351/60)/60)/24)+DATE(1970,1,1)</f>
        <v>42317.33258101852</v>
      </c>
      <c r="U1351" s="21">
        <f>(((I1351/60)/60)/24)+DATE(1970,1,1)</f>
        <v>42354.290972222225</v>
      </c>
    </row>
    <row r="1352" spans="1:21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f>YEAR(T1352)</f>
        <v>2015</v>
      </c>
      <c r="K1352" s="11">
        <v>1448497134</v>
      </c>
      <c r="L1352" t="b">
        <v>0</v>
      </c>
      <c r="M1352">
        <v>78</v>
      </c>
      <c r="N1352" t="b">
        <v>1</v>
      </c>
      <c r="O1352" t="s">
        <v>8272</v>
      </c>
      <c r="P1352" s="10">
        <f>ROUND(E1352/D1352*100,0)</f>
        <v>104</v>
      </c>
      <c r="Q1352">
        <f>IFERROR(ROUND(E1352/M1352,2),0)</f>
        <v>66.7</v>
      </c>
      <c r="R1352" s="16" t="s">
        <v>8320</v>
      </c>
      <c r="S1352" s="11" t="s">
        <v>8321</v>
      </c>
      <c r="T1352" s="21">
        <f>(((K1352/60)/60)/24)+DATE(1970,1,1)</f>
        <v>42334.013124999998</v>
      </c>
      <c r="U1352" s="21">
        <f>(((I1352/60)/60)/24)+DATE(1970,1,1)</f>
        <v>42364.013124999998</v>
      </c>
    </row>
    <row r="1353" spans="1:21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f>YEAR(T1353)</f>
        <v>2016</v>
      </c>
      <c r="K1353" s="11">
        <v>1452707144</v>
      </c>
      <c r="L1353" t="b">
        <v>0</v>
      </c>
      <c r="M1353">
        <v>120</v>
      </c>
      <c r="N1353" t="b">
        <v>1</v>
      </c>
      <c r="O1353" t="s">
        <v>8272</v>
      </c>
      <c r="P1353" s="10">
        <f>ROUND(E1353/D1353*100,0)</f>
        <v>101</v>
      </c>
      <c r="Q1353">
        <f>IFERROR(ROUND(E1353/M1353,2),0)</f>
        <v>168.78</v>
      </c>
      <c r="R1353" s="16" t="s">
        <v>8320</v>
      </c>
      <c r="S1353" s="11" t="s">
        <v>8321</v>
      </c>
      <c r="T1353" s="21">
        <f>(((K1353/60)/60)/24)+DATE(1970,1,1)</f>
        <v>42382.74009259259</v>
      </c>
      <c r="U1353" s="21">
        <f>(((I1353/60)/60)/24)+DATE(1970,1,1)</f>
        <v>42412.74009259259</v>
      </c>
    </row>
    <row r="1354" spans="1:21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f>YEAR(T1354)</f>
        <v>2015</v>
      </c>
      <c r="K1354" s="11">
        <v>1436968366</v>
      </c>
      <c r="L1354" t="b">
        <v>0</v>
      </c>
      <c r="M1354">
        <v>227</v>
      </c>
      <c r="N1354" t="b">
        <v>1</v>
      </c>
      <c r="O1354" t="s">
        <v>8272</v>
      </c>
      <c r="P1354" s="10">
        <f>ROUND(E1354/D1354*100,0)</f>
        <v>136</v>
      </c>
      <c r="Q1354">
        <f>IFERROR(ROUND(E1354/M1354,2),0)</f>
        <v>59.97</v>
      </c>
      <c r="R1354" s="16" t="s">
        <v>8320</v>
      </c>
      <c r="S1354" s="11" t="s">
        <v>8321</v>
      </c>
      <c r="T1354" s="21">
        <f>(((K1354/60)/60)/24)+DATE(1970,1,1)</f>
        <v>42200.578310185185</v>
      </c>
      <c r="U1354" s="21">
        <f>(((I1354/60)/60)/24)+DATE(1970,1,1)</f>
        <v>42252.165972222225</v>
      </c>
    </row>
    <row r="1355" spans="1:21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f>YEAR(T1355)</f>
        <v>2013</v>
      </c>
      <c r="K1355" s="11">
        <v>1359946188</v>
      </c>
      <c r="L1355" t="b">
        <v>0</v>
      </c>
      <c r="M1355">
        <v>42</v>
      </c>
      <c r="N1355" t="b">
        <v>1</v>
      </c>
      <c r="O1355" t="s">
        <v>8272</v>
      </c>
      <c r="P1355" s="10">
        <f>ROUND(E1355/D1355*100,0)</f>
        <v>134</v>
      </c>
      <c r="Q1355">
        <f>IFERROR(ROUND(E1355/M1355,2),0)</f>
        <v>31.81</v>
      </c>
      <c r="R1355" s="16" t="s">
        <v>8320</v>
      </c>
      <c r="S1355" s="11" t="s">
        <v>8321</v>
      </c>
      <c r="T1355" s="21">
        <f>(((K1355/60)/60)/24)+DATE(1970,1,1)</f>
        <v>41309.11791666667</v>
      </c>
      <c r="U1355" s="21">
        <f>(((I1355/60)/60)/24)+DATE(1970,1,1)</f>
        <v>41344</v>
      </c>
    </row>
    <row r="1356" spans="1:21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f>YEAR(T1356)</f>
        <v>2016</v>
      </c>
      <c r="K1356" s="11">
        <v>1463080979</v>
      </c>
      <c r="L1356" t="b">
        <v>0</v>
      </c>
      <c r="M1356">
        <v>64</v>
      </c>
      <c r="N1356" t="b">
        <v>1</v>
      </c>
      <c r="O1356" t="s">
        <v>8272</v>
      </c>
      <c r="P1356" s="10">
        <f>ROUND(E1356/D1356*100,0)</f>
        <v>130</v>
      </c>
      <c r="Q1356">
        <f>IFERROR(ROUND(E1356/M1356,2),0)</f>
        <v>24.42</v>
      </c>
      <c r="R1356" s="16" t="s">
        <v>8320</v>
      </c>
      <c r="S1356" s="11" t="s">
        <v>8321</v>
      </c>
      <c r="T1356" s="21">
        <f>(((K1356/60)/60)/24)+DATE(1970,1,1)</f>
        <v>42502.807627314818</v>
      </c>
      <c r="U1356" s="21">
        <f>(((I1356/60)/60)/24)+DATE(1970,1,1)</f>
        <v>42532.807627314818</v>
      </c>
    </row>
    <row r="1357" spans="1:21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f>YEAR(T1357)</f>
        <v>2012</v>
      </c>
      <c r="K1357" s="11">
        <v>1351663605</v>
      </c>
      <c r="L1357" t="b">
        <v>0</v>
      </c>
      <c r="M1357">
        <v>121</v>
      </c>
      <c r="N1357" t="b">
        <v>1</v>
      </c>
      <c r="O1357" t="s">
        <v>8272</v>
      </c>
      <c r="P1357" s="10">
        <f>ROUND(E1357/D1357*100,0)</f>
        <v>123</v>
      </c>
      <c r="Q1357">
        <f>IFERROR(ROUND(E1357/M1357,2),0)</f>
        <v>25.35</v>
      </c>
      <c r="R1357" s="16" t="s">
        <v>8320</v>
      </c>
      <c r="S1357" s="11" t="s">
        <v>8321</v>
      </c>
      <c r="T1357" s="21">
        <f>(((K1357/60)/60)/24)+DATE(1970,1,1)</f>
        <v>41213.254687499997</v>
      </c>
      <c r="U1357" s="21">
        <f>(((I1357/60)/60)/24)+DATE(1970,1,1)</f>
        <v>41243.416666666664</v>
      </c>
    </row>
    <row r="1358" spans="1:21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f>YEAR(T1358)</f>
        <v>2013</v>
      </c>
      <c r="K1358" s="11">
        <v>1370393760</v>
      </c>
      <c r="L1358" t="b">
        <v>0</v>
      </c>
      <c r="M1358">
        <v>87</v>
      </c>
      <c r="N1358" t="b">
        <v>1</v>
      </c>
      <c r="O1358" t="s">
        <v>8272</v>
      </c>
      <c r="P1358" s="10">
        <f>ROUND(E1358/D1358*100,0)</f>
        <v>183</v>
      </c>
      <c r="Q1358">
        <f>IFERROR(ROUND(E1358/M1358,2),0)</f>
        <v>71.44</v>
      </c>
      <c r="R1358" s="16" t="s">
        <v>8320</v>
      </c>
      <c r="S1358" s="11" t="s">
        <v>8321</v>
      </c>
      <c r="T1358" s="21">
        <f>(((K1358/60)/60)/24)+DATE(1970,1,1)</f>
        <v>41430.038888888892</v>
      </c>
      <c r="U1358" s="21">
        <f>(((I1358/60)/60)/24)+DATE(1970,1,1)</f>
        <v>41460.038888888892</v>
      </c>
    </row>
    <row r="1359" spans="1:21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f>YEAR(T1359)</f>
        <v>2013</v>
      </c>
      <c r="K1359" s="11">
        <v>1359587137</v>
      </c>
      <c r="L1359" t="b">
        <v>0</v>
      </c>
      <c r="M1359">
        <v>65</v>
      </c>
      <c r="N1359" t="b">
        <v>1</v>
      </c>
      <c r="O1359" t="s">
        <v>8272</v>
      </c>
      <c r="P1359" s="10">
        <f>ROUND(E1359/D1359*100,0)</f>
        <v>125</v>
      </c>
      <c r="Q1359">
        <f>IFERROR(ROUND(E1359/M1359,2),0)</f>
        <v>38.549999999999997</v>
      </c>
      <c r="R1359" s="16" t="s">
        <v>8320</v>
      </c>
      <c r="S1359" s="11" t="s">
        <v>8321</v>
      </c>
      <c r="T1359" s="21">
        <f>(((K1359/60)/60)/24)+DATE(1970,1,1)</f>
        <v>41304.962233796294</v>
      </c>
      <c r="U1359" s="21">
        <f>(((I1359/60)/60)/24)+DATE(1970,1,1)</f>
        <v>41334.249305555553</v>
      </c>
    </row>
    <row r="1360" spans="1:21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f>YEAR(T1360)</f>
        <v>2011</v>
      </c>
      <c r="K1360" s="11">
        <v>1306417323</v>
      </c>
      <c r="L1360" t="b">
        <v>0</v>
      </c>
      <c r="M1360">
        <v>49</v>
      </c>
      <c r="N1360" t="b">
        <v>1</v>
      </c>
      <c r="O1360" t="s">
        <v>8272</v>
      </c>
      <c r="P1360" s="10">
        <f>ROUND(E1360/D1360*100,0)</f>
        <v>112</v>
      </c>
      <c r="Q1360">
        <f>IFERROR(ROUND(E1360/M1360,2),0)</f>
        <v>68.37</v>
      </c>
      <c r="R1360" s="16" t="s">
        <v>8320</v>
      </c>
      <c r="S1360" s="11" t="s">
        <v>8321</v>
      </c>
      <c r="T1360" s="21">
        <f>(((K1360/60)/60)/24)+DATE(1970,1,1)</f>
        <v>40689.570868055554</v>
      </c>
      <c r="U1360" s="21">
        <f>(((I1360/60)/60)/24)+DATE(1970,1,1)</f>
        <v>40719.570868055554</v>
      </c>
    </row>
    <row r="1361" spans="1:21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f>YEAR(T1361)</f>
        <v>2011</v>
      </c>
      <c r="K1361" s="11">
        <v>1304623990</v>
      </c>
      <c r="L1361" t="b">
        <v>0</v>
      </c>
      <c r="M1361">
        <v>19</v>
      </c>
      <c r="N1361" t="b">
        <v>1</v>
      </c>
      <c r="O1361" t="s">
        <v>8272</v>
      </c>
      <c r="P1361" s="10">
        <f>ROUND(E1361/D1361*100,0)</f>
        <v>116</v>
      </c>
      <c r="Q1361">
        <f>IFERROR(ROUND(E1361/M1361,2),0)</f>
        <v>40.21</v>
      </c>
      <c r="R1361" s="16" t="s">
        <v>8320</v>
      </c>
      <c r="S1361" s="11" t="s">
        <v>8321</v>
      </c>
      <c r="T1361" s="21">
        <f>(((K1361/60)/60)/24)+DATE(1970,1,1)</f>
        <v>40668.814699074072</v>
      </c>
      <c r="U1361" s="21">
        <f>(((I1361/60)/60)/24)+DATE(1970,1,1)</f>
        <v>40730.814699074072</v>
      </c>
    </row>
    <row r="1362" spans="1:21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f>YEAR(T1362)</f>
        <v>2012</v>
      </c>
      <c r="K1362" s="11">
        <v>1341524220</v>
      </c>
      <c r="L1362" t="b">
        <v>0</v>
      </c>
      <c r="M1362">
        <v>81</v>
      </c>
      <c r="N1362" t="b">
        <v>1</v>
      </c>
      <c r="O1362" t="s">
        <v>8272</v>
      </c>
      <c r="P1362" s="10">
        <f>ROUND(E1362/D1362*100,0)</f>
        <v>173</v>
      </c>
      <c r="Q1362">
        <f>IFERROR(ROUND(E1362/M1362,2),0)</f>
        <v>32.07</v>
      </c>
      <c r="R1362" s="16" t="s">
        <v>8320</v>
      </c>
      <c r="S1362" s="11" t="s">
        <v>8321</v>
      </c>
      <c r="T1362" s="21">
        <f>(((K1362/60)/60)/24)+DATE(1970,1,1)</f>
        <v>41095.900694444441</v>
      </c>
      <c r="U1362" s="21">
        <f>(((I1362/60)/60)/24)+DATE(1970,1,1)</f>
        <v>41123.900694444441</v>
      </c>
    </row>
    <row r="1363" spans="1:21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f>YEAR(T1363)</f>
        <v>2014</v>
      </c>
      <c r="K1363" s="11">
        <v>1400778772</v>
      </c>
      <c r="L1363" t="b">
        <v>0</v>
      </c>
      <c r="M1363">
        <v>264</v>
      </c>
      <c r="N1363" t="b">
        <v>1</v>
      </c>
      <c r="O1363" t="s">
        <v>8272</v>
      </c>
      <c r="P1363" s="10">
        <f>ROUND(E1363/D1363*100,0)</f>
        <v>126</v>
      </c>
      <c r="Q1363">
        <f>IFERROR(ROUND(E1363/M1363,2),0)</f>
        <v>28.63</v>
      </c>
      <c r="R1363" s="16" t="s">
        <v>8320</v>
      </c>
      <c r="S1363" s="11" t="s">
        <v>8321</v>
      </c>
      <c r="T1363" s="21">
        <f>(((K1363/60)/60)/24)+DATE(1970,1,1)</f>
        <v>41781.717268518521</v>
      </c>
      <c r="U1363" s="21">
        <f>(((I1363/60)/60)/24)+DATE(1970,1,1)</f>
        <v>41811.717268518521</v>
      </c>
    </row>
    <row r="1364" spans="1:21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f>YEAR(T1364)</f>
        <v>2013</v>
      </c>
      <c r="K1364" s="11">
        <v>1373408731</v>
      </c>
      <c r="L1364" t="b">
        <v>0</v>
      </c>
      <c r="M1364">
        <v>25</v>
      </c>
      <c r="N1364" t="b">
        <v>1</v>
      </c>
      <c r="O1364" t="s">
        <v>8272</v>
      </c>
      <c r="P1364" s="10">
        <f>ROUND(E1364/D1364*100,0)</f>
        <v>109</v>
      </c>
      <c r="Q1364">
        <f>IFERROR(ROUND(E1364/M1364,2),0)</f>
        <v>43.64</v>
      </c>
      <c r="R1364" s="16" t="s">
        <v>8320</v>
      </c>
      <c r="S1364" s="11" t="s">
        <v>8321</v>
      </c>
      <c r="T1364" s="21">
        <f>(((K1364/60)/60)/24)+DATE(1970,1,1)</f>
        <v>41464.934386574074</v>
      </c>
      <c r="U1364" s="21">
        <f>(((I1364/60)/60)/24)+DATE(1970,1,1)</f>
        <v>41524.934386574074</v>
      </c>
    </row>
    <row r="1365" spans="1:21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f>YEAR(T1365)</f>
        <v>2016</v>
      </c>
      <c r="K1365" s="11">
        <v>1453925727</v>
      </c>
      <c r="L1365" t="b">
        <v>0</v>
      </c>
      <c r="M1365">
        <v>5</v>
      </c>
      <c r="N1365" t="b">
        <v>1</v>
      </c>
      <c r="O1365" t="s">
        <v>8272</v>
      </c>
      <c r="P1365" s="10">
        <f>ROUND(E1365/D1365*100,0)</f>
        <v>100</v>
      </c>
      <c r="Q1365">
        <f>IFERROR(ROUND(E1365/M1365,2),0)</f>
        <v>40</v>
      </c>
      <c r="R1365" s="16" t="s">
        <v>8320</v>
      </c>
      <c r="S1365" s="11" t="s">
        <v>8321</v>
      </c>
      <c r="T1365" s="21">
        <f>(((K1365/60)/60)/24)+DATE(1970,1,1)</f>
        <v>42396.8440625</v>
      </c>
      <c r="U1365" s="21">
        <f>(((I1365/60)/60)/24)+DATE(1970,1,1)</f>
        <v>42415.332638888889</v>
      </c>
    </row>
    <row r="1366" spans="1:21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f>YEAR(T1366)</f>
        <v>2014</v>
      </c>
      <c r="K1366" s="11">
        <v>1415464906</v>
      </c>
      <c r="L1366" t="b">
        <v>0</v>
      </c>
      <c r="M1366">
        <v>144</v>
      </c>
      <c r="N1366" t="b">
        <v>1</v>
      </c>
      <c r="O1366" t="s">
        <v>8274</v>
      </c>
      <c r="P1366" s="10">
        <f>ROUND(E1366/D1366*100,0)</f>
        <v>119</v>
      </c>
      <c r="Q1366">
        <f>IFERROR(ROUND(E1366/M1366,2),0)</f>
        <v>346.04</v>
      </c>
      <c r="R1366" s="16" t="s">
        <v>8323</v>
      </c>
      <c r="S1366" s="11" t="s">
        <v>8324</v>
      </c>
      <c r="T1366" s="21">
        <f>(((K1366/60)/60)/24)+DATE(1970,1,1)</f>
        <v>41951.695671296293</v>
      </c>
      <c r="U1366" s="21">
        <f>(((I1366/60)/60)/24)+DATE(1970,1,1)</f>
        <v>42011.6956712963</v>
      </c>
    </row>
    <row r="1367" spans="1:21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f>YEAR(T1367)</f>
        <v>2015</v>
      </c>
      <c r="K1367" s="11">
        <v>1423935352</v>
      </c>
      <c r="L1367" t="b">
        <v>0</v>
      </c>
      <c r="M1367">
        <v>92</v>
      </c>
      <c r="N1367" t="b">
        <v>1</v>
      </c>
      <c r="O1367" t="s">
        <v>8274</v>
      </c>
      <c r="P1367" s="10">
        <f>ROUND(E1367/D1367*100,0)</f>
        <v>100</v>
      </c>
      <c r="Q1367">
        <f>IFERROR(ROUND(E1367/M1367,2),0)</f>
        <v>81.739999999999995</v>
      </c>
      <c r="R1367" s="16" t="s">
        <v>8323</v>
      </c>
      <c r="S1367" s="11" t="s">
        <v>8324</v>
      </c>
      <c r="T1367" s="21">
        <f>(((K1367/60)/60)/24)+DATE(1970,1,1)</f>
        <v>42049.733240740738</v>
      </c>
      <c r="U1367" s="21">
        <f>(((I1367/60)/60)/24)+DATE(1970,1,1)</f>
        <v>42079.691574074073</v>
      </c>
    </row>
    <row r="1368" spans="1:21" ht="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f>YEAR(T1368)</f>
        <v>2014</v>
      </c>
      <c r="K1368" s="11">
        <v>1413158063</v>
      </c>
      <c r="L1368" t="b">
        <v>0</v>
      </c>
      <c r="M1368">
        <v>147</v>
      </c>
      <c r="N1368" t="b">
        <v>1</v>
      </c>
      <c r="O1368" t="s">
        <v>8274</v>
      </c>
      <c r="P1368" s="10">
        <f>ROUND(E1368/D1368*100,0)</f>
        <v>126</v>
      </c>
      <c r="Q1368">
        <f>IFERROR(ROUND(E1368/M1368,2),0)</f>
        <v>64.540000000000006</v>
      </c>
      <c r="R1368" s="16" t="s">
        <v>8323</v>
      </c>
      <c r="S1368" s="11" t="s">
        <v>8324</v>
      </c>
      <c r="T1368" s="21">
        <f>(((K1368/60)/60)/24)+DATE(1970,1,1)</f>
        <v>41924.996099537035</v>
      </c>
      <c r="U1368" s="21">
        <f>(((I1368/60)/60)/24)+DATE(1970,1,1)</f>
        <v>41970.037766203706</v>
      </c>
    </row>
    <row r="1369" spans="1:21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f>YEAR(T1369)</f>
        <v>2015</v>
      </c>
      <c r="K1369" s="11">
        <v>1444867450</v>
      </c>
      <c r="L1369" t="b">
        <v>0</v>
      </c>
      <c r="M1369">
        <v>90</v>
      </c>
      <c r="N1369" t="b">
        <v>1</v>
      </c>
      <c r="O1369" t="s">
        <v>8274</v>
      </c>
      <c r="P1369" s="10">
        <f>ROUND(E1369/D1369*100,0)</f>
        <v>114</v>
      </c>
      <c r="Q1369">
        <f>IFERROR(ROUND(E1369/M1369,2),0)</f>
        <v>63.48</v>
      </c>
      <c r="R1369" s="16" t="s">
        <v>8323</v>
      </c>
      <c r="S1369" s="11" t="s">
        <v>8324</v>
      </c>
      <c r="T1369" s="21">
        <f>(((K1369/60)/60)/24)+DATE(1970,1,1)</f>
        <v>42292.002893518518</v>
      </c>
      <c r="U1369" s="21">
        <f>(((I1369/60)/60)/24)+DATE(1970,1,1)</f>
        <v>42322.044560185182</v>
      </c>
    </row>
    <row r="1370" spans="1:21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f>YEAR(T1370)</f>
        <v>2015</v>
      </c>
      <c r="K1370" s="11">
        <v>1432269294</v>
      </c>
      <c r="L1370" t="b">
        <v>0</v>
      </c>
      <c r="M1370">
        <v>87</v>
      </c>
      <c r="N1370" t="b">
        <v>1</v>
      </c>
      <c r="O1370" t="s">
        <v>8274</v>
      </c>
      <c r="P1370" s="10">
        <f>ROUND(E1370/D1370*100,0)</f>
        <v>111</v>
      </c>
      <c r="Q1370">
        <f>IFERROR(ROUND(E1370/M1370,2),0)</f>
        <v>63.62</v>
      </c>
      <c r="R1370" s="16" t="s">
        <v>8323</v>
      </c>
      <c r="S1370" s="11" t="s">
        <v>8324</v>
      </c>
      <c r="T1370" s="21">
        <f>(((K1370/60)/60)/24)+DATE(1970,1,1)</f>
        <v>42146.190902777773</v>
      </c>
      <c r="U1370" s="21">
        <f>(((I1370/60)/60)/24)+DATE(1970,1,1)</f>
        <v>42170.190902777773</v>
      </c>
    </row>
    <row r="1371" spans="1:21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f>YEAR(T1371)</f>
        <v>2014</v>
      </c>
      <c r="K1371" s="11">
        <v>1394633746</v>
      </c>
      <c r="L1371" t="b">
        <v>0</v>
      </c>
      <c r="M1371">
        <v>406</v>
      </c>
      <c r="N1371" t="b">
        <v>1</v>
      </c>
      <c r="O1371" t="s">
        <v>8274</v>
      </c>
      <c r="P1371" s="10">
        <f>ROUND(E1371/D1371*100,0)</f>
        <v>105</v>
      </c>
      <c r="Q1371">
        <f>IFERROR(ROUND(E1371/M1371,2),0)</f>
        <v>83.97</v>
      </c>
      <c r="R1371" s="16" t="s">
        <v>8323</v>
      </c>
      <c r="S1371" s="11" t="s">
        <v>8324</v>
      </c>
      <c r="T1371" s="21">
        <f>(((K1371/60)/60)/24)+DATE(1970,1,1)</f>
        <v>41710.594282407408</v>
      </c>
      <c r="U1371" s="21">
        <f>(((I1371/60)/60)/24)+DATE(1970,1,1)</f>
        <v>41740.594282407408</v>
      </c>
    </row>
    <row r="1372" spans="1:21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f>YEAR(T1372)</f>
        <v>2013</v>
      </c>
      <c r="K1372" s="11">
        <v>1380585890</v>
      </c>
      <c r="L1372" t="b">
        <v>0</v>
      </c>
      <c r="M1372">
        <v>20</v>
      </c>
      <c r="N1372" t="b">
        <v>1</v>
      </c>
      <c r="O1372" t="s">
        <v>8274</v>
      </c>
      <c r="P1372" s="10">
        <f>ROUND(E1372/D1372*100,0)</f>
        <v>104</v>
      </c>
      <c r="Q1372">
        <f>IFERROR(ROUND(E1372/M1372,2),0)</f>
        <v>77.75</v>
      </c>
      <c r="R1372" s="16" t="s">
        <v>8323</v>
      </c>
      <c r="S1372" s="11" t="s">
        <v>8324</v>
      </c>
      <c r="T1372" s="21">
        <f>(((K1372/60)/60)/24)+DATE(1970,1,1)</f>
        <v>41548.00335648148</v>
      </c>
      <c r="U1372" s="21">
        <f>(((I1372/60)/60)/24)+DATE(1970,1,1)</f>
        <v>41563.00335648148</v>
      </c>
    </row>
    <row r="1373" spans="1:21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f>YEAR(T1373)</f>
        <v>2015</v>
      </c>
      <c r="K1373" s="11">
        <v>1428430342</v>
      </c>
      <c r="L1373" t="b">
        <v>0</v>
      </c>
      <c r="M1373">
        <v>70</v>
      </c>
      <c r="N1373" t="b">
        <v>1</v>
      </c>
      <c r="O1373" t="s">
        <v>8274</v>
      </c>
      <c r="P1373" s="10">
        <f>ROUND(E1373/D1373*100,0)</f>
        <v>107</v>
      </c>
      <c r="Q1373">
        <f>IFERROR(ROUND(E1373/M1373,2),0)</f>
        <v>107.07</v>
      </c>
      <c r="R1373" s="16" t="s">
        <v>8323</v>
      </c>
      <c r="S1373" s="11" t="s">
        <v>8324</v>
      </c>
      <c r="T1373" s="21">
        <f>(((K1373/60)/60)/24)+DATE(1970,1,1)</f>
        <v>42101.758587962962</v>
      </c>
      <c r="U1373" s="21">
        <f>(((I1373/60)/60)/24)+DATE(1970,1,1)</f>
        <v>42131.758587962962</v>
      </c>
    </row>
    <row r="1374" spans="1:21" ht="21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f>YEAR(T1374)</f>
        <v>2012</v>
      </c>
      <c r="K1374" s="11">
        <v>1339523132</v>
      </c>
      <c r="L1374" t="b">
        <v>0</v>
      </c>
      <c r="M1374">
        <v>16</v>
      </c>
      <c r="N1374" t="b">
        <v>1</v>
      </c>
      <c r="O1374" t="s">
        <v>8274</v>
      </c>
      <c r="P1374" s="10">
        <f>ROUND(E1374/D1374*100,0)</f>
        <v>124</v>
      </c>
      <c r="Q1374">
        <f>IFERROR(ROUND(E1374/M1374,2),0)</f>
        <v>38.75</v>
      </c>
      <c r="R1374" s="16" t="s">
        <v>8323</v>
      </c>
      <c r="S1374" s="11" t="s">
        <v>8324</v>
      </c>
      <c r="T1374" s="21">
        <f>(((K1374/60)/60)/24)+DATE(1970,1,1)</f>
        <v>41072.739953703705</v>
      </c>
      <c r="U1374" s="21">
        <f>(((I1374/60)/60)/24)+DATE(1970,1,1)</f>
        <v>41102.739953703705</v>
      </c>
    </row>
    <row r="1375" spans="1:21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f>YEAR(T1375)</f>
        <v>2016</v>
      </c>
      <c r="K1375" s="11">
        <v>1480546233</v>
      </c>
      <c r="L1375" t="b">
        <v>0</v>
      </c>
      <c r="M1375">
        <v>52</v>
      </c>
      <c r="N1375" t="b">
        <v>1</v>
      </c>
      <c r="O1375" t="s">
        <v>8274</v>
      </c>
      <c r="P1375" s="10">
        <f>ROUND(E1375/D1375*100,0)</f>
        <v>105</v>
      </c>
      <c r="Q1375">
        <f>IFERROR(ROUND(E1375/M1375,2),0)</f>
        <v>201.94</v>
      </c>
      <c r="R1375" s="16" t="s">
        <v>8323</v>
      </c>
      <c r="S1375" s="11" t="s">
        <v>8324</v>
      </c>
      <c r="T1375" s="21">
        <f>(((K1375/60)/60)/24)+DATE(1970,1,1)</f>
        <v>42704.95177083333</v>
      </c>
      <c r="U1375" s="21">
        <f>(((I1375/60)/60)/24)+DATE(1970,1,1)</f>
        <v>42734.95177083333</v>
      </c>
    </row>
    <row r="1376" spans="1:21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f>YEAR(T1376)</f>
        <v>2016</v>
      </c>
      <c r="K1376" s="11">
        <v>1456285988</v>
      </c>
      <c r="L1376" t="b">
        <v>0</v>
      </c>
      <c r="M1376">
        <v>66</v>
      </c>
      <c r="N1376" t="b">
        <v>1</v>
      </c>
      <c r="O1376" t="s">
        <v>8274</v>
      </c>
      <c r="P1376" s="10">
        <f>ROUND(E1376/D1376*100,0)</f>
        <v>189</v>
      </c>
      <c r="Q1376">
        <f>IFERROR(ROUND(E1376/M1376,2),0)</f>
        <v>43.06</v>
      </c>
      <c r="R1376" s="16" t="s">
        <v>8323</v>
      </c>
      <c r="S1376" s="11" t="s">
        <v>8324</v>
      </c>
      <c r="T1376" s="21">
        <f>(((K1376/60)/60)/24)+DATE(1970,1,1)</f>
        <v>42424.161898148144</v>
      </c>
      <c r="U1376" s="21">
        <f>(((I1376/60)/60)/24)+DATE(1970,1,1)</f>
        <v>42454.12023148148</v>
      </c>
    </row>
    <row r="1377" spans="1:21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f>YEAR(T1377)</f>
        <v>2016</v>
      </c>
      <c r="K1377" s="11">
        <v>1481852119</v>
      </c>
      <c r="L1377" t="b">
        <v>0</v>
      </c>
      <c r="M1377">
        <v>109</v>
      </c>
      <c r="N1377" t="b">
        <v>1</v>
      </c>
      <c r="O1377" t="s">
        <v>8274</v>
      </c>
      <c r="P1377" s="10">
        <f>ROUND(E1377/D1377*100,0)</f>
        <v>171</v>
      </c>
      <c r="Q1377">
        <f>IFERROR(ROUND(E1377/M1377,2),0)</f>
        <v>62.87</v>
      </c>
      <c r="R1377" s="16" t="s">
        <v>8323</v>
      </c>
      <c r="S1377" s="11" t="s">
        <v>8324</v>
      </c>
      <c r="T1377" s="21">
        <f>(((K1377/60)/60)/24)+DATE(1970,1,1)</f>
        <v>42720.066192129627</v>
      </c>
      <c r="U1377" s="21">
        <f>(((I1377/60)/60)/24)+DATE(1970,1,1)</f>
        <v>42750.066192129627</v>
      </c>
    </row>
    <row r="1378" spans="1:21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f>YEAR(T1378)</f>
        <v>2016</v>
      </c>
      <c r="K1378" s="11">
        <v>1478189006</v>
      </c>
      <c r="L1378" t="b">
        <v>0</v>
      </c>
      <c r="M1378">
        <v>168</v>
      </c>
      <c r="N1378" t="b">
        <v>1</v>
      </c>
      <c r="O1378" t="s">
        <v>8274</v>
      </c>
      <c r="P1378" s="10">
        <f>ROUND(E1378/D1378*100,0)</f>
        <v>252</v>
      </c>
      <c r="Q1378">
        <f>IFERROR(ROUND(E1378/M1378,2),0)</f>
        <v>55.61</v>
      </c>
      <c r="R1378" s="16" t="s">
        <v>8323</v>
      </c>
      <c r="S1378" s="11" t="s">
        <v>8324</v>
      </c>
      <c r="T1378" s="21">
        <f>(((K1378/60)/60)/24)+DATE(1970,1,1)</f>
        <v>42677.669050925921</v>
      </c>
      <c r="U1378" s="21">
        <f>(((I1378/60)/60)/24)+DATE(1970,1,1)</f>
        <v>42707.710717592592</v>
      </c>
    </row>
    <row r="1379" spans="1:21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f>YEAR(T1379)</f>
        <v>2017</v>
      </c>
      <c r="K1379" s="11">
        <v>1484198170</v>
      </c>
      <c r="L1379" t="b">
        <v>0</v>
      </c>
      <c r="M1379">
        <v>31</v>
      </c>
      <c r="N1379" t="b">
        <v>1</v>
      </c>
      <c r="O1379" t="s">
        <v>8274</v>
      </c>
      <c r="P1379" s="10">
        <f>ROUND(E1379/D1379*100,0)</f>
        <v>116</v>
      </c>
      <c r="Q1379">
        <f>IFERROR(ROUND(E1379/M1379,2),0)</f>
        <v>48.71</v>
      </c>
      <c r="R1379" s="16" t="s">
        <v>8323</v>
      </c>
      <c r="S1379" s="11" t="s">
        <v>8324</v>
      </c>
      <c r="T1379" s="21">
        <f>(((K1379/60)/60)/24)+DATE(1970,1,1)</f>
        <v>42747.219560185185</v>
      </c>
      <c r="U1379" s="21">
        <f>(((I1379/60)/60)/24)+DATE(1970,1,1)</f>
        <v>42769.174305555556</v>
      </c>
    </row>
    <row r="1380" spans="1:21" ht="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f>YEAR(T1380)</f>
        <v>2016</v>
      </c>
      <c r="K1380" s="11">
        <v>1468779210</v>
      </c>
      <c r="L1380" t="b">
        <v>0</v>
      </c>
      <c r="M1380">
        <v>133</v>
      </c>
      <c r="N1380" t="b">
        <v>1</v>
      </c>
      <c r="O1380" t="s">
        <v>8274</v>
      </c>
      <c r="P1380" s="10">
        <f>ROUND(E1380/D1380*100,0)</f>
        <v>203</v>
      </c>
      <c r="Q1380">
        <f>IFERROR(ROUND(E1380/M1380,2),0)</f>
        <v>30.58</v>
      </c>
      <c r="R1380" s="16" t="s">
        <v>8323</v>
      </c>
      <c r="S1380" s="11" t="s">
        <v>8324</v>
      </c>
      <c r="T1380" s="21">
        <f>(((K1380/60)/60)/24)+DATE(1970,1,1)</f>
        <v>42568.759374999994</v>
      </c>
      <c r="U1380" s="21">
        <f>(((I1380/60)/60)/24)+DATE(1970,1,1)</f>
        <v>42583.759374999994</v>
      </c>
    </row>
    <row r="1381" spans="1:21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f>YEAR(T1381)</f>
        <v>2015</v>
      </c>
      <c r="K1381" s="11">
        <v>1430912876</v>
      </c>
      <c r="L1381" t="b">
        <v>0</v>
      </c>
      <c r="M1381">
        <v>151</v>
      </c>
      <c r="N1381" t="b">
        <v>1</v>
      </c>
      <c r="O1381" t="s">
        <v>8274</v>
      </c>
      <c r="P1381" s="10">
        <f>ROUND(E1381/D1381*100,0)</f>
        <v>112</v>
      </c>
      <c r="Q1381">
        <f>IFERROR(ROUND(E1381/M1381,2),0)</f>
        <v>73.91</v>
      </c>
      <c r="R1381" s="16" t="s">
        <v>8323</v>
      </c>
      <c r="S1381" s="11" t="s">
        <v>8324</v>
      </c>
      <c r="T1381" s="21">
        <f>(((K1381/60)/60)/24)+DATE(1970,1,1)</f>
        <v>42130.491620370376</v>
      </c>
      <c r="U1381" s="21">
        <f>(((I1381/60)/60)/24)+DATE(1970,1,1)</f>
        <v>42160.491620370376</v>
      </c>
    </row>
    <row r="1382" spans="1:21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f>YEAR(T1382)</f>
        <v>2015</v>
      </c>
      <c r="K1382" s="11">
        <v>1431886706</v>
      </c>
      <c r="L1382" t="b">
        <v>0</v>
      </c>
      <c r="M1382">
        <v>5</v>
      </c>
      <c r="N1382" t="b">
        <v>1</v>
      </c>
      <c r="O1382" t="s">
        <v>8274</v>
      </c>
      <c r="P1382" s="10">
        <f>ROUND(E1382/D1382*100,0)</f>
        <v>424</v>
      </c>
      <c r="Q1382">
        <f>IFERROR(ROUND(E1382/M1382,2),0)</f>
        <v>21.2</v>
      </c>
      <c r="R1382" s="16" t="s">
        <v>8323</v>
      </c>
      <c r="S1382" s="11" t="s">
        <v>8324</v>
      </c>
      <c r="T1382" s="21">
        <f>(((K1382/60)/60)/24)+DATE(1970,1,1)</f>
        <v>42141.762800925921</v>
      </c>
      <c r="U1382" s="21">
        <f>(((I1382/60)/60)/24)+DATE(1970,1,1)</f>
        <v>42164.083333333328</v>
      </c>
    </row>
    <row r="1383" spans="1:21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f>YEAR(T1383)</f>
        <v>2016</v>
      </c>
      <c r="K1383" s="11">
        <v>1480396125</v>
      </c>
      <c r="L1383" t="b">
        <v>0</v>
      </c>
      <c r="M1383">
        <v>73</v>
      </c>
      <c r="N1383" t="b">
        <v>1</v>
      </c>
      <c r="O1383" t="s">
        <v>8274</v>
      </c>
      <c r="P1383" s="10">
        <f>ROUND(E1383/D1383*100,0)</f>
        <v>107</v>
      </c>
      <c r="Q1383">
        <f>IFERROR(ROUND(E1383/M1383,2),0)</f>
        <v>73.36</v>
      </c>
      <c r="R1383" s="16" t="s">
        <v>8323</v>
      </c>
      <c r="S1383" s="11" t="s">
        <v>8324</v>
      </c>
      <c r="T1383" s="21">
        <f>(((K1383/60)/60)/24)+DATE(1970,1,1)</f>
        <v>42703.214409722219</v>
      </c>
      <c r="U1383" s="21">
        <f>(((I1383/60)/60)/24)+DATE(1970,1,1)</f>
        <v>42733.214409722219</v>
      </c>
    </row>
    <row r="1384" spans="1:21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f>YEAR(T1384)</f>
        <v>2013</v>
      </c>
      <c r="K1384" s="11">
        <v>1365275536</v>
      </c>
      <c r="L1384" t="b">
        <v>0</v>
      </c>
      <c r="M1384">
        <v>148</v>
      </c>
      <c r="N1384" t="b">
        <v>1</v>
      </c>
      <c r="O1384" t="s">
        <v>8274</v>
      </c>
      <c r="P1384" s="10">
        <f>ROUND(E1384/D1384*100,0)</f>
        <v>104</v>
      </c>
      <c r="Q1384">
        <f>IFERROR(ROUND(E1384/M1384,2),0)</f>
        <v>56.41</v>
      </c>
      <c r="R1384" s="16" t="s">
        <v>8323</v>
      </c>
      <c r="S1384" s="11" t="s">
        <v>8324</v>
      </c>
      <c r="T1384" s="21">
        <f>(((K1384/60)/60)/24)+DATE(1970,1,1)</f>
        <v>41370.800185185188</v>
      </c>
      <c r="U1384" s="21">
        <f>(((I1384/60)/60)/24)+DATE(1970,1,1)</f>
        <v>41400.800185185188</v>
      </c>
    </row>
    <row r="1385" spans="1:21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f>YEAR(T1385)</f>
        <v>2016</v>
      </c>
      <c r="K1385" s="11">
        <v>1480729678</v>
      </c>
      <c r="L1385" t="b">
        <v>0</v>
      </c>
      <c r="M1385">
        <v>93</v>
      </c>
      <c r="N1385" t="b">
        <v>1</v>
      </c>
      <c r="O1385" t="s">
        <v>8274</v>
      </c>
      <c r="P1385" s="10">
        <f>ROUND(E1385/D1385*100,0)</f>
        <v>212</v>
      </c>
      <c r="Q1385">
        <f>IFERROR(ROUND(E1385/M1385,2),0)</f>
        <v>50.25</v>
      </c>
      <c r="R1385" s="16" t="s">
        <v>8323</v>
      </c>
      <c r="S1385" s="11" t="s">
        <v>8324</v>
      </c>
      <c r="T1385" s="21">
        <f>(((K1385/60)/60)/24)+DATE(1970,1,1)</f>
        <v>42707.074976851851</v>
      </c>
      <c r="U1385" s="21">
        <f>(((I1385/60)/60)/24)+DATE(1970,1,1)</f>
        <v>42727.074976851851</v>
      </c>
    </row>
    <row r="1386" spans="1:21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f>YEAR(T1386)</f>
        <v>2015</v>
      </c>
      <c r="K1386" s="11">
        <v>1433525922</v>
      </c>
      <c r="L1386" t="b">
        <v>0</v>
      </c>
      <c r="M1386">
        <v>63</v>
      </c>
      <c r="N1386" t="b">
        <v>1</v>
      </c>
      <c r="O1386" t="s">
        <v>8274</v>
      </c>
      <c r="P1386" s="10">
        <f>ROUND(E1386/D1386*100,0)</f>
        <v>124</v>
      </c>
      <c r="Q1386">
        <f>IFERROR(ROUND(E1386/M1386,2),0)</f>
        <v>68.94</v>
      </c>
      <c r="R1386" s="16" t="s">
        <v>8323</v>
      </c>
      <c r="S1386" s="11" t="s">
        <v>8324</v>
      </c>
      <c r="T1386" s="21">
        <f>(((K1386/60)/60)/24)+DATE(1970,1,1)</f>
        <v>42160.735208333332</v>
      </c>
      <c r="U1386" s="21">
        <f>(((I1386/60)/60)/24)+DATE(1970,1,1)</f>
        <v>42190.735208333332</v>
      </c>
    </row>
    <row r="1387" spans="1:21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f>YEAR(T1387)</f>
        <v>2016</v>
      </c>
      <c r="K1387" s="11">
        <v>1457109121</v>
      </c>
      <c r="L1387" t="b">
        <v>0</v>
      </c>
      <c r="M1387">
        <v>134</v>
      </c>
      <c r="N1387" t="b">
        <v>1</v>
      </c>
      <c r="O1387" t="s">
        <v>8274</v>
      </c>
      <c r="P1387" s="10">
        <f>ROUND(E1387/D1387*100,0)</f>
        <v>110</v>
      </c>
      <c r="Q1387">
        <f>IFERROR(ROUND(E1387/M1387,2),0)</f>
        <v>65.91</v>
      </c>
      <c r="R1387" s="16" t="s">
        <v>8323</v>
      </c>
      <c r="S1387" s="11" t="s">
        <v>8324</v>
      </c>
      <c r="T1387" s="21">
        <f>(((K1387/60)/60)/24)+DATE(1970,1,1)</f>
        <v>42433.688900462963</v>
      </c>
      <c r="U1387" s="21">
        <f>(((I1387/60)/60)/24)+DATE(1970,1,1)</f>
        <v>42489.507638888885</v>
      </c>
    </row>
    <row r="1388" spans="1:21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f>YEAR(T1388)</f>
        <v>2015</v>
      </c>
      <c r="K1388" s="11">
        <v>1435591889</v>
      </c>
      <c r="L1388" t="b">
        <v>0</v>
      </c>
      <c r="M1388">
        <v>14</v>
      </c>
      <c r="N1388" t="b">
        <v>1</v>
      </c>
      <c r="O1388" t="s">
        <v>8274</v>
      </c>
      <c r="P1388" s="10">
        <f>ROUND(E1388/D1388*100,0)</f>
        <v>219</v>
      </c>
      <c r="Q1388">
        <f>IFERROR(ROUND(E1388/M1388,2),0)</f>
        <v>62.5</v>
      </c>
      <c r="R1388" s="16" t="s">
        <v>8323</v>
      </c>
      <c r="S1388" s="11" t="s">
        <v>8324</v>
      </c>
      <c r="T1388" s="21">
        <f>(((K1388/60)/60)/24)+DATE(1970,1,1)</f>
        <v>42184.646863425922</v>
      </c>
      <c r="U1388" s="21">
        <f>(((I1388/60)/60)/24)+DATE(1970,1,1)</f>
        <v>42214.646863425922</v>
      </c>
    </row>
    <row r="1389" spans="1:21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f>YEAR(T1389)</f>
        <v>2015</v>
      </c>
      <c r="K1389" s="11">
        <v>1430604395</v>
      </c>
      <c r="L1389" t="b">
        <v>0</v>
      </c>
      <c r="M1389">
        <v>78</v>
      </c>
      <c r="N1389" t="b">
        <v>1</v>
      </c>
      <c r="O1389" t="s">
        <v>8274</v>
      </c>
      <c r="P1389" s="10">
        <f>ROUND(E1389/D1389*100,0)</f>
        <v>137</v>
      </c>
      <c r="Q1389">
        <f>IFERROR(ROUND(E1389/M1389,2),0)</f>
        <v>70.06</v>
      </c>
      <c r="R1389" s="16" t="s">
        <v>8323</v>
      </c>
      <c r="S1389" s="11" t="s">
        <v>8324</v>
      </c>
      <c r="T1389" s="21">
        <f>(((K1389/60)/60)/24)+DATE(1970,1,1)</f>
        <v>42126.92123842593</v>
      </c>
      <c r="U1389" s="21">
        <f>(((I1389/60)/60)/24)+DATE(1970,1,1)</f>
        <v>42158.1875</v>
      </c>
    </row>
    <row r="1390" spans="1:21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f>YEAR(T1390)</f>
        <v>2016</v>
      </c>
      <c r="K1390" s="11">
        <v>1474469117</v>
      </c>
      <c r="L1390" t="b">
        <v>0</v>
      </c>
      <c r="M1390">
        <v>112</v>
      </c>
      <c r="N1390" t="b">
        <v>1</v>
      </c>
      <c r="O1390" t="s">
        <v>8274</v>
      </c>
      <c r="P1390" s="10">
        <f>ROUND(E1390/D1390*100,0)</f>
        <v>135</v>
      </c>
      <c r="Q1390">
        <f>IFERROR(ROUND(E1390/M1390,2),0)</f>
        <v>60.18</v>
      </c>
      <c r="R1390" s="16" t="s">
        <v>8323</v>
      </c>
      <c r="S1390" s="11" t="s">
        <v>8324</v>
      </c>
      <c r="T1390" s="21">
        <f>(((K1390/60)/60)/24)+DATE(1970,1,1)</f>
        <v>42634.614780092597</v>
      </c>
      <c r="U1390" s="21">
        <f>(((I1390/60)/60)/24)+DATE(1970,1,1)</f>
        <v>42660.676388888889</v>
      </c>
    </row>
    <row r="1391" spans="1:21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f>YEAR(T1391)</f>
        <v>2016</v>
      </c>
      <c r="K1391" s="11">
        <v>1468495957</v>
      </c>
      <c r="L1391" t="b">
        <v>0</v>
      </c>
      <c r="M1391">
        <v>34</v>
      </c>
      <c r="N1391" t="b">
        <v>1</v>
      </c>
      <c r="O1391" t="s">
        <v>8274</v>
      </c>
      <c r="P1391" s="10">
        <f>ROUND(E1391/D1391*100,0)</f>
        <v>145</v>
      </c>
      <c r="Q1391">
        <f>IFERROR(ROUND(E1391/M1391,2),0)</f>
        <v>21.38</v>
      </c>
      <c r="R1391" s="16" t="s">
        <v>8323</v>
      </c>
      <c r="S1391" s="11" t="s">
        <v>8324</v>
      </c>
      <c r="T1391" s="21">
        <f>(((K1391/60)/60)/24)+DATE(1970,1,1)</f>
        <v>42565.480983796297</v>
      </c>
      <c r="U1391" s="21">
        <f>(((I1391/60)/60)/24)+DATE(1970,1,1)</f>
        <v>42595.480983796297</v>
      </c>
    </row>
    <row r="1392" spans="1:21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f>YEAR(T1392)</f>
        <v>2015</v>
      </c>
      <c r="K1392" s="11">
        <v>1427224606</v>
      </c>
      <c r="L1392" t="b">
        <v>0</v>
      </c>
      <c r="M1392">
        <v>19</v>
      </c>
      <c r="N1392" t="b">
        <v>1</v>
      </c>
      <c r="O1392" t="s">
        <v>8274</v>
      </c>
      <c r="P1392" s="10">
        <f>ROUND(E1392/D1392*100,0)</f>
        <v>109</v>
      </c>
      <c r="Q1392">
        <f>IFERROR(ROUND(E1392/M1392,2),0)</f>
        <v>160.79</v>
      </c>
      <c r="R1392" s="16" t="s">
        <v>8323</v>
      </c>
      <c r="S1392" s="11" t="s">
        <v>8324</v>
      </c>
      <c r="T1392" s="21">
        <f>(((K1392/60)/60)/24)+DATE(1970,1,1)</f>
        <v>42087.803310185183</v>
      </c>
      <c r="U1392" s="21">
        <f>(((I1392/60)/60)/24)+DATE(1970,1,1)</f>
        <v>42121.716666666667</v>
      </c>
    </row>
    <row r="1393" spans="1:21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f>YEAR(T1393)</f>
        <v>2015</v>
      </c>
      <c r="K1393" s="11">
        <v>1436369818</v>
      </c>
      <c r="L1393" t="b">
        <v>0</v>
      </c>
      <c r="M1393">
        <v>13</v>
      </c>
      <c r="N1393" t="b">
        <v>1</v>
      </c>
      <c r="O1393" t="s">
        <v>8274</v>
      </c>
      <c r="P1393" s="10">
        <f>ROUND(E1393/D1393*100,0)</f>
        <v>110</v>
      </c>
      <c r="Q1393">
        <f>IFERROR(ROUND(E1393/M1393,2),0)</f>
        <v>42.38</v>
      </c>
      <c r="R1393" s="16" t="s">
        <v>8323</v>
      </c>
      <c r="S1393" s="11" t="s">
        <v>8324</v>
      </c>
      <c r="T1393" s="21">
        <f>(((K1393/60)/60)/24)+DATE(1970,1,1)</f>
        <v>42193.650671296295</v>
      </c>
      <c r="U1393" s="21">
        <f>(((I1393/60)/60)/24)+DATE(1970,1,1)</f>
        <v>42238.207638888889</v>
      </c>
    </row>
    <row r="1394" spans="1:21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f>YEAR(T1394)</f>
        <v>2016</v>
      </c>
      <c r="K1394" s="11">
        <v>1454298186</v>
      </c>
      <c r="L1394" t="b">
        <v>0</v>
      </c>
      <c r="M1394">
        <v>104</v>
      </c>
      <c r="N1394" t="b">
        <v>1</v>
      </c>
      <c r="O1394" t="s">
        <v>8274</v>
      </c>
      <c r="P1394" s="10">
        <f>ROUND(E1394/D1394*100,0)</f>
        <v>114</v>
      </c>
      <c r="Q1394">
        <f>IFERROR(ROUND(E1394/M1394,2),0)</f>
        <v>27.32</v>
      </c>
      <c r="R1394" s="16" t="s">
        <v>8323</v>
      </c>
      <c r="S1394" s="11" t="s">
        <v>8324</v>
      </c>
      <c r="T1394" s="21">
        <f>(((K1394/60)/60)/24)+DATE(1970,1,1)</f>
        <v>42401.154930555553</v>
      </c>
      <c r="U1394" s="21">
        <f>(((I1394/60)/60)/24)+DATE(1970,1,1)</f>
        <v>42432.154930555553</v>
      </c>
    </row>
    <row r="1395" spans="1:21" ht="21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f>YEAR(T1395)</f>
        <v>2016</v>
      </c>
      <c r="K1395" s="11">
        <v>1467476523</v>
      </c>
      <c r="L1395" t="b">
        <v>0</v>
      </c>
      <c r="M1395">
        <v>52</v>
      </c>
      <c r="N1395" t="b">
        <v>1</v>
      </c>
      <c r="O1395" t="s">
        <v>8274</v>
      </c>
      <c r="P1395" s="10">
        <f>ROUND(E1395/D1395*100,0)</f>
        <v>102</v>
      </c>
      <c r="Q1395">
        <f>IFERROR(ROUND(E1395/M1395,2),0)</f>
        <v>196.83</v>
      </c>
      <c r="R1395" s="16" t="s">
        <v>8323</v>
      </c>
      <c r="S1395" s="11" t="s">
        <v>8324</v>
      </c>
      <c r="T1395" s="21">
        <f>(((K1395/60)/60)/24)+DATE(1970,1,1)</f>
        <v>42553.681979166664</v>
      </c>
      <c r="U1395" s="21">
        <f>(((I1395/60)/60)/24)+DATE(1970,1,1)</f>
        <v>42583.681979166664</v>
      </c>
    </row>
    <row r="1396" spans="1:21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f>YEAR(T1396)</f>
        <v>2017</v>
      </c>
      <c r="K1396" s="11">
        <v>1484623726</v>
      </c>
      <c r="L1396" t="b">
        <v>0</v>
      </c>
      <c r="M1396">
        <v>17</v>
      </c>
      <c r="N1396" t="b">
        <v>1</v>
      </c>
      <c r="O1396" t="s">
        <v>8274</v>
      </c>
      <c r="P1396" s="10">
        <f>ROUND(E1396/D1396*100,0)</f>
        <v>122</v>
      </c>
      <c r="Q1396">
        <f>IFERROR(ROUND(E1396/M1396,2),0)</f>
        <v>53.88</v>
      </c>
      <c r="R1396" s="16" t="s">
        <v>8323</v>
      </c>
      <c r="S1396" s="11" t="s">
        <v>8324</v>
      </c>
      <c r="T1396" s="21">
        <f>(((K1396/60)/60)/24)+DATE(1970,1,1)</f>
        <v>42752.144976851851</v>
      </c>
      <c r="U1396" s="21">
        <f>(((I1396/60)/60)/24)+DATE(1970,1,1)</f>
        <v>42795.125</v>
      </c>
    </row>
    <row r="1397" spans="1:21" ht="21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f>YEAR(T1397)</f>
        <v>2016</v>
      </c>
      <c r="K1397" s="11">
        <v>1481838481</v>
      </c>
      <c r="L1397" t="b">
        <v>0</v>
      </c>
      <c r="M1397">
        <v>82</v>
      </c>
      <c r="N1397" t="b">
        <v>1</v>
      </c>
      <c r="O1397" t="s">
        <v>8274</v>
      </c>
      <c r="P1397" s="10">
        <f>ROUND(E1397/D1397*100,0)</f>
        <v>112</v>
      </c>
      <c r="Q1397">
        <f>IFERROR(ROUND(E1397/M1397,2),0)</f>
        <v>47.76</v>
      </c>
      <c r="R1397" s="16" t="s">
        <v>8323</v>
      </c>
      <c r="S1397" s="11" t="s">
        <v>8324</v>
      </c>
      <c r="T1397" s="21">
        <f>(((K1397/60)/60)/24)+DATE(1970,1,1)</f>
        <v>42719.90834490741</v>
      </c>
      <c r="U1397" s="21">
        <f>(((I1397/60)/60)/24)+DATE(1970,1,1)</f>
        <v>42749.90834490741</v>
      </c>
    </row>
    <row r="1398" spans="1:21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f>YEAR(T1398)</f>
        <v>2015</v>
      </c>
      <c r="K1398" s="11">
        <v>1421279882</v>
      </c>
      <c r="L1398" t="b">
        <v>0</v>
      </c>
      <c r="M1398">
        <v>73</v>
      </c>
      <c r="N1398" t="b">
        <v>1</v>
      </c>
      <c r="O1398" t="s">
        <v>8274</v>
      </c>
      <c r="P1398" s="10">
        <f>ROUND(E1398/D1398*100,0)</f>
        <v>107</v>
      </c>
      <c r="Q1398">
        <f>IFERROR(ROUND(E1398/M1398,2),0)</f>
        <v>88.19</v>
      </c>
      <c r="R1398" s="16" t="s">
        <v>8323</v>
      </c>
      <c r="S1398" s="11" t="s">
        <v>8324</v>
      </c>
      <c r="T1398" s="21">
        <f>(((K1398/60)/60)/24)+DATE(1970,1,1)</f>
        <v>42018.99863425926</v>
      </c>
      <c r="U1398" s="21">
        <f>(((I1398/60)/60)/24)+DATE(1970,1,1)</f>
        <v>42048.99863425926</v>
      </c>
    </row>
    <row r="1399" spans="1:21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f>YEAR(T1399)</f>
        <v>2016</v>
      </c>
      <c r="K1399" s="11">
        <v>1475013710</v>
      </c>
      <c r="L1399" t="b">
        <v>0</v>
      </c>
      <c r="M1399">
        <v>158</v>
      </c>
      <c r="N1399" t="b">
        <v>1</v>
      </c>
      <c r="O1399" t="s">
        <v>8274</v>
      </c>
      <c r="P1399" s="10">
        <f>ROUND(E1399/D1399*100,0)</f>
        <v>114</v>
      </c>
      <c r="Q1399">
        <f>IFERROR(ROUND(E1399/M1399,2),0)</f>
        <v>72.06</v>
      </c>
      <c r="R1399" s="16" t="s">
        <v>8323</v>
      </c>
      <c r="S1399" s="11" t="s">
        <v>8324</v>
      </c>
      <c r="T1399" s="21">
        <f>(((K1399/60)/60)/24)+DATE(1970,1,1)</f>
        <v>42640.917939814812</v>
      </c>
      <c r="U1399" s="21">
        <f>(((I1399/60)/60)/24)+DATE(1970,1,1)</f>
        <v>42670.888194444444</v>
      </c>
    </row>
    <row r="1400" spans="1:21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f>YEAR(T1400)</f>
        <v>2016</v>
      </c>
      <c r="K1400" s="11">
        <v>1465160334</v>
      </c>
      <c r="L1400" t="b">
        <v>0</v>
      </c>
      <c r="M1400">
        <v>65</v>
      </c>
      <c r="N1400" t="b">
        <v>1</v>
      </c>
      <c r="O1400" t="s">
        <v>8274</v>
      </c>
      <c r="P1400" s="10">
        <f>ROUND(E1400/D1400*100,0)</f>
        <v>110</v>
      </c>
      <c r="Q1400">
        <f>IFERROR(ROUND(E1400/M1400,2),0)</f>
        <v>74.25</v>
      </c>
      <c r="R1400" s="16" t="s">
        <v>8323</v>
      </c>
      <c r="S1400" s="11" t="s">
        <v>8324</v>
      </c>
      <c r="T1400" s="21">
        <f>(((K1400/60)/60)/24)+DATE(1970,1,1)</f>
        <v>42526.874236111107</v>
      </c>
      <c r="U1400" s="21">
        <f>(((I1400/60)/60)/24)+DATE(1970,1,1)</f>
        <v>42556.874236111107</v>
      </c>
    </row>
    <row r="1401" spans="1:21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f>YEAR(T1401)</f>
        <v>2014</v>
      </c>
      <c r="K1401" s="11">
        <v>1410048373</v>
      </c>
      <c r="L1401" t="b">
        <v>0</v>
      </c>
      <c r="M1401">
        <v>184</v>
      </c>
      <c r="N1401" t="b">
        <v>1</v>
      </c>
      <c r="O1401" t="s">
        <v>8274</v>
      </c>
      <c r="P1401" s="10">
        <f>ROUND(E1401/D1401*100,0)</f>
        <v>126</v>
      </c>
      <c r="Q1401">
        <f>IFERROR(ROUND(E1401/M1401,2),0)</f>
        <v>61.7</v>
      </c>
      <c r="R1401" s="16" t="s">
        <v>8323</v>
      </c>
      <c r="S1401" s="11" t="s">
        <v>8324</v>
      </c>
      <c r="T1401" s="21">
        <f>(((K1401/60)/60)/24)+DATE(1970,1,1)</f>
        <v>41889.004317129627</v>
      </c>
      <c r="U1401" s="21">
        <f>(((I1401/60)/60)/24)+DATE(1970,1,1)</f>
        <v>41919.004317129627</v>
      </c>
    </row>
    <row r="1402" spans="1:21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f>YEAR(T1402)</f>
        <v>2016</v>
      </c>
      <c r="K1402" s="11">
        <v>1462695073</v>
      </c>
      <c r="L1402" t="b">
        <v>0</v>
      </c>
      <c r="M1402">
        <v>34</v>
      </c>
      <c r="N1402" t="b">
        <v>1</v>
      </c>
      <c r="O1402" t="s">
        <v>8274</v>
      </c>
      <c r="P1402" s="10">
        <f>ROUND(E1402/D1402*100,0)</f>
        <v>167</v>
      </c>
      <c r="Q1402">
        <f>IFERROR(ROUND(E1402/M1402,2),0)</f>
        <v>17.239999999999998</v>
      </c>
      <c r="R1402" s="16" t="s">
        <v>8323</v>
      </c>
      <c r="S1402" s="11" t="s">
        <v>8324</v>
      </c>
      <c r="T1402" s="21">
        <f>(((K1402/60)/60)/24)+DATE(1970,1,1)</f>
        <v>42498.341122685189</v>
      </c>
      <c r="U1402" s="21">
        <f>(((I1402/60)/60)/24)+DATE(1970,1,1)</f>
        <v>42533.229166666672</v>
      </c>
    </row>
    <row r="1403" spans="1:21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f>YEAR(T1403)</f>
        <v>2013</v>
      </c>
      <c r="K1403" s="11">
        <v>1367798074</v>
      </c>
      <c r="L1403" t="b">
        <v>0</v>
      </c>
      <c r="M1403">
        <v>240</v>
      </c>
      <c r="N1403" t="b">
        <v>1</v>
      </c>
      <c r="O1403" t="s">
        <v>8274</v>
      </c>
      <c r="P1403" s="10">
        <f>ROUND(E1403/D1403*100,0)</f>
        <v>497</v>
      </c>
      <c r="Q1403">
        <f>IFERROR(ROUND(E1403/M1403,2),0)</f>
        <v>51.72</v>
      </c>
      <c r="R1403" s="16" t="s">
        <v>8323</v>
      </c>
      <c r="S1403" s="11" t="s">
        <v>8324</v>
      </c>
      <c r="T1403" s="21">
        <f>(((K1403/60)/60)/24)+DATE(1970,1,1)</f>
        <v>41399.99622685185</v>
      </c>
      <c r="U1403" s="21">
        <f>(((I1403/60)/60)/24)+DATE(1970,1,1)</f>
        <v>41420.99622685185</v>
      </c>
    </row>
    <row r="1404" spans="1:21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f>YEAR(T1404)</f>
        <v>2015</v>
      </c>
      <c r="K1404" s="11">
        <v>1425259011</v>
      </c>
      <c r="L1404" t="b">
        <v>0</v>
      </c>
      <c r="M1404">
        <v>113</v>
      </c>
      <c r="N1404" t="b">
        <v>1</v>
      </c>
      <c r="O1404" t="s">
        <v>8274</v>
      </c>
      <c r="P1404" s="10">
        <f>ROUND(E1404/D1404*100,0)</f>
        <v>109</v>
      </c>
      <c r="Q1404">
        <f>IFERROR(ROUND(E1404/M1404,2),0)</f>
        <v>24.15</v>
      </c>
      <c r="R1404" s="16" t="s">
        <v>8323</v>
      </c>
      <c r="S1404" s="11" t="s">
        <v>8324</v>
      </c>
      <c r="T1404" s="21">
        <f>(((K1404/60)/60)/24)+DATE(1970,1,1)</f>
        <v>42065.053368055553</v>
      </c>
      <c r="U1404" s="21">
        <f>(((I1404/60)/60)/24)+DATE(1970,1,1)</f>
        <v>42125.011701388896</v>
      </c>
    </row>
    <row r="1405" spans="1:21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f>YEAR(T1405)</f>
        <v>2013</v>
      </c>
      <c r="K1405" s="11">
        <v>1372210235</v>
      </c>
      <c r="L1405" t="b">
        <v>0</v>
      </c>
      <c r="M1405">
        <v>66</v>
      </c>
      <c r="N1405" t="b">
        <v>1</v>
      </c>
      <c r="O1405" t="s">
        <v>8274</v>
      </c>
      <c r="P1405" s="10">
        <f>ROUND(E1405/D1405*100,0)</f>
        <v>103</v>
      </c>
      <c r="Q1405">
        <f>IFERROR(ROUND(E1405/M1405,2),0)</f>
        <v>62.17</v>
      </c>
      <c r="R1405" s="16" t="s">
        <v>8323</v>
      </c>
      <c r="S1405" s="11" t="s">
        <v>8324</v>
      </c>
      <c r="T1405" s="21">
        <f>(((K1405/60)/60)/24)+DATE(1970,1,1)</f>
        <v>41451.062905092593</v>
      </c>
      <c r="U1405" s="21">
        <f>(((I1405/60)/60)/24)+DATE(1970,1,1)</f>
        <v>41481.062905092593</v>
      </c>
    </row>
    <row r="1406" spans="1:21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f>YEAR(T1406)</f>
        <v>2015</v>
      </c>
      <c r="K1406" s="11">
        <v>1422447285</v>
      </c>
      <c r="L1406" t="b">
        <v>1</v>
      </c>
      <c r="M1406">
        <v>5</v>
      </c>
      <c r="N1406" t="b">
        <v>0</v>
      </c>
      <c r="O1406" t="s">
        <v>8285</v>
      </c>
      <c r="P1406" s="10">
        <f>ROUND(E1406/D1406*100,0)</f>
        <v>2</v>
      </c>
      <c r="Q1406">
        <f>IFERROR(ROUND(E1406/M1406,2),0)</f>
        <v>48.2</v>
      </c>
      <c r="R1406" s="16" t="s">
        <v>8320</v>
      </c>
      <c r="S1406" s="11" t="s">
        <v>8339</v>
      </c>
      <c r="T1406" s="21">
        <f>(((K1406/60)/60)/24)+DATE(1970,1,1)</f>
        <v>42032.510243055556</v>
      </c>
      <c r="U1406" s="21">
        <f>(((I1406/60)/60)/24)+DATE(1970,1,1)</f>
        <v>42057.510243055556</v>
      </c>
    </row>
    <row r="1407" spans="1:21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f>YEAR(T1407)</f>
        <v>2014</v>
      </c>
      <c r="K1407" s="11">
        <v>1414599601</v>
      </c>
      <c r="L1407" t="b">
        <v>1</v>
      </c>
      <c r="M1407">
        <v>17</v>
      </c>
      <c r="N1407" t="b">
        <v>0</v>
      </c>
      <c r="O1407" t="s">
        <v>8285</v>
      </c>
      <c r="P1407" s="10">
        <f>ROUND(E1407/D1407*100,0)</f>
        <v>0</v>
      </c>
      <c r="Q1407">
        <f>IFERROR(ROUND(E1407/M1407,2),0)</f>
        <v>6.18</v>
      </c>
      <c r="R1407" s="16" t="s">
        <v>8320</v>
      </c>
      <c r="S1407" s="11" t="s">
        <v>8339</v>
      </c>
      <c r="T1407" s="21">
        <f>(((K1407/60)/60)/24)+DATE(1970,1,1)</f>
        <v>41941.680567129632</v>
      </c>
      <c r="U1407" s="21">
        <f>(((I1407/60)/60)/24)+DATE(1970,1,1)</f>
        <v>41971.722233796296</v>
      </c>
    </row>
    <row r="1408" spans="1:21" ht="21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f>YEAR(T1408)</f>
        <v>2015</v>
      </c>
      <c r="K1408" s="11">
        <v>1445336607</v>
      </c>
      <c r="L1408" t="b">
        <v>0</v>
      </c>
      <c r="M1408">
        <v>3</v>
      </c>
      <c r="N1408" t="b">
        <v>0</v>
      </c>
      <c r="O1408" t="s">
        <v>8285</v>
      </c>
      <c r="P1408" s="10">
        <f>ROUND(E1408/D1408*100,0)</f>
        <v>0</v>
      </c>
      <c r="Q1408">
        <f>IFERROR(ROUND(E1408/M1408,2),0)</f>
        <v>5</v>
      </c>
      <c r="R1408" s="16" t="s">
        <v>8320</v>
      </c>
      <c r="S1408" s="11" t="s">
        <v>8339</v>
      </c>
      <c r="T1408" s="21">
        <f>(((K1408/60)/60)/24)+DATE(1970,1,1)</f>
        <v>42297.432951388888</v>
      </c>
      <c r="U1408" s="21">
        <f>(((I1408/60)/60)/24)+DATE(1970,1,1)</f>
        <v>42350.416666666672</v>
      </c>
    </row>
    <row r="1409" spans="1:21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f>YEAR(T1409)</f>
        <v>2014</v>
      </c>
      <c r="K1409" s="11">
        <v>1405687978</v>
      </c>
      <c r="L1409" t="b">
        <v>0</v>
      </c>
      <c r="M1409">
        <v>2</v>
      </c>
      <c r="N1409" t="b">
        <v>0</v>
      </c>
      <c r="O1409" t="s">
        <v>8285</v>
      </c>
      <c r="P1409" s="10">
        <f>ROUND(E1409/D1409*100,0)</f>
        <v>1</v>
      </c>
      <c r="Q1409">
        <f>IFERROR(ROUND(E1409/M1409,2),0)</f>
        <v>7.5</v>
      </c>
      <c r="R1409" s="16" t="s">
        <v>8320</v>
      </c>
      <c r="S1409" s="11" t="s">
        <v>8339</v>
      </c>
      <c r="T1409" s="21">
        <f>(((K1409/60)/60)/24)+DATE(1970,1,1)</f>
        <v>41838.536782407406</v>
      </c>
      <c r="U1409" s="21">
        <f>(((I1409/60)/60)/24)+DATE(1970,1,1)</f>
        <v>41863.536782407406</v>
      </c>
    </row>
    <row r="1410" spans="1:21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f>YEAR(T1410)</f>
        <v>2015</v>
      </c>
      <c r="K1410" s="11">
        <v>1444856156</v>
      </c>
      <c r="L1410" t="b">
        <v>0</v>
      </c>
      <c r="M1410">
        <v>6</v>
      </c>
      <c r="N1410" t="b">
        <v>0</v>
      </c>
      <c r="O1410" t="s">
        <v>8285</v>
      </c>
      <c r="P1410" s="10">
        <f>ROUND(E1410/D1410*100,0)</f>
        <v>7</v>
      </c>
      <c r="Q1410">
        <f>IFERROR(ROUND(E1410/M1410,2),0)</f>
        <v>12</v>
      </c>
      <c r="R1410" s="16" t="s">
        <v>8320</v>
      </c>
      <c r="S1410" s="11" t="s">
        <v>8339</v>
      </c>
      <c r="T1410" s="21">
        <f>(((K1410/60)/60)/24)+DATE(1970,1,1)</f>
        <v>42291.872175925921</v>
      </c>
      <c r="U1410" s="21">
        <f>(((I1410/60)/60)/24)+DATE(1970,1,1)</f>
        <v>42321.913842592592</v>
      </c>
    </row>
    <row r="1411" spans="1:21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f>YEAR(T1411)</f>
        <v>2014</v>
      </c>
      <c r="K1411" s="11">
        <v>1414897935</v>
      </c>
      <c r="L1411" t="b">
        <v>0</v>
      </c>
      <c r="M1411">
        <v>0</v>
      </c>
      <c r="N1411" t="b">
        <v>0</v>
      </c>
      <c r="O1411" t="s">
        <v>8285</v>
      </c>
      <c r="P1411" s="10">
        <f>ROUND(E1411/D1411*100,0)</f>
        <v>0</v>
      </c>
      <c r="Q1411">
        <f>IFERROR(ROUND(E1411/M1411,2),0)</f>
        <v>0</v>
      </c>
      <c r="R1411" s="16" t="s">
        <v>8320</v>
      </c>
      <c r="S1411" s="11" t="s">
        <v>8339</v>
      </c>
      <c r="T1411" s="21">
        <f>(((K1411/60)/60)/24)+DATE(1970,1,1)</f>
        <v>41945.133506944447</v>
      </c>
      <c r="U1411" s="21">
        <f>(((I1411/60)/60)/24)+DATE(1970,1,1)</f>
        <v>42005.175173611111</v>
      </c>
    </row>
    <row r="1412" spans="1:21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f>YEAR(T1412)</f>
        <v>2016</v>
      </c>
      <c r="K1412" s="11">
        <v>1461051520</v>
      </c>
      <c r="L1412" t="b">
        <v>0</v>
      </c>
      <c r="M1412">
        <v>1</v>
      </c>
      <c r="N1412" t="b">
        <v>0</v>
      </c>
      <c r="O1412" t="s">
        <v>8285</v>
      </c>
      <c r="P1412" s="10">
        <f>ROUND(E1412/D1412*100,0)</f>
        <v>0</v>
      </c>
      <c r="Q1412">
        <f>IFERROR(ROUND(E1412/M1412,2),0)</f>
        <v>1</v>
      </c>
      <c r="R1412" s="16" t="s">
        <v>8320</v>
      </c>
      <c r="S1412" s="11" t="s">
        <v>8339</v>
      </c>
      <c r="T1412" s="21">
        <f>(((K1412/60)/60)/24)+DATE(1970,1,1)</f>
        <v>42479.318518518514</v>
      </c>
      <c r="U1412" s="21">
        <f>(((I1412/60)/60)/24)+DATE(1970,1,1)</f>
        <v>42524.318518518514</v>
      </c>
    </row>
    <row r="1413" spans="1:21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f>YEAR(T1413)</f>
        <v>2015</v>
      </c>
      <c r="K1413" s="11">
        <v>1420766700</v>
      </c>
      <c r="L1413" t="b">
        <v>0</v>
      </c>
      <c r="M1413">
        <v>3</v>
      </c>
      <c r="N1413" t="b">
        <v>0</v>
      </c>
      <c r="O1413" t="s">
        <v>8285</v>
      </c>
      <c r="P1413" s="10">
        <f>ROUND(E1413/D1413*100,0)</f>
        <v>0</v>
      </c>
      <c r="Q1413">
        <f>IFERROR(ROUND(E1413/M1413,2),0)</f>
        <v>2.33</v>
      </c>
      <c r="R1413" s="16" t="s">
        <v>8320</v>
      </c>
      <c r="S1413" s="11" t="s">
        <v>8339</v>
      </c>
      <c r="T1413" s="21">
        <f>(((K1413/60)/60)/24)+DATE(1970,1,1)</f>
        <v>42013.059027777781</v>
      </c>
      <c r="U1413" s="21">
        <f>(((I1413/60)/60)/24)+DATE(1970,1,1)</f>
        <v>42041.059027777781</v>
      </c>
    </row>
    <row r="1414" spans="1:21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f>YEAR(T1414)</f>
        <v>2014</v>
      </c>
      <c r="K1414" s="11">
        <v>1415064699</v>
      </c>
      <c r="L1414" t="b">
        <v>0</v>
      </c>
      <c r="M1414">
        <v>13</v>
      </c>
      <c r="N1414" t="b">
        <v>0</v>
      </c>
      <c r="O1414" t="s">
        <v>8285</v>
      </c>
      <c r="P1414" s="10">
        <f>ROUND(E1414/D1414*100,0)</f>
        <v>5</v>
      </c>
      <c r="Q1414">
        <f>IFERROR(ROUND(E1414/M1414,2),0)</f>
        <v>24.62</v>
      </c>
      <c r="R1414" s="16" t="s">
        <v>8320</v>
      </c>
      <c r="S1414" s="11" t="s">
        <v>8339</v>
      </c>
      <c r="T1414" s="21">
        <f>(((K1414/60)/60)/24)+DATE(1970,1,1)</f>
        <v>41947.063645833332</v>
      </c>
      <c r="U1414" s="21">
        <f>(((I1414/60)/60)/24)+DATE(1970,1,1)</f>
        <v>41977.063645833332</v>
      </c>
    </row>
    <row r="1415" spans="1:21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f>YEAR(T1415)</f>
        <v>2015</v>
      </c>
      <c r="K1415" s="11">
        <v>1450780170</v>
      </c>
      <c r="L1415" t="b">
        <v>0</v>
      </c>
      <c r="M1415">
        <v>1</v>
      </c>
      <c r="N1415" t="b">
        <v>0</v>
      </c>
      <c r="O1415" t="s">
        <v>8285</v>
      </c>
      <c r="P1415" s="10">
        <f>ROUND(E1415/D1415*100,0)</f>
        <v>5</v>
      </c>
      <c r="Q1415">
        <f>IFERROR(ROUND(E1415/M1415,2),0)</f>
        <v>100</v>
      </c>
      <c r="R1415" s="16" t="s">
        <v>8320</v>
      </c>
      <c r="S1415" s="11" t="s">
        <v>8339</v>
      </c>
      <c r="T1415" s="21">
        <f>(((K1415/60)/60)/24)+DATE(1970,1,1)</f>
        <v>42360.437152777777</v>
      </c>
      <c r="U1415" s="21">
        <f>(((I1415/60)/60)/24)+DATE(1970,1,1)</f>
        <v>42420.437152777777</v>
      </c>
    </row>
    <row r="1416" spans="1:21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f>YEAR(T1416)</f>
        <v>2016</v>
      </c>
      <c r="K1416" s="11">
        <v>1480831467</v>
      </c>
      <c r="L1416" t="b">
        <v>0</v>
      </c>
      <c r="M1416">
        <v>1</v>
      </c>
      <c r="N1416" t="b">
        <v>0</v>
      </c>
      <c r="O1416" t="s">
        <v>8285</v>
      </c>
      <c r="P1416" s="10">
        <f>ROUND(E1416/D1416*100,0)</f>
        <v>0</v>
      </c>
      <c r="Q1416">
        <f>IFERROR(ROUND(E1416/M1416,2),0)</f>
        <v>1</v>
      </c>
      <c r="R1416" s="16" t="s">
        <v>8320</v>
      </c>
      <c r="S1416" s="11" t="s">
        <v>8339</v>
      </c>
      <c r="T1416" s="21">
        <f>(((K1416/60)/60)/24)+DATE(1970,1,1)</f>
        <v>42708.25309027778</v>
      </c>
      <c r="U1416" s="21">
        <f>(((I1416/60)/60)/24)+DATE(1970,1,1)</f>
        <v>42738.25309027778</v>
      </c>
    </row>
    <row r="1417" spans="1:21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f>YEAR(T1417)</f>
        <v>2015</v>
      </c>
      <c r="K1417" s="11">
        <v>1436285591</v>
      </c>
      <c r="L1417" t="b">
        <v>0</v>
      </c>
      <c r="M1417">
        <v>9</v>
      </c>
      <c r="N1417" t="b">
        <v>0</v>
      </c>
      <c r="O1417" t="s">
        <v>8285</v>
      </c>
      <c r="P1417" s="10">
        <f>ROUND(E1417/D1417*100,0)</f>
        <v>18</v>
      </c>
      <c r="Q1417">
        <f>IFERROR(ROUND(E1417/M1417,2),0)</f>
        <v>88.89</v>
      </c>
      <c r="R1417" s="16" t="s">
        <v>8320</v>
      </c>
      <c r="S1417" s="11" t="s">
        <v>8339</v>
      </c>
      <c r="T1417" s="21">
        <f>(((K1417/60)/60)/24)+DATE(1970,1,1)</f>
        <v>42192.675821759258</v>
      </c>
      <c r="U1417" s="21">
        <f>(((I1417/60)/60)/24)+DATE(1970,1,1)</f>
        <v>42232.675821759258</v>
      </c>
    </row>
    <row r="1418" spans="1:21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f>YEAR(T1418)</f>
        <v>2015</v>
      </c>
      <c r="K1418" s="11">
        <v>1445552019</v>
      </c>
      <c r="L1418" t="b">
        <v>0</v>
      </c>
      <c r="M1418">
        <v>0</v>
      </c>
      <c r="N1418" t="b">
        <v>0</v>
      </c>
      <c r="O1418" t="s">
        <v>8285</v>
      </c>
      <c r="P1418" s="10">
        <f>ROUND(E1418/D1418*100,0)</f>
        <v>0</v>
      </c>
      <c r="Q1418">
        <f>IFERROR(ROUND(E1418/M1418,2),0)</f>
        <v>0</v>
      </c>
      <c r="R1418" s="16" t="s">
        <v>8320</v>
      </c>
      <c r="S1418" s="11" t="s">
        <v>8339</v>
      </c>
      <c r="T1418" s="21">
        <f>(((K1418/60)/60)/24)+DATE(1970,1,1)</f>
        <v>42299.926145833335</v>
      </c>
      <c r="U1418" s="21">
        <f>(((I1418/60)/60)/24)+DATE(1970,1,1)</f>
        <v>42329.967812499999</v>
      </c>
    </row>
    <row r="1419" spans="1:21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f>YEAR(T1419)</f>
        <v>2015</v>
      </c>
      <c r="K1419" s="11">
        <v>1439696174</v>
      </c>
      <c r="L1419" t="b">
        <v>0</v>
      </c>
      <c r="M1419">
        <v>2</v>
      </c>
      <c r="N1419" t="b">
        <v>0</v>
      </c>
      <c r="O1419" t="s">
        <v>8285</v>
      </c>
      <c r="P1419" s="10">
        <f>ROUND(E1419/D1419*100,0)</f>
        <v>1</v>
      </c>
      <c r="Q1419">
        <f>IFERROR(ROUND(E1419/M1419,2),0)</f>
        <v>27.5</v>
      </c>
      <c r="R1419" s="16" t="s">
        <v>8320</v>
      </c>
      <c r="S1419" s="11" t="s">
        <v>8339</v>
      </c>
      <c r="T1419" s="21">
        <f>(((K1419/60)/60)/24)+DATE(1970,1,1)</f>
        <v>42232.15016203704</v>
      </c>
      <c r="U1419" s="21">
        <f>(((I1419/60)/60)/24)+DATE(1970,1,1)</f>
        <v>42262.465972222228</v>
      </c>
    </row>
    <row r="1420" spans="1:21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f>YEAR(T1420)</f>
        <v>2016</v>
      </c>
      <c r="K1420" s="11">
        <v>1453805834</v>
      </c>
      <c r="L1420" t="b">
        <v>0</v>
      </c>
      <c r="M1420">
        <v>1</v>
      </c>
      <c r="N1420" t="b">
        <v>0</v>
      </c>
      <c r="O1420" t="s">
        <v>8285</v>
      </c>
      <c r="P1420" s="10">
        <f>ROUND(E1420/D1420*100,0)</f>
        <v>0</v>
      </c>
      <c r="Q1420">
        <f>IFERROR(ROUND(E1420/M1420,2),0)</f>
        <v>6</v>
      </c>
      <c r="R1420" s="16" t="s">
        <v>8320</v>
      </c>
      <c r="S1420" s="11" t="s">
        <v>8339</v>
      </c>
      <c r="T1420" s="21">
        <f>(((K1420/60)/60)/24)+DATE(1970,1,1)</f>
        <v>42395.456412037034</v>
      </c>
      <c r="U1420" s="21">
        <f>(((I1420/60)/60)/24)+DATE(1970,1,1)</f>
        <v>42425.456412037034</v>
      </c>
    </row>
    <row r="1421" spans="1:21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f>YEAR(T1421)</f>
        <v>2016</v>
      </c>
      <c r="K1421" s="11">
        <v>1473418619</v>
      </c>
      <c r="L1421" t="b">
        <v>0</v>
      </c>
      <c r="M1421">
        <v>10</v>
      </c>
      <c r="N1421" t="b">
        <v>0</v>
      </c>
      <c r="O1421" t="s">
        <v>8285</v>
      </c>
      <c r="P1421" s="10">
        <f>ROUND(E1421/D1421*100,0)</f>
        <v>7</v>
      </c>
      <c r="Q1421">
        <f>IFERROR(ROUND(E1421/M1421,2),0)</f>
        <v>44.5</v>
      </c>
      <c r="R1421" s="16" t="s">
        <v>8320</v>
      </c>
      <c r="S1421" s="11" t="s">
        <v>8339</v>
      </c>
      <c r="T1421" s="21">
        <f>(((K1421/60)/60)/24)+DATE(1970,1,1)</f>
        <v>42622.456238425926</v>
      </c>
      <c r="U1421" s="21">
        <f>(((I1421/60)/60)/24)+DATE(1970,1,1)</f>
        <v>42652.456238425926</v>
      </c>
    </row>
    <row r="1422" spans="1:21" ht="21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f>YEAR(T1422)</f>
        <v>2016</v>
      </c>
      <c r="K1422" s="11">
        <v>1464969686</v>
      </c>
      <c r="L1422" t="b">
        <v>0</v>
      </c>
      <c r="M1422">
        <v>3</v>
      </c>
      <c r="N1422" t="b">
        <v>0</v>
      </c>
      <c r="O1422" t="s">
        <v>8285</v>
      </c>
      <c r="P1422" s="10">
        <f>ROUND(E1422/D1422*100,0)</f>
        <v>3</v>
      </c>
      <c r="Q1422">
        <f>IFERROR(ROUND(E1422/M1422,2),0)</f>
        <v>1</v>
      </c>
      <c r="R1422" s="16" t="s">
        <v>8320</v>
      </c>
      <c r="S1422" s="11" t="s">
        <v>8339</v>
      </c>
      <c r="T1422" s="21">
        <f>(((K1422/60)/60)/24)+DATE(1970,1,1)</f>
        <v>42524.667662037042</v>
      </c>
      <c r="U1422" s="21">
        <f>(((I1422/60)/60)/24)+DATE(1970,1,1)</f>
        <v>42549.667662037042</v>
      </c>
    </row>
    <row r="1423" spans="1:21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f>YEAR(T1423)</f>
        <v>2015</v>
      </c>
      <c r="K1423" s="11">
        <v>1420840709</v>
      </c>
      <c r="L1423" t="b">
        <v>0</v>
      </c>
      <c r="M1423">
        <v>2</v>
      </c>
      <c r="N1423" t="b">
        <v>0</v>
      </c>
      <c r="O1423" t="s">
        <v>8285</v>
      </c>
      <c r="P1423" s="10">
        <f>ROUND(E1423/D1423*100,0)</f>
        <v>0</v>
      </c>
      <c r="Q1423">
        <f>IFERROR(ROUND(E1423/M1423,2),0)</f>
        <v>100</v>
      </c>
      <c r="R1423" s="16" t="s">
        <v>8320</v>
      </c>
      <c r="S1423" s="11" t="s">
        <v>8339</v>
      </c>
      <c r="T1423" s="21">
        <f>(((K1423/60)/60)/24)+DATE(1970,1,1)</f>
        <v>42013.915613425925</v>
      </c>
      <c r="U1423" s="21">
        <f>(((I1423/60)/60)/24)+DATE(1970,1,1)</f>
        <v>42043.915613425925</v>
      </c>
    </row>
    <row r="1424" spans="1:21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f>YEAR(T1424)</f>
        <v>2016</v>
      </c>
      <c r="K1424" s="11">
        <v>1471844704</v>
      </c>
      <c r="L1424" t="b">
        <v>0</v>
      </c>
      <c r="M1424">
        <v>2</v>
      </c>
      <c r="N1424" t="b">
        <v>0</v>
      </c>
      <c r="O1424" t="s">
        <v>8285</v>
      </c>
      <c r="P1424" s="10">
        <f>ROUND(E1424/D1424*100,0)</f>
        <v>0</v>
      </c>
      <c r="Q1424">
        <f>IFERROR(ROUND(E1424/M1424,2),0)</f>
        <v>13</v>
      </c>
      <c r="R1424" s="16" t="s">
        <v>8320</v>
      </c>
      <c r="S1424" s="11" t="s">
        <v>8339</v>
      </c>
      <c r="T1424" s="21">
        <f>(((K1424/60)/60)/24)+DATE(1970,1,1)</f>
        <v>42604.239629629628</v>
      </c>
      <c r="U1424" s="21">
        <f>(((I1424/60)/60)/24)+DATE(1970,1,1)</f>
        <v>42634.239629629628</v>
      </c>
    </row>
    <row r="1425" spans="1:21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f>YEAR(T1425)</f>
        <v>2015</v>
      </c>
      <c r="K1425" s="11">
        <v>1449045531</v>
      </c>
      <c r="L1425" t="b">
        <v>0</v>
      </c>
      <c r="M1425">
        <v>1</v>
      </c>
      <c r="N1425" t="b">
        <v>0</v>
      </c>
      <c r="O1425" t="s">
        <v>8285</v>
      </c>
      <c r="P1425" s="10">
        <f>ROUND(E1425/D1425*100,0)</f>
        <v>0</v>
      </c>
      <c r="Q1425">
        <f>IFERROR(ROUND(E1425/M1425,2),0)</f>
        <v>100</v>
      </c>
      <c r="R1425" s="16" t="s">
        <v>8320</v>
      </c>
      <c r="S1425" s="11" t="s">
        <v>8339</v>
      </c>
      <c r="T1425" s="21">
        <f>(((K1425/60)/60)/24)+DATE(1970,1,1)</f>
        <v>42340.360312500001</v>
      </c>
      <c r="U1425" s="21">
        <f>(((I1425/60)/60)/24)+DATE(1970,1,1)</f>
        <v>42370.360312500001</v>
      </c>
    </row>
    <row r="1426" spans="1:21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f>YEAR(T1426)</f>
        <v>2016</v>
      </c>
      <c r="K1426" s="11">
        <v>1478106802</v>
      </c>
      <c r="L1426" t="b">
        <v>0</v>
      </c>
      <c r="M1426">
        <v>14</v>
      </c>
      <c r="N1426" t="b">
        <v>0</v>
      </c>
      <c r="O1426" t="s">
        <v>8285</v>
      </c>
      <c r="P1426" s="10">
        <f>ROUND(E1426/D1426*100,0)</f>
        <v>20</v>
      </c>
      <c r="Q1426">
        <f>IFERROR(ROUND(E1426/M1426,2),0)</f>
        <v>109.07</v>
      </c>
      <c r="R1426" s="16" t="s">
        <v>8320</v>
      </c>
      <c r="S1426" s="11" t="s">
        <v>8339</v>
      </c>
      <c r="T1426" s="21">
        <f>(((K1426/60)/60)/24)+DATE(1970,1,1)</f>
        <v>42676.717615740738</v>
      </c>
      <c r="U1426" s="21">
        <f>(((I1426/60)/60)/24)+DATE(1970,1,1)</f>
        <v>42689.759282407409</v>
      </c>
    </row>
    <row r="1427" spans="1:21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f>YEAR(T1427)</f>
        <v>2015</v>
      </c>
      <c r="K1427" s="11">
        <v>1427684959</v>
      </c>
      <c r="L1427" t="b">
        <v>0</v>
      </c>
      <c r="M1427">
        <v>0</v>
      </c>
      <c r="N1427" t="b">
        <v>0</v>
      </c>
      <c r="O1427" t="s">
        <v>8285</v>
      </c>
      <c r="P1427" s="10">
        <f>ROUND(E1427/D1427*100,0)</f>
        <v>0</v>
      </c>
      <c r="Q1427">
        <f>IFERROR(ROUND(E1427/M1427,2),0)</f>
        <v>0</v>
      </c>
      <c r="R1427" s="16" t="s">
        <v>8320</v>
      </c>
      <c r="S1427" s="11" t="s">
        <v>8339</v>
      </c>
      <c r="T1427" s="21">
        <f>(((K1427/60)/60)/24)+DATE(1970,1,1)</f>
        <v>42093.131469907406</v>
      </c>
      <c r="U1427" s="21">
        <f>(((I1427/60)/60)/24)+DATE(1970,1,1)</f>
        <v>42123.131469907406</v>
      </c>
    </row>
    <row r="1428" spans="1:21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f>YEAR(T1428)</f>
        <v>2015</v>
      </c>
      <c r="K1428" s="11">
        <v>1435224120</v>
      </c>
      <c r="L1428" t="b">
        <v>0</v>
      </c>
      <c r="M1428">
        <v>0</v>
      </c>
      <c r="N1428" t="b">
        <v>0</v>
      </c>
      <c r="O1428" t="s">
        <v>8285</v>
      </c>
      <c r="P1428" s="10">
        <f>ROUND(E1428/D1428*100,0)</f>
        <v>0</v>
      </c>
      <c r="Q1428">
        <f>IFERROR(ROUND(E1428/M1428,2),0)</f>
        <v>0</v>
      </c>
      <c r="R1428" s="16" t="s">
        <v>8320</v>
      </c>
      <c r="S1428" s="11" t="s">
        <v>8339</v>
      </c>
      <c r="T1428" s="21">
        <f>(((K1428/60)/60)/24)+DATE(1970,1,1)</f>
        <v>42180.390277777777</v>
      </c>
      <c r="U1428" s="21">
        <f>(((I1428/60)/60)/24)+DATE(1970,1,1)</f>
        <v>42240.390277777777</v>
      </c>
    </row>
    <row r="1429" spans="1:21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f>YEAR(T1429)</f>
        <v>2016</v>
      </c>
      <c r="K1429" s="11">
        <v>1471638385</v>
      </c>
      <c r="L1429" t="b">
        <v>0</v>
      </c>
      <c r="M1429">
        <v>4</v>
      </c>
      <c r="N1429" t="b">
        <v>0</v>
      </c>
      <c r="O1429" t="s">
        <v>8285</v>
      </c>
      <c r="P1429" s="10">
        <f>ROUND(E1429/D1429*100,0)</f>
        <v>8</v>
      </c>
      <c r="Q1429">
        <f>IFERROR(ROUND(E1429/M1429,2),0)</f>
        <v>104.75</v>
      </c>
      <c r="R1429" s="16" t="s">
        <v>8320</v>
      </c>
      <c r="S1429" s="11" t="s">
        <v>8339</v>
      </c>
      <c r="T1429" s="21">
        <f>(((K1429/60)/60)/24)+DATE(1970,1,1)</f>
        <v>42601.851678240739</v>
      </c>
      <c r="U1429" s="21">
        <f>(((I1429/60)/60)/24)+DATE(1970,1,1)</f>
        <v>42631.851678240739</v>
      </c>
    </row>
    <row r="1430" spans="1:21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f>YEAR(T1430)</f>
        <v>2016</v>
      </c>
      <c r="K1430" s="11">
        <v>1456996017</v>
      </c>
      <c r="L1430" t="b">
        <v>0</v>
      </c>
      <c r="M1430">
        <v>3</v>
      </c>
      <c r="N1430" t="b">
        <v>0</v>
      </c>
      <c r="O1430" t="s">
        <v>8285</v>
      </c>
      <c r="P1430" s="10">
        <f>ROUND(E1430/D1430*100,0)</f>
        <v>5</v>
      </c>
      <c r="Q1430">
        <f>IFERROR(ROUND(E1430/M1430,2),0)</f>
        <v>15</v>
      </c>
      <c r="R1430" s="16" t="s">
        <v>8320</v>
      </c>
      <c r="S1430" s="11" t="s">
        <v>8339</v>
      </c>
      <c r="T1430" s="21">
        <f>(((K1430/60)/60)/24)+DATE(1970,1,1)</f>
        <v>42432.379826388889</v>
      </c>
      <c r="U1430" s="21">
        <f>(((I1430/60)/60)/24)+DATE(1970,1,1)</f>
        <v>42462.338159722218</v>
      </c>
    </row>
    <row r="1431" spans="1:21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f>YEAR(T1431)</f>
        <v>2015</v>
      </c>
      <c r="K1431" s="11">
        <v>1426037242</v>
      </c>
      <c r="L1431" t="b">
        <v>0</v>
      </c>
      <c r="M1431">
        <v>0</v>
      </c>
      <c r="N1431" t="b">
        <v>0</v>
      </c>
      <c r="O1431" t="s">
        <v>8285</v>
      </c>
      <c r="P1431" s="10">
        <f>ROUND(E1431/D1431*100,0)</f>
        <v>0</v>
      </c>
      <c r="Q1431">
        <f>IFERROR(ROUND(E1431/M1431,2),0)</f>
        <v>0</v>
      </c>
      <c r="R1431" s="16" t="s">
        <v>8320</v>
      </c>
      <c r="S1431" s="11" t="s">
        <v>8339</v>
      </c>
      <c r="T1431" s="21">
        <f>(((K1431/60)/60)/24)+DATE(1970,1,1)</f>
        <v>42074.060671296291</v>
      </c>
      <c r="U1431" s="21">
        <f>(((I1431/60)/60)/24)+DATE(1970,1,1)</f>
        <v>42104.060671296291</v>
      </c>
    </row>
    <row r="1432" spans="1:21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f>YEAR(T1432)</f>
        <v>2014</v>
      </c>
      <c r="K1432" s="11">
        <v>1416339088</v>
      </c>
      <c r="L1432" t="b">
        <v>0</v>
      </c>
      <c r="M1432">
        <v>5</v>
      </c>
      <c r="N1432" t="b">
        <v>0</v>
      </c>
      <c r="O1432" t="s">
        <v>8285</v>
      </c>
      <c r="P1432" s="10">
        <f>ROUND(E1432/D1432*100,0)</f>
        <v>8</v>
      </c>
      <c r="Q1432">
        <f>IFERROR(ROUND(E1432/M1432,2),0)</f>
        <v>80.599999999999994</v>
      </c>
      <c r="R1432" s="16" t="s">
        <v>8320</v>
      </c>
      <c r="S1432" s="11" t="s">
        <v>8339</v>
      </c>
      <c r="T1432" s="21">
        <f>(((K1432/60)/60)/24)+DATE(1970,1,1)</f>
        <v>41961.813518518517</v>
      </c>
      <c r="U1432" s="21">
        <f>(((I1432/60)/60)/24)+DATE(1970,1,1)</f>
        <v>41992.813518518517</v>
      </c>
    </row>
    <row r="1433" spans="1:21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f>YEAR(T1433)</f>
        <v>2015</v>
      </c>
      <c r="K1433" s="11">
        <v>1445922216</v>
      </c>
      <c r="L1433" t="b">
        <v>0</v>
      </c>
      <c r="M1433">
        <v>47</v>
      </c>
      <c r="N1433" t="b">
        <v>0</v>
      </c>
      <c r="O1433" t="s">
        <v>8285</v>
      </c>
      <c r="P1433" s="10">
        <f>ROUND(E1433/D1433*100,0)</f>
        <v>32</v>
      </c>
      <c r="Q1433">
        <f>IFERROR(ROUND(E1433/M1433,2),0)</f>
        <v>115.55</v>
      </c>
      <c r="R1433" s="16" t="s">
        <v>8320</v>
      </c>
      <c r="S1433" s="11" t="s">
        <v>8339</v>
      </c>
      <c r="T1433" s="21">
        <f>(((K1433/60)/60)/24)+DATE(1970,1,1)</f>
        <v>42304.210833333331</v>
      </c>
      <c r="U1433" s="21">
        <f>(((I1433/60)/60)/24)+DATE(1970,1,1)</f>
        <v>42334.252500000002</v>
      </c>
    </row>
    <row r="1434" spans="1:21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f>YEAR(T1434)</f>
        <v>2015</v>
      </c>
      <c r="K1434" s="11">
        <v>1434825828</v>
      </c>
      <c r="L1434" t="b">
        <v>0</v>
      </c>
      <c r="M1434">
        <v>0</v>
      </c>
      <c r="N1434" t="b">
        <v>0</v>
      </c>
      <c r="O1434" t="s">
        <v>8285</v>
      </c>
      <c r="P1434" s="10">
        <f>ROUND(E1434/D1434*100,0)</f>
        <v>0</v>
      </c>
      <c r="Q1434">
        <f>IFERROR(ROUND(E1434/M1434,2),0)</f>
        <v>0</v>
      </c>
      <c r="R1434" s="16" t="s">
        <v>8320</v>
      </c>
      <c r="S1434" s="11" t="s">
        <v>8339</v>
      </c>
      <c r="T1434" s="21">
        <f>(((K1434/60)/60)/24)+DATE(1970,1,1)</f>
        <v>42175.780416666668</v>
      </c>
      <c r="U1434" s="21">
        <f>(((I1434/60)/60)/24)+DATE(1970,1,1)</f>
        <v>42205.780416666668</v>
      </c>
    </row>
    <row r="1435" spans="1:21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f>YEAR(T1435)</f>
        <v>2016</v>
      </c>
      <c r="K1435" s="11">
        <v>1477839675</v>
      </c>
      <c r="L1435" t="b">
        <v>0</v>
      </c>
      <c r="M1435">
        <v>10</v>
      </c>
      <c r="N1435" t="b">
        <v>0</v>
      </c>
      <c r="O1435" t="s">
        <v>8285</v>
      </c>
      <c r="P1435" s="10">
        <f>ROUND(E1435/D1435*100,0)</f>
        <v>7</v>
      </c>
      <c r="Q1435">
        <f>IFERROR(ROUND(E1435/M1435,2),0)</f>
        <v>80.5</v>
      </c>
      <c r="R1435" s="16" t="s">
        <v>8320</v>
      </c>
      <c r="S1435" s="11" t="s">
        <v>8339</v>
      </c>
      <c r="T1435" s="21">
        <f>(((K1435/60)/60)/24)+DATE(1970,1,1)</f>
        <v>42673.625868055555</v>
      </c>
      <c r="U1435" s="21">
        <f>(((I1435/60)/60)/24)+DATE(1970,1,1)</f>
        <v>42714.458333333328</v>
      </c>
    </row>
    <row r="1436" spans="1:21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f>YEAR(T1436)</f>
        <v>2015</v>
      </c>
      <c r="K1436" s="11">
        <v>1431973478</v>
      </c>
      <c r="L1436" t="b">
        <v>0</v>
      </c>
      <c r="M1436">
        <v>11</v>
      </c>
      <c r="N1436" t="b">
        <v>0</v>
      </c>
      <c r="O1436" t="s">
        <v>8285</v>
      </c>
      <c r="P1436" s="10">
        <f>ROUND(E1436/D1436*100,0)</f>
        <v>10</v>
      </c>
      <c r="Q1436">
        <f>IFERROR(ROUND(E1436/M1436,2),0)</f>
        <v>744.55</v>
      </c>
      <c r="R1436" s="16" t="s">
        <v>8320</v>
      </c>
      <c r="S1436" s="11" t="s">
        <v>8339</v>
      </c>
      <c r="T1436" s="21">
        <f>(((K1436/60)/60)/24)+DATE(1970,1,1)</f>
        <v>42142.767106481479</v>
      </c>
      <c r="U1436" s="21">
        <f>(((I1436/60)/60)/24)+DATE(1970,1,1)</f>
        <v>42163.625</v>
      </c>
    </row>
    <row r="1437" spans="1:21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f>YEAR(T1437)</f>
        <v>2015</v>
      </c>
      <c r="K1437" s="11">
        <v>1441997020</v>
      </c>
      <c r="L1437" t="b">
        <v>0</v>
      </c>
      <c r="M1437">
        <v>2</v>
      </c>
      <c r="N1437" t="b">
        <v>0</v>
      </c>
      <c r="O1437" t="s">
        <v>8285</v>
      </c>
      <c r="P1437" s="10">
        <f>ROUND(E1437/D1437*100,0)</f>
        <v>0</v>
      </c>
      <c r="Q1437">
        <f>IFERROR(ROUND(E1437/M1437,2),0)</f>
        <v>7.5</v>
      </c>
      <c r="R1437" s="16" t="s">
        <v>8320</v>
      </c>
      <c r="S1437" s="11" t="s">
        <v>8339</v>
      </c>
      <c r="T1437" s="21">
        <f>(((K1437/60)/60)/24)+DATE(1970,1,1)</f>
        <v>42258.780324074076</v>
      </c>
      <c r="U1437" s="21">
        <f>(((I1437/60)/60)/24)+DATE(1970,1,1)</f>
        <v>42288.780324074076</v>
      </c>
    </row>
    <row r="1438" spans="1:21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f>YEAR(T1438)</f>
        <v>2016</v>
      </c>
      <c r="K1438" s="11">
        <v>1453451057</v>
      </c>
      <c r="L1438" t="b">
        <v>0</v>
      </c>
      <c r="M1438">
        <v>2</v>
      </c>
      <c r="N1438" t="b">
        <v>0</v>
      </c>
      <c r="O1438" t="s">
        <v>8285</v>
      </c>
      <c r="P1438" s="10">
        <f>ROUND(E1438/D1438*100,0)</f>
        <v>1</v>
      </c>
      <c r="Q1438">
        <f>IFERROR(ROUND(E1438/M1438,2),0)</f>
        <v>38.5</v>
      </c>
      <c r="R1438" s="16" t="s">
        <v>8320</v>
      </c>
      <c r="S1438" s="11" t="s">
        <v>8339</v>
      </c>
      <c r="T1438" s="21">
        <f>(((K1438/60)/60)/24)+DATE(1970,1,1)</f>
        <v>42391.35019675926</v>
      </c>
      <c r="U1438" s="21">
        <f>(((I1438/60)/60)/24)+DATE(1970,1,1)</f>
        <v>42421.35019675926</v>
      </c>
    </row>
    <row r="1439" spans="1:21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f>YEAR(T1439)</f>
        <v>2014</v>
      </c>
      <c r="K1439" s="11">
        <v>1402058739</v>
      </c>
      <c r="L1439" t="b">
        <v>0</v>
      </c>
      <c r="M1439">
        <v>22</v>
      </c>
      <c r="N1439" t="b">
        <v>0</v>
      </c>
      <c r="O1439" t="s">
        <v>8285</v>
      </c>
      <c r="P1439" s="10">
        <f>ROUND(E1439/D1439*100,0)</f>
        <v>27</v>
      </c>
      <c r="Q1439">
        <f>IFERROR(ROUND(E1439/M1439,2),0)</f>
        <v>36.68</v>
      </c>
      <c r="R1439" s="16" t="s">
        <v>8320</v>
      </c>
      <c r="S1439" s="11" t="s">
        <v>8339</v>
      </c>
      <c r="T1439" s="21">
        <f>(((K1439/60)/60)/24)+DATE(1970,1,1)</f>
        <v>41796.531701388885</v>
      </c>
      <c r="U1439" s="21">
        <f>(((I1439/60)/60)/24)+DATE(1970,1,1)</f>
        <v>41833.207638888889</v>
      </c>
    </row>
    <row r="1440" spans="1:21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f>YEAR(T1440)</f>
        <v>2016</v>
      </c>
      <c r="K1440" s="11">
        <v>1459198499</v>
      </c>
      <c r="L1440" t="b">
        <v>0</v>
      </c>
      <c r="M1440">
        <v>8</v>
      </c>
      <c r="N1440" t="b">
        <v>0</v>
      </c>
      <c r="O1440" t="s">
        <v>8285</v>
      </c>
      <c r="P1440" s="10">
        <f>ROUND(E1440/D1440*100,0)</f>
        <v>3</v>
      </c>
      <c r="Q1440">
        <f>IFERROR(ROUND(E1440/M1440,2),0)</f>
        <v>75</v>
      </c>
      <c r="R1440" s="16" t="s">
        <v>8320</v>
      </c>
      <c r="S1440" s="11" t="s">
        <v>8339</v>
      </c>
      <c r="T1440" s="21">
        <f>(((K1440/60)/60)/24)+DATE(1970,1,1)</f>
        <v>42457.871516203704</v>
      </c>
      <c r="U1440" s="21">
        <f>(((I1440/60)/60)/24)+DATE(1970,1,1)</f>
        <v>42487.579861111109</v>
      </c>
    </row>
    <row r="1441" spans="1:21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f>YEAR(T1441)</f>
        <v>2015</v>
      </c>
      <c r="K1441" s="11">
        <v>1423166101</v>
      </c>
      <c r="L1441" t="b">
        <v>0</v>
      </c>
      <c r="M1441">
        <v>6</v>
      </c>
      <c r="N1441" t="b">
        <v>0</v>
      </c>
      <c r="O1441" t="s">
        <v>8285</v>
      </c>
      <c r="P1441" s="10">
        <f>ROUND(E1441/D1441*100,0)</f>
        <v>7</v>
      </c>
      <c r="Q1441">
        <f>IFERROR(ROUND(E1441/M1441,2),0)</f>
        <v>30</v>
      </c>
      <c r="R1441" s="16" t="s">
        <v>8320</v>
      </c>
      <c r="S1441" s="11" t="s">
        <v>8339</v>
      </c>
      <c r="T1441" s="21">
        <f>(((K1441/60)/60)/24)+DATE(1970,1,1)</f>
        <v>42040.829872685179</v>
      </c>
      <c r="U1441" s="21">
        <f>(((I1441/60)/60)/24)+DATE(1970,1,1)</f>
        <v>42070.829872685179</v>
      </c>
    </row>
    <row r="1442" spans="1:21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f>YEAR(T1442)</f>
        <v>2016</v>
      </c>
      <c r="K1442" s="11">
        <v>1461693463</v>
      </c>
      <c r="L1442" t="b">
        <v>0</v>
      </c>
      <c r="M1442">
        <v>1</v>
      </c>
      <c r="N1442" t="b">
        <v>0</v>
      </c>
      <c r="O1442" t="s">
        <v>8285</v>
      </c>
      <c r="P1442" s="10">
        <f>ROUND(E1442/D1442*100,0)</f>
        <v>0</v>
      </c>
      <c r="Q1442">
        <f>IFERROR(ROUND(E1442/M1442,2),0)</f>
        <v>1</v>
      </c>
      <c r="R1442" s="16" t="s">
        <v>8320</v>
      </c>
      <c r="S1442" s="11" t="s">
        <v>8339</v>
      </c>
      <c r="T1442" s="21">
        <f>(((K1442/60)/60)/24)+DATE(1970,1,1)</f>
        <v>42486.748414351852</v>
      </c>
      <c r="U1442" s="21">
        <f>(((I1442/60)/60)/24)+DATE(1970,1,1)</f>
        <v>42516.748414351852</v>
      </c>
    </row>
    <row r="1443" spans="1:21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f>YEAR(T1443)</f>
        <v>2015</v>
      </c>
      <c r="K1443" s="11">
        <v>1436811769</v>
      </c>
      <c r="L1443" t="b">
        <v>0</v>
      </c>
      <c r="M1443">
        <v>3</v>
      </c>
      <c r="N1443" t="b">
        <v>0</v>
      </c>
      <c r="O1443" t="s">
        <v>8285</v>
      </c>
      <c r="P1443" s="10">
        <f>ROUND(E1443/D1443*100,0)</f>
        <v>1</v>
      </c>
      <c r="Q1443">
        <f>IFERROR(ROUND(E1443/M1443,2),0)</f>
        <v>673.33</v>
      </c>
      <c r="R1443" s="16" t="s">
        <v>8320</v>
      </c>
      <c r="S1443" s="11" t="s">
        <v>8339</v>
      </c>
      <c r="T1443" s="21">
        <f>(((K1443/60)/60)/24)+DATE(1970,1,1)</f>
        <v>42198.765844907408</v>
      </c>
      <c r="U1443" s="21">
        <f>(((I1443/60)/60)/24)+DATE(1970,1,1)</f>
        <v>42258.765844907408</v>
      </c>
    </row>
    <row r="1444" spans="1:21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f>YEAR(T1444)</f>
        <v>2016</v>
      </c>
      <c r="K1444" s="11">
        <v>1461598158</v>
      </c>
      <c r="L1444" t="b">
        <v>0</v>
      </c>
      <c r="M1444">
        <v>0</v>
      </c>
      <c r="N1444" t="b">
        <v>0</v>
      </c>
      <c r="O1444" t="s">
        <v>8285</v>
      </c>
      <c r="P1444" s="10">
        <f>ROUND(E1444/D1444*100,0)</f>
        <v>0</v>
      </c>
      <c r="Q1444">
        <f>IFERROR(ROUND(E1444/M1444,2),0)</f>
        <v>0</v>
      </c>
      <c r="R1444" s="16" t="s">
        <v>8320</v>
      </c>
      <c r="S1444" s="11" t="s">
        <v>8339</v>
      </c>
      <c r="T1444" s="21">
        <f>(((K1444/60)/60)/24)+DATE(1970,1,1)</f>
        <v>42485.64534722222</v>
      </c>
      <c r="U1444" s="21">
        <f>(((I1444/60)/60)/24)+DATE(1970,1,1)</f>
        <v>42515.64534722222</v>
      </c>
    </row>
    <row r="1445" spans="1:21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f>YEAR(T1445)</f>
        <v>2016</v>
      </c>
      <c r="K1445" s="11">
        <v>1480803209</v>
      </c>
      <c r="L1445" t="b">
        <v>0</v>
      </c>
      <c r="M1445">
        <v>0</v>
      </c>
      <c r="N1445" t="b">
        <v>0</v>
      </c>
      <c r="O1445" t="s">
        <v>8285</v>
      </c>
      <c r="P1445" s="10">
        <f>ROUND(E1445/D1445*100,0)</f>
        <v>0</v>
      </c>
      <c r="Q1445">
        <f>IFERROR(ROUND(E1445/M1445,2),0)</f>
        <v>0</v>
      </c>
      <c r="R1445" s="16" t="s">
        <v>8320</v>
      </c>
      <c r="S1445" s="11" t="s">
        <v>8339</v>
      </c>
      <c r="T1445" s="21">
        <f>(((K1445/60)/60)/24)+DATE(1970,1,1)</f>
        <v>42707.926030092596</v>
      </c>
      <c r="U1445" s="21">
        <f>(((I1445/60)/60)/24)+DATE(1970,1,1)</f>
        <v>42737.926030092596</v>
      </c>
    </row>
    <row r="1446" spans="1:21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f>YEAR(T1446)</f>
        <v>2015</v>
      </c>
      <c r="K1446" s="11">
        <v>1436907462</v>
      </c>
      <c r="L1446" t="b">
        <v>0</v>
      </c>
      <c r="M1446">
        <v>0</v>
      </c>
      <c r="N1446" t="b">
        <v>0</v>
      </c>
      <c r="O1446" t="s">
        <v>8285</v>
      </c>
      <c r="P1446" s="10">
        <f>ROUND(E1446/D1446*100,0)</f>
        <v>0</v>
      </c>
      <c r="Q1446">
        <f>IFERROR(ROUND(E1446/M1446,2),0)</f>
        <v>0</v>
      </c>
      <c r="R1446" s="16" t="s">
        <v>8320</v>
      </c>
      <c r="S1446" s="11" t="s">
        <v>8339</v>
      </c>
      <c r="T1446" s="21">
        <f>(((K1446/60)/60)/24)+DATE(1970,1,1)</f>
        <v>42199.873402777783</v>
      </c>
      <c r="U1446" s="21">
        <f>(((I1446/60)/60)/24)+DATE(1970,1,1)</f>
        <v>42259.873402777783</v>
      </c>
    </row>
    <row r="1447" spans="1:21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f>YEAR(T1447)</f>
        <v>2015</v>
      </c>
      <c r="K1447" s="11">
        <v>1431694855</v>
      </c>
      <c r="L1447" t="b">
        <v>0</v>
      </c>
      <c r="M1447">
        <v>0</v>
      </c>
      <c r="N1447" t="b">
        <v>0</v>
      </c>
      <c r="O1447" t="s">
        <v>8285</v>
      </c>
      <c r="P1447" s="10">
        <f>ROUND(E1447/D1447*100,0)</f>
        <v>0</v>
      </c>
      <c r="Q1447">
        <f>IFERROR(ROUND(E1447/M1447,2),0)</f>
        <v>0</v>
      </c>
      <c r="R1447" s="16" t="s">
        <v>8320</v>
      </c>
      <c r="S1447" s="11" t="s">
        <v>8339</v>
      </c>
      <c r="T1447" s="21">
        <f>(((K1447/60)/60)/24)+DATE(1970,1,1)</f>
        <v>42139.542303240742</v>
      </c>
      <c r="U1447" s="21">
        <f>(((I1447/60)/60)/24)+DATE(1970,1,1)</f>
        <v>42169.542303240742</v>
      </c>
    </row>
    <row r="1448" spans="1:21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f>YEAR(T1448)</f>
        <v>2016</v>
      </c>
      <c r="K1448" s="11">
        <v>1459507478</v>
      </c>
      <c r="L1448" t="b">
        <v>0</v>
      </c>
      <c r="M1448">
        <v>0</v>
      </c>
      <c r="N1448" t="b">
        <v>0</v>
      </c>
      <c r="O1448" t="s">
        <v>8285</v>
      </c>
      <c r="P1448" s="10">
        <f>ROUND(E1448/D1448*100,0)</f>
        <v>0</v>
      </c>
      <c r="Q1448">
        <f>IFERROR(ROUND(E1448/M1448,2),0)</f>
        <v>0</v>
      </c>
      <c r="R1448" s="16" t="s">
        <v>8320</v>
      </c>
      <c r="S1448" s="11" t="s">
        <v>8339</v>
      </c>
      <c r="T1448" s="21">
        <f>(((K1448/60)/60)/24)+DATE(1970,1,1)</f>
        <v>42461.447662037041</v>
      </c>
      <c r="U1448" s="21">
        <f>(((I1448/60)/60)/24)+DATE(1970,1,1)</f>
        <v>42481.447662037041</v>
      </c>
    </row>
    <row r="1449" spans="1:21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f>YEAR(T1449)</f>
        <v>2016</v>
      </c>
      <c r="K1449" s="11">
        <v>1465407134</v>
      </c>
      <c r="L1449" t="b">
        <v>0</v>
      </c>
      <c r="M1449">
        <v>3</v>
      </c>
      <c r="N1449" t="b">
        <v>0</v>
      </c>
      <c r="O1449" t="s">
        <v>8285</v>
      </c>
      <c r="P1449" s="10">
        <f>ROUND(E1449/D1449*100,0)</f>
        <v>0</v>
      </c>
      <c r="Q1449">
        <f>IFERROR(ROUND(E1449/M1449,2),0)</f>
        <v>25</v>
      </c>
      <c r="R1449" s="16" t="s">
        <v>8320</v>
      </c>
      <c r="S1449" s="11" t="s">
        <v>8339</v>
      </c>
      <c r="T1449" s="21">
        <f>(((K1449/60)/60)/24)+DATE(1970,1,1)</f>
        <v>42529.730717592596</v>
      </c>
      <c r="U1449" s="21">
        <f>(((I1449/60)/60)/24)+DATE(1970,1,1)</f>
        <v>42559.730717592596</v>
      </c>
    </row>
    <row r="1450" spans="1:21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f>YEAR(T1450)</f>
        <v>2015</v>
      </c>
      <c r="K1450" s="11">
        <v>1429655318</v>
      </c>
      <c r="L1450" t="b">
        <v>0</v>
      </c>
      <c r="M1450">
        <v>0</v>
      </c>
      <c r="N1450" t="b">
        <v>0</v>
      </c>
      <c r="O1450" t="s">
        <v>8285</v>
      </c>
      <c r="P1450" s="10">
        <f>ROUND(E1450/D1450*100,0)</f>
        <v>0</v>
      </c>
      <c r="Q1450">
        <f>IFERROR(ROUND(E1450/M1450,2),0)</f>
        <v>0</v>
      </c>
      <c r="R1450" s="16" t="s">
        <v>8320</v>
      </c>
      <c r="S1450" s="11" t="s">
        <v>8339</v>
      </c>
      <c r="T1450" s="21">
        <f>(((K1450/60)/60)/24)+DATE(1970,1,1)</f>
        <v>42115.936550925922</v>
      </c>
      <c r="U1450" s="21">
        <f>(((I1450/60)/60)/24)+DATE(1970,1,1)</f>
        <v>42146.225694444445</v>
      </c>
    </row>
    <row r="1451" spans="1:21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f>YEAR(T1451)</f>
        <v>2015</v>
      </c>
      <c r="K1451" s="11">
        <v>1427138905</v>
      </c>
      <c r="L1451" t="b">
        <v>0</v>
      </c>
      <c r="M1451">
        <v>0</v>
      </c>
      <c r="N1451" t="b">
        <v>0</v>
      </c>
      <c r="O1451" t="s">
        <v>8285</v>
      </c>
      <c r="P1451" s="10">
        <f>ROUND(E1451/D1451*100,0)</f>
        <v>0</v>
      </c>
      <c r="Q1451">
        <f>IFERROR(ROUND(E1451/M1451,2),0)</f>
        <v>0</v>
      </c>
      <c r="R1451" s="16" t="s">
        <v>8320</v>
      </c>
      <c r="S1451" s="11" t="s">
        <v>8339</v>
      </c>
      <c r="T1451" s="21">
        <f>(((K1451/60)/60)/24)+DATE(1970,1,1)</f>
        <v>42086.811400462961</v>
      </c>
      <c r="U1451" s="21">
        <f>(((I1451/60)/60)/24)+DATE(1970,1,1)</f>
        <v>42134.811400462961</v>
      </c>
    </row>
    <row r="1452" spans="1:21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f>YEAR(T1452)</f>
        <v>2016</v>
      </c>
      <c r="K1452" s="11">
        <v>1453349197</v>
      </c>
      <c r="L1452" t="b">
        <v>0</v>
      </c>
      <c r="M1452">
        <v>1</v>
      </c>
      <c r="N1452" t="b">
        <v>0</v>
      </c>
      <c r="O1452" t="s">
        <v>8285</v>
      </c>
      <c r="P1452" s="10">
        <f>ROUND(E1452/D1452*100,0)</f>
        <v>0</v>
      </c>
      <c r="Q1452">
        <f>IFERROR(ROUND(E1452/M1452,2),0)</f>
        <v>1</v>
      </c>
      <c r="R1452" s="16" t="s">
        <v>8320</v>
      </c>
      <c r="S1452" s="11" t="s">
        <v>8339</v>
      </c>
      <c r="T1452" s="21">
        <f>(((K1452/60)/60)/24)+DATE(1970,1,1)</f>
        <v>42390.171261574069</v>
      </c>
      <c r="U1452" s="21">
        <f>(((I1452/60)/60)/24)+DATE(1970,1,1)</f>
        <v>42420.171261574069</v>
      </c>
    </row>
    <row r="1453" spans="1:21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f>YEAR(T1453)</f>
        <v>2014</v>
      </c>
      <c r="K1453" s="11">
        <v>1413759659</v>
      </c>
      <c r="L1453" t="b">
        <v>0</v>
      </c>
      <c r="M1453">
        <v>2</v>
      </c>
      <c r="N1453" t="b">
        <v>0</v>
      </c>
      <c r="O1453" t="s">
        <v>8285</v>
      </c>
      <c r="P1453" s="10">
        <f>ROUND(E1453/D1453*100,0)</f>
        <v>0</v>
      </c>
      <c r="Q1453">
        <f>IFERROR(ROUND(E1453/M1453,2),0)</f>
        <v>1</v>
      </c>
      <c r="R1453" s="16" t="s">
        <v>8320</v>
      </c>
      <c r="S1453" s="11" t="s">
        <v>8339</v>
      </c>
      <c r="T1453" s="21">
        <f>(((K1453/60)/60)/24)+DATE(1970,1,1)</f>
        <v>41931.959016203706</v>
      </c>
      <c r="U1453" s="21">
        <f>(((I1453/60)/60)/24)+DATE(1970,1,1)</f>
        <v>41962.00068287037</v>
      </c>
    </row>
    <row r="1454" spans="1:21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f>YEAR(T1454)</f>
        <v>2014</v>
      </c>
      <c r="K1454" s="11">
        <v>1403974363</v>
      </c>
      <c r="L1454" t="b">
        <v>0</v>
      </c>
      <c r="M1454">
        <v>0</v>
      </c>
      <c r="N1454" t="b">
        <v>0</v>
      </c>
      <c r="O1454" t="s">
        <v>8285</v>
      </c>
      <c r="P1454" s="10">
        <f>ROUND(E1454/D1454*100,0)</f>
        <v>0</v>
      </c>
      <c r="Q1454">
        <f>IFERROR(ROUND(E1454/M1454,2),0)</f>
        <v>0</v>
      </c>
      <c r="R1454" s="16" t="s">
        <v>8320</v>
      </c>
      <c r="S1454" s="11" t="s">
        <v>8339</v>
      </c>
      <c r="T1454" s="21">
        <f>(((K1454/60)/60)/24)+DATE(1970,1,1)</f>
        <v>41818.703275462962</v>
      </c>
      <c r="U1454" s="21">
        <f>(((I1454/60)/60)/24)+DATE(1970,1,1)</f>
        <v>41848.703275462962</v>
      </c>
    </row>
    <row r="1455" spans="1:21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f>YEAR(T1455)</f>
        <v>2017</v>
      </c>
      <c r="K1455" s="11">
        <v>1488386547</v>
      </c>
      <c r="L1455" t="b">
        <v>0</v>
      </c>
      <c r="M1455">
        <v>0</v>
      </c>
      <c r="N1455" t="b">
        <v>0</v>
      </c>
      <c r="O1455" t="s">
        <v>8285</v>
      </c>
      <c r="P1455" s="10">
        <f>ROUND(E1455/D1455*100,0)</f>
        <v>0</v>
      </c>
      <c r="Q1455">
        <f>IFERROR(ROUND(E1455/M1455,2),0)</f>
        <v>0</v>
      </c>
      <c r="R1455" s="16" t="s">
        <v>8320</v>
      </c>
      <c r="S1455" s="11" t="s">
        <v>8339</v>
      </c>
      <c r="T1455" s="21">
        <f>(((K1455/60)/60)/24)+DATE(1970,1,1)</f>
        <v>42795.696145833332</v>
      </c>
      <c r="U1455" s="21">
        <f>(((I1455/60)/60)/24)+DATE(1970,1,1)</f>
        <v>42840.654479166667</v>
      </c>
    </row>
    <row r="1456" spans="1:21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f>YEAR(T1456)</f>
        <v>2016</v>
      </c>
      <c r="K1456" s="11">
        <v>1459716480</v>
      </c>
      <c r="L1456" t="b">
        <v>0</v>
      </c>
      <c r="M1456">
        <v>1</v>
      </c>
      <c r="N1456" t="b">
        <v>0</v>
      </c>
      <c r="O1456" t="s">
        <v>8285</v>
      </c>
      <c r="P1456" s="10">
        <f>ROUND(E1456/D1456*100,0)</f>
        <v>1</v>
      </c>
      <c r="Q1456">
        <f>IFERROR(ROUND(E1456/M1456,2),0)</f>
        <v>15</v>
      </c>
      <c r="R1456" s="16" t="s">
        <v>8320</v>
      </c>
      <c r="S1456" s="11" t="s">
        <v>8339</v>
      </c>
      <c r="T1456" s="21">
        <f>(((K1456/60)/60)/24)+DATE(1970,1,1)</f>
        <v>42463.866666666669</v>
      </c>
      <c r="U1456" s="21">
        <f>(((I1456/60)/60)/24)+DATE(1970,1,1)</f>
        <v>42484.915972222225</v>
      </c>
    </row>
    <row r="1457" spans="1:21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f>YEAR(T1457)</f>
        <v>2014</v>
      </c>
      <c r="K1457" s="11">
        <v>1405181320</v>
      </c>
      <c r="L1457" t="b">
        <v>0</v>
      </c>
      <c r="M1457">
        <v>7</v>
      </c>
      <c r="N1457" t="b">
        <v>0</v>
      </c>
      <c r="O1457" t="s">
        <v>8285</v>
      </c>
      <c r="P1457" s="10">
        <f>ROUND(E1457/D1457*100,0)</f>
        <v>11</v>
      </c>
      <c r="Q1457">
        <f>IFERROR(ROUND(E1457/M1457,2),0)</f>
        <v>225</v>
      </c>
      <c r="R1457" s="16" t="s">
        <v>8320</v>
      </c>
      <c r="S1457" s="11" t="s">
        <v>8339</v>
      </c>
      <c r="T1457" s="21">
        <f>(((K1457/60)/60)/24)+DATE(1970,1,1)</f>
        <v>41832.672685185185</v>
      </c>
      <c r="U1457" s="21">
        <f>(((I1457/60)/60)/24)+DATE(1970,1,1)</f>
        <v>41887.568749999999</v>
      </c>
    </row>
    <row r="1458" spans="1:21" ht="21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f>YEAR(T1458)</f>
        <v>2016</v>
      </c>
      <c r="K1458" s="11">
        <v>1480867365</v>
      </c>
      <c r="L1458" t="b">
        <v>0</v>
      </c>
      <c r="M1458">
        <v>3</v>
      </c>
      <c r="N1458" t="b">
        <v>0</v>
      </c>
      <c r="O1458" t="s">
        <v>8285</v>
      </c>
      <c r="P1458" s="10">
        <f>ROUND(E1458/D1458*100,0)</f>
        <v>3</v>
      </c>
      <c r="Q1458">
        <f>IFERROR(ROUND(E1458/M1458,2),0)</f>
        <v>48.33</v>
      </c>
      <c r="R1458" s="16" t="s">
        <v>8320</v>
      </c>
      <c r="S1458" s="11" t="s">
        <v>8339</v>
      </c>
      <c r="T1458" s="21">
        <f>(((K1458/60)/60)/24)+DATE(1970,1,1)</f>
        <v>42708.668576388889</v>
      </c>
      <c r="U1458" s="21">
        <f>(((I1458/60)/60)/24)+DATE(1970,1,1)</f>
        <v>42738.668576388889</v>
      </c>
    </row>
    <row r="1459" spans="1:21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f>YEAR(T1459)</f>
        <v>2015</v>
      </c>
      <c r="K1459" s="11">
        <v>1444685444</v>
      </c>
      <c r="L1459" t="b">
        <v>0</v>
      </c>
      <c r="M1459">
        <v>0</v>
      </c>
      <c r="N1459" t="b">
        <v>0</v>
      </c>
      <c r="O1459" t="s">
        <v>8285</v>
      </c>
      <c r="P1459" s="10">
        <f>ROUND(E1459/D1459*100,0)</f>
        <v>0</v>
      </c>
      <c r="Q1459">
        <f>IFERROR(ROUND(E1459/M1459,2),0)</f>
        <v>0</v>
      </c>
      <c r="R1459" s="16" t="s">
        <v>8320</v>
      </c>
      <c r="S1459" s="11" t="s">
        <v>8339</v>
      </c>
      <c r="T1459" s="21">
        <f>(((K1459/60)/60)/24)+DATE(1970,1,1)</f>
        <v>42289.89634259259</v>
      </c>
      <c r="U1459" s="21">
        <f>(((I1459/60)/60)/24)+DATE(1970,1,1)</f>
        <v>42319.938009259262</v>
      </c>
    </row>
    <row r="1460" spans="1:21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f>YEAR(T1460)</f>
        <v>2014</v>
      </c>
      <c r="K1460" s="11">
        <v>1405097760</v>
      </c>
      <c r="L1460" t="b">
        <v>0</v>
      </c>
      <c r="M1460">
        <v>0</v>
      </c>
      <c r="N1460" t="b">
        <v>0</v>
      </c>
      <c r="O1460" t="s">
        <v>8285</v>
      </c>
      <c r="P1460" s="10">
        <f>ROUND(E1460/D1460*100,0)</f>
        <v>0</v>
      </c>
      <c r="Q1460">
        <f>IFERROR(ROUND(E1460/M1460,2),0)</f>
        <v>0</v>
      </c>
      <c r="R1460" s="16" t="s">
        <v>8320</v>
      </c>
      <c r="S1460" s="11" t="s">
        <v>8339</v>
      </c>
      <c r="T1460" s="21">
        <f>(((K1460/60)/60)/24)+DATE(1970,1,1)</f>
        <v>41831.705555555556</v>
      </c>
      <c r="U1460" s="21">
        <f>(((I1460/60)/60)/24)+DATE(1970,1,1)</f>
        <v>41862.166666666664</v>
      </c>
    </row>
    <row r="1461" spans="1:21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f>YEAR(T1461)</f>
        <v>2015</v>
      </c>
      <c r="K1461" s="11">
        <v>1446612896</v>
      </c>
      <c r="L1461" t="b">
        <v>0</v>
      </c>
      <c r="M1461">
        <v>0</v>
      </c>
      <c r="N1461" t="b">
        <v>0</v>
      </c>
      <c r="O1461" t="s">
        <v>8285</v>
      </c>
      <c r="P1461" s="10">
        <f>ROUND(E1461/D1461*100,0)</f>
        <v>0</v>
      </c>
      <c r="Q1461">
        <f>IFERROR(ROUND(E1461/M1461,2),0)</f>
        <v>0</v>
      </c>
      <c r="R1461" s="16" t="s">
        <v>8320</v>
      </c>
      <c r="S1461" s="11" t="s">
        <v>8339</v>
      </c>
      <c r="T1461" s="21">
        <f>(((K1461/60)/60)/24)+DATE(1970,1,1)</f>
        <v>42312.204814814817</v>
      </c>
      <c r="U1461" s="21">
        <f>(((I1461/60)/60)/24)+DATE(1970,1,1)</f>
        <v>42340.725694444445</v>
      </c>
    </row>
    <row r="1462" spans="1:21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f>YEAR(T1462)</f>
        <v>2014</v>
      </c>
      <c r="K1462" s="11">
        <v>1412371898</v>
      </c>
      <c r="L1462" t="b">
        <v>0</v>
      </c>
      <c r="M1462">
        <v>0</v>
      </c>
      <c r="N1462" t="b">
        <v>0</v>
      </c>
      <c r="O1462" t="s">
        <v>8285</v>
      </c>
      <c r="P1462" s="10">
        <f>ROUND(E1462/D1462*100,0)</f>
        <v>0</v>
      </c>
      <c r="Q1462">
        <f>IFERROR(ROUND(E1462/M1462,2),0)</f>
        <v>0</v>
      </c>
      <c r="R1462" s="16" t="s">
        <v>8320</v>
      </c>
      <c r="S1462" s="11" t="s">
        <v>8339</v>
      </c>
      <c r="T1462" s="21">
        <f>(((K1462/60)/60)/24)+DATE(1970,1,1)</f>
        <v>41915.896967592591</v>
      </c>
      <c r="U1462" s="21">
        <f>(((I1462/60)/60)/24)+DATE(1970,1,1)</f>
        <v>41973.989583333328</v>
      </c>
    </row>
    <row r="1463" spans="1:21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f>YEAR(T1463)</f>
        <v>2014</v>
      </c>
      <c r="K1463" s="11">
        <v>1410967754</v>
      </c>
      <c r="L1463" t="b">
        <v>1</v>
      </c>
      <c r="M1463">
        <v>340</v>
      </c>
      <c r="N1463" t="b">
        <v>1</v>
      </c>
      <c r="O1463" t="s">
        <v>8286</v>
      </c>
      <c r="P1463" s="10">
        <f>ROUND(E1463/D1463*100,0)</f>
        <v>101</v>
      </c>
      <c r="Q1463">
        <f>IFERROR(ROUND(E1463/M1463,2),0)</f>
        <v>44.67</v>
      </c>
      <c r="R1463" s="16" t="s">
        <v>8320</v>
      </c>
      <c r="S1463" s="11" t="s">
        <v>8340</v>
      </c>
      <c r="T1463" s="21">
        <f>(((K1463/60)/60)/24)+DATE(1970,1,1)</f>
        <v>41899.645300925928</v>
      </c>
      <c r="U1463" s="21">
        <f>(((I1463/60)/60)/24)+DATE(1970,1,1)</f>
        <v>41933</v>
      </c>
    </row>
    <row r="1464" spans="1:21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f>YEAR(T1464)</f>
        <v>2013</v>
      </c>
      <c r="K1464" s="11">
        <v>1363017271</v>
      </c>
      <c r="L1464" t="b">
        <v>1</v>
      </c>
      <c r="M1464">
        <v>150</v>
      </c>
      <c r="N1464" t="b">
        <v>1</v>
      </c>
      <c r="O1464" t="s">
        <v>8286</v>
      </c>
      <c r="P1464" s="10">
        <f>ROUND(E1464/D1464*100,0)</f>
        <v>109</v>
      </c>
      <c r="Q1464">
        <f>IFERROR(ROUND(E1464/M1464,2),0)</f>
        <v>28.94</v>
      </c>
      <c r="R1464" s="16" t="s">
        <v>8320</v>
      </c>
      <c r="S1464" s="11" t="s">
        <v>8340</v>
      </c>
      <c r="T1464" s="21">
        <f>(((K1464/60)/60)/24)+DATE(1970,1,1)</f>
        <v>41344.662858796299</v>
      </c>
      <c r="U1464" s="21">
        <f>(((I1464/60)/60)/24)+DATE(1970,1,1)</f>
        <v>41374.662858796299</v>
      </c>
    </row>
    <row r="1465" spans="1:21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f>YEAR(T1465)</f>
        <v>2013</v>
      </c>
      <c r="K1465" s="11">
        <v>1361483538</v>
      </c>
      <c r="L1465" t="b">
        <v>1</v>
      </c>
      <c r="M1465">
        <v>25</v>
      </c>
      <c r="N1465" t="b">
        <v>1</v>
      </c>
      <c r="O1465" t="s">
        <v>8286</v>
      </c>
      <c r="P1465" s="10">
        <f>ROUND(E1465/D1465*100,0)</f>
        <v>148</v>
      </c>
      <c r="Q1465">
        <f>IFERROR(ROUND(E1465/M1465,2),0)</f>
        <v>35.44</v>
      </c>
      <c r="R1465" s="16" t="s">
        <v>8320</v>
      </c>
      <c r="S1465" s="11" t="s">
        <v>8340</v>
      </c>
      <c r="T1465" s="21">
        <f>(((K1465/60)/60)/24)+DATE(1970,1,1)</f>
        <v>41326.911319444444</v>
      </c>
      <c r="U1465" s="21">
        <f>(((I1465/60)/60)/24)+DATE(1970,1,1)</f>
        <v>41371.869652777779</v>
      </c>
    </row>
    <row r="1466" spans="1:21" ht="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f>YEAR(T1466)</f>
        <v>2013</v>
      </c>
      <c r="K1466" s="11">
        <v>1358437958</v>
      </c>
      <c r="L1466" t="b">
        <v>1</v>
      </c>
      <c r="M1466">
        <v>234</v>
      </c>
      <c r="N1466" t="b">
        <v>1</v>
      </c>
      <c r="O1466" t="s">
        <v>8286</v>
      </c>
      <c r="P1466" s="10">
        <f>ROUND(E1466/D1466*100,0)</f>
        <v>163</v>
      </c>
      <c r="Q1466">
        <f>IFERROR(ROUND(E1466/M1466,2),0)</f>
        <v>34.869999999999997</v>
      </c>
      <c r="R1466" s="16" t="s">
        <v>8320</v>
      </c>
      <c r="S1466" s="11" t="s">
        <v>8340</v>
      </c>
      <c r="T1466" s="21">
        <f>(((K1466/60)/60)/24)+DATE(1970,1,1)</f>
        <v>41291.661550925928</v>
      </c>
      <c r="U1466" s="21">
        <f>(((I1466/60)/60)/24)+DATE(1970,1,1)</f>
        <v>41321.661550925928</v>
      </c>
    </row>
    <row r="1467" spans="1:21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f>YEAR(T1467)</f>
        <v>2012</v>
      </c>
      <c r="K1467" s="11">
        <v>1329759452</v>
      </c>
      <c r="L1467" t="b">
        <v>1</v>
      </c>
      <c r="M1467">
        <v>2602</v>
      </c>
      <c r="N1467" t="b">
        <v>1</v>
      </c>
      <c r="O1467" t="s">
        <v>8286</v>
      </c>
      <c r="P1467" s="10">
        <f>ROUND(E1467/D1467*100,0)</f>
        <v>456</v>
      </c>
      <c r="Q1467">
        <f>IFERROR(ROUND(E1467/M1467,2),0)</f>
        <v>52.62</v>
      </c>
      <c r="R1467" s="16" t="s">
        <v>8320</v>
      </c>
      <c r="S1467" s="11" t="s">
        <v>8340</v>
      </c>
      <c r="T1467" s="21">
        <f>(((K1467/60)/60)/24)+DATE(1970,1,1)</f>
        <v>40959.734398148146</v>
      </c>
      <c r="U1467" s="21">
        <f>(((I1467/60)/60)/24)+DATE(1970,1,1)</f>
        <v>40990.125</v>
      </c>
    </row>
    <row r="1468" spans="1:21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f>YEAR(T1468)</f>
        <v>2015</v>
      </c>
      <c r="K1468" s="11">
        <v>1449029266</v>
      </c>
      <c r="L1468" t="b">
        <v>1</v>
      </c>
      <c r="M1468">
        <v>248</v>
      </c>
      <c r="N1468" t="b">
        <v>1</v>
      </c>
      <c r="O1468" t="s">
        <v>8286</v>
      </c>
      <c r="P1468" s="10">
        <f>ROUND(E1468/D1468*100,0)</f>
        <v>108</v>
      </c>
      <c r="Q1468">
        <f>IFERROR(ROUND(E1468/M1468,2),0)</f>
        <v>69.599999999999994</v>
      </c>
      <c r="R1468" s="16" t="s">
        <v>8320</v>
      </c>
      <c r="S1468" s="11" t="s">
        <v>8340</v>
      </c>
      <c r="T1468" s="21">
        <f>(((K1468/60)/60)/24)+DATE(1970,1,1)</f>
        <v>42340.172060185185</v>
      </c>
      <c r="U1468" s="21">
        <f>(((I1468/60)/60)/24)+DATE(1970,1,1)</f>
        <v>42381.208333333328</v>
      </c>
    </row>
    <row r="1469" spans="1:21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f>YEAR(T1469)</f>
        <v>2012</v>
      </c>
      <c r="K1469" s="11">
        <v>1327518885</v>
      </c>
      <c r="L1469" t="b">
        <v>1</v>
      </c>
      <c r="M1469">
        <v>600</v>
      </c>
      <c r="N1469" t="b">
        <v>1</v>
      </c>
      <c r="O1469" t="s">
        <v>8286</v>
      </c>
      <c r="P1469" s="10">
        <f>ROUND(E1469/D1469*100,0)</f>
        <v>115</v>
      </c>
      <c r="Q1469">
        <f>IFERROR(ROUND(E1469/M1469,2),0)</f>
        <v>76.72</v>
      </c>
      <c r="R1469" s="16" t="s">
        <v>8320</v>
      </c>
      <c r="S1469" s="11" t="s">
        <v>8340</v>
      </c>
      <c r="T1469" s="21">
        <f>(((K1469/60)/60)/24)+DATE(1970,1,1)</f>
        <v>40933.80190972222</v>
      </c>
      <c r="U1469" s="21">
        <f>(((I1469/60)/60)/24)+DATE(1970,1,1)</f>
        <v>40993.760243055556</v>
      </c>
    </row>
    <row r="1470" spans="1:21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f>YEAR(T1470)</f>
        <v>2011</v>
      </c>
      <c r="K1470" s="11">
        <v>1302654049</v>
      </c>
      <c r="L1470" t="b">
        <v>1</v>
      </c>
      <c r="M1470">
        <v>293</v>
      </c>
      <c r="N1470" t="b">
        <v>1</v>
      </c>
      <c r="O1470" t="s">
        <v>8286</v>
      </c>
      <c r="P1470" s="10">
        <f>ROUND(E1470/D1470*100,0)</f>
        <v>102</v>
      </c>
      <c r="Q1470">
        <f>IFERROR(ROUND(E1470/M1470,2),0)</f>
        <v>33.19</v>
      </c>
      <c r="R1470" s="16" t="s">
        <v>8320</v>
      </c>
      <c r="S1470" s="11" t="s">
        <v>8340</v>
      </c>
      <c r="T1470" s="21">
        <f>(((K1470/60)/60)/24)+DATE(1970,1,1)</f>
        <v>40646.014456018522</v>
      </c>
      <c r="U1470" s="21">
        <f>(((I1470/60)/60)/24)+DATE(1970,1,1)</f>
        <v>40706.014456018522</v>
      </c>
    </row>
    <row r="1471" spans="1:21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f>YEAR(T1471)</f>
        <v>2013</v>
      </c>
      <c r="K1471" s="11">
        <v>1358346109</v>
      </c>
      <c r="L1471" t="b">
        <v>1</v>
      </c>
      <c r="M1471">
        <v>321</v>
      </c>
      <c r="N1471" t="b">
        <v>1</v>
      </c>
      <c r="O1471" t="s">
        <v>8286</v>
      </c>
      <c r="P1471" s="10">
        <f>ROUND(E1471/D1471*100,0)</f>
        <v>108</v>
      </c>
      <c r="Q1471">
        <f>IFERROR(ROUND(E1471/M1471,2),0)</f>
        <v>149.46</v>
      </c>
      <c r="R1471" s="16" t="s">
        <v>8320</v>
      </c>
      <c r="S1471" s="11" t="s">
        <v>8340</v>
      </c>
      <c r="T1471" s="21">
        <f>(((K1471/60)/60)/24)+DATE(1970,1,1)</f>
        <v>41290.598483796297</v>
      </c>
      <c r="U1471" s="21">
        <f>(((I1471/60)/60)/24)+DATE(1970,1,1)</f>
        <v>41320.598483796297</v>
      </c>
    </row>
    <row r="1472" spans="1:21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f>YEAR(T1472)</f>
        <v>2012</v>
      </c>
      <c r="K1472" s="11">
        <v>1354909863</v>
      </c>
      <c r="L1472" t="b">
        <v>1</v>
      </c>
      <c r="M1472">
        <v>81</v>
      </c>
      <c r="N1472" t="b">
        <v>1</v>
      </c>
      <c r="O1472" t="s">
        <v>8286</v>
      </c>
      <c r="P1472" s="10">
        <f>ROUND(E1472/D1472*100,0)</f>
        <v>125</v>
      </c>
      <c r="Q1472">
        <f>IFERROR(ROUND(E1472/M1472,2),0)</f>
        <v>23.17</v>
      </c>
      <c r="R1472" s="16" t="s">
        <v>8320</v>
      </c>
      <c r="S1472" s="11" t="s">
        <v>8340</v>
      </c>
      <c r="T1472" s="21">
        <f>(((K1472/60)/60)/24)+DATE(1970,1,1)</f>
        <v>41250.827118055553</v>
      </c>
      <c r="U1472" s="21">
        <f>(((I1472/60)/60)/24)+DATE(1970,1,1)</f>
        <v>41271.827118055553</v>
      </c>
    </row>
    <row r="1473" spans="1:21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f>YEAR(T1473)</f>
        <v>2015</v>
      </c>
      <c r="K1473" s="11">
        <v>1426028334</v>
      </c>
      <c r="L1473" t="b">
        <v>1</v>
      </c>
      <c r="M1473">
        <v>343</v>
      </c>
      <c r="N1473" t="b">
        <v>1</v>
      </c>
      <c r="O1473" t="s">
        <v>8286</v>
      </c>
      <c r="P1473" s="10">
        <f>ROUND(E1473/D1473*100,0)</f>
        <v>104</v>
      </c>
      <c r="Q1473">
        <f>IFERROR(ROUND(E1473/M1473,2),0)</f>
        <v>96.88</v>
      </c>
      <c r="R1473" s="16" t="s">
        <v>8320</v>
      </c>
      <c r="S1473" s="11" t="s">
        <v>8340</v>
      </c>
      <c r="T1473" s="21">
        <f>(((K1473/60)/60)/24)+DATE(1970,1,1)</f>
        <v>42073.957569444443</v>
      </c>
      <c r="U1473" s="21">
        <f>(((I1473/60)/60)/24)+DATE(1970,1,1)</f>
        <v>42103.957569444443</v>
      </c>
    </row>
    <row r="1474" spans="1:21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f>YEAR(T1474)</f>
        <v>2013</v>
      </c>
      <c r="K1474" s="11">
        <v>1379336503</v>
      </c>
      <c r="L1474" t="b">
        <v>1</v>
      </c>
      <c r="M1474">
        <v>336</v>
      </c>
      <c r="N1474" t="b">
        <v>1</v>
      </c>
      <c r="O1474" t="s">
        <v>8286</v>
      </c>
      <c r="P1474" s="10">
        <f>ROUND(E1474/D1474*100,0)</f>
        <v>139</v>
      </c>
      <c r="Q1474">
        <f>IFERROR(ROUND(E1474/M1474,2),0)</f>
        <v>103.2</v>
      </c>
      <c r="R1474" s="16" t="s">
        <v>8320</v>
      </c>
      <c r="S1474" s="11" t="s">
        <v>8340</v>
      </c>
      <c r="T1474" s="21">
        <f>(((K1474/60)/60)/24)+DATE(1970,1,1)</f>
        <v>41533.542858796296</v>
      </c>
      <c r="U1474" s="21">
        <f>(((I1474/60)/60)/24)+DATE(1970,1,1)</f>
        <v>41563.542858796296</v>
      </c>
    </row>
    <row r="1475" spans="1:21" ht="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f>YEAR(T1475)</f>
        <v>2012</v>
      </c>
      <c r="K1475" s="11">
        <v>1328052639</v>
      </c>
      <c r="L1475" t="b">
        <v>1</v>
      </c>
      <c r="M1475">
        <v>47</v>
      </c>
      <c r="N1475" t="b">
        <v>1</v>
      </c>
      <c r="O1475" t="s">
        <v>8286</v>
      </c>
      <c r="P1475" s="10">
        <f>ROUND(E1475/D1475*100,0)</f>
        <v>121</v>
      </c>
      <c r="Q1475">
        <f>IFERROR(ROUND(E1475/M1475,2),0)</f>
        <v>38.46</v>
      </c>
      <c r="R1475" s="16" t="s">
        <v>8320</v>
      </c>
      <c r="S1475" s="11" t="s">
        <v>8340</v>
      </c>
      <c r="T1475" s="21">
        <f>(((K1475/60)/60)/24)+DATE(1970,1,1)</f>
        <v>40939.979618055557</v>
      </c>
      <c r="U1475" s="21">
        <f>(((I1475/60)/60)/24)+DATE(1970,1,1)</f>
        <v>40969.979618055557</v>
      </c>
    </row>
    <row r="1476" spans="1:21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f>YEAR(T1476)</f>
        <v>2013</v>
      </c>
      <c r="K1476" s="11">
        <v>1376501292</v>
      </c>
      <c r="L1476" t="b">
        <v>1</v>
      </c>
      <c r="M1476">
        <v>76</v>
      </c>
      <c r="N1476" t="b">
        <v>1</v>
      </c>
      <c r="O1476" t="s">
        <v>8286</v>
      </c>
      <c r="P1476" s="10">
        <f>ROUND(E1476/D1476*100,0)</f>
        <v>112</v>
      </c>
      <c r="Q1476">
        <f>IFERROR(ROUND(E1476/M1476,2),0)</f>
        <v>44.32</v>
      </c>
      <c r="R1476" s="16" t="s">
        <v>8320</v>
      </c>
      <c r="S1476" s="11" t="s">
        <v>8340</v>
      </c>
      <c r="T1476" s="21">
        <f>(((K1476/60)/60)/24)+DATE(1970,1,1)</f>
        <v>41500.727916666663</v>
      </c>
      <c r="U1476" s="21">
        <f>(((I1476/60)/60)/24)+DATE(1970,1,1)</f>
        <v>41530.727916666663</v>
      </c>
    </row>
    <row r="1477" spans="1:21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f>YEAR(T1477)</f>
        <v>2014</v>
      </c>
      <c r="K1477" s="11">
        <v>1416244863</v>
      </c>
      <c r="L1477" t="b">
        <v>1</v>
      </c>
      <c r="M1477">
        <v>441</v>
      </c>
      <c r="N1477" t="b">
        <v>1</v>
      </c>
      <c r="O1477" t="s">
        <v>8286</v>
      </c>
      <c r="P1477" s="10">
        <f>ROUND(E1477/D1477*100,0)</f>
        <v>189</v>
      </c>
      <c r="Q1477">
        <f>IFERROR(ROUND(E1477/M1477,2),0)</f>
        <v>64.17</v>
      </c>
      <c r="R1477" s="16" t="s">
        <v>8320</v>
      </c>
      <c r="S1477" s="11" t="s">
        <v>8340</v>
      </c>
      <c r="T1477" s="21">
        <f>(((K1477/60)/60)/24)+DATE(1970,1,1)</f>
        <v>41960.722951388889</v>
      </c>
      <c r="U1477" s="21">
        <f>(((I1477/60)/60)/24)+DATE(1970,1,1)</f>
        <v>41993.207638888889</v>
      </c>
    </row>
    <row r="1478" spans="1:21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f>YEAR(T1478)</f>
        <v>2011</v>
      </c>
      <c r="K1478" s="11">
        <v>1313024422</v>
      </c>
      <c r="L1478" t="b">
        <v>1</v>
      </c>
      <c r="M1478">
        <v>916</v>
      </c>
      <c r="N1478" t="b">
        <v>1</v>
      </c>
      <c r="O1478" t="s">
        <v>8286</v>
      </c>
      <c r="P1478" s="10">
        <f>ROUND(E1478/D1478*100,0)</f>
        <v>662</v>
      </c>
      <c r="Q1478">
        <f>IFERROR(ROUND(E1478/M1478,2),0)</f>
        <v>43.33</v>
      </c>
      <c r="R1478" s="16" t="s">
        <v>8320</v>
      </c>
      <c r="S1478" s="11" t="s">
        <v>8340</v>
      </c>
      <c r="T1478" s="21">
        <f>(((K1478/60)/60)/24)+DATE(1970,1,1)</f>
        <v>40766.041921296295</v>
      </c>
      <c r="U1478" s="21">
        <f>(((I1478/60)/60)/24)+DATE(1970,1,1)</f>
        <v>40796.041921296295</v>
      </c>
    </row>
    <row r="1479" spans="1:21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f>YEAR(T1479)</f>
        <v>2011</v>
      </c>
      <c r="K1479" s="11">
        <v>1319467604</v>
      </c>
      <c r="L1479" t="b">
        <v>1</v>
      </c>
      <c r="M1479">
        <v>369</v>
      </c>
      <c r="N1479" t="b">
        <v>1</v>
      </c>
      <c r="O1479" t="s">
        <v>8286</v>
      </c>
      <c r="P1479" s="10">
        <f>ROUND(E1479/D1479*100,0)</f>
        <v>111</v>
      </c>
      <c r="Q1479">
        <f>IFERROR(ROUND(E1479/M1479,2),0)</f>
        <v>90.5</v>
      </c>
      <c r="R1479" s="16" t="s">
        <v>8320</v>
      </c>
      <c r="S1479" s="11" t="s">
        <v>8340</v>
      </c>
      <c r="T1479" s="21">
        <f>(((K1479/60)/60)/24)+DATE(1970,1,1)</f>
        <v>40840.615787037037</v>
      </c>
      <c r="U1479" s="21">
        <f>(((I1479/60)/60)/24)+DATE(1970,1,1)</f>
        <v>40900.125</v>
      </c>
    </row>
    <row r="1480" spans="1:21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f>YEAR(T1480)</f>
        <v>2013</v>
      </c>
      <c r="K1480" s="11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0">
        <f>ROUND(E1480/D1480*100,0)</f>
        <v>1182</v>
      </c>
      <c r="Q1480">
        <f>IFERROR(ROUND(E1480/M1480,2),0)</f>
        <v>29.19</v>
      </c>
      <c r="R1480" s="16" t="s">
        <v>8320</v>
      </c>
      <c r="S1480" s="11" t="s">
        <v>8340</v>
      </c>
      <c r="T1480" s="21">
        <f>(((K1480/60)/60)/24)+DATE(1970,1,1)</f>
        <v>41394.871678240743</v>
      </c>
      <c r="U1480" s="21">
        <f>(((I1480/60)/60)/24)+DATE(1970,1,1)</f>
        <v>41408.871678240743</v>
      </c>
    </row>
    <row r="1481" spans="1:21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f>YEAR(T1481)</f>
        <v>2014</v>
      </c>
      <c r="K1481" s="11">
        <v>1398448389</v>
      </c>
      <c r="L1481" t="b">
        <v>1</v>
      </c>
      <c r="M1481">
        <v>71</v>
      </c>
      <c r="N1481" t="b">
        <v>1</v>
      </c>
      <c r="O1481" t="s">
        <v>8286</v>
      </c>
      <c r="P1481" s="10">
        <f>ROUND(E1481/D1481*100,0)</f>
        <v>137</v>
      </c>
      <c r="Q1481">
        <f>IFERROR(ROUND(E1481/M1481,2),0)</f>
        <v>30.96</v>
      </c>
      <c r="R1481" s="16" t="s">
        <v>8320</v>
      </c>
      <c r="S1481" s="11" t="s">
        <v>8340</v>
      </c>
      <c r="T1481" s="21">
        <f>(((K1481/60)/60)/24)+DATE(1970,1,1)</f>
        <v>41754.745243055557</v>
      </c>
      <c r="U1481" s="21">
        <f>(((I1481/60)/60)/24)+DATE(1970,1,1)</f>
        <v>41769.165972222225</v>
      </c>
    </row>
    <row r="1482" spans="1:21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f>YEAR(T1482)</f>
        <v>2013</v>
      </c>
      <c r="K1482" s="11">
        <v>1373408699</v>
      </c>
      <c r="L1482" t="b">
        <v>1</v>
      </c>
      <c r="M1482">
        <v>635</v>
      </c>
      <c r="N1482" t="b">
        <v>1</v>
      </c>
      <c r="O1482" t="s">
        <v>8286</v>
      </c>
      <c r="P1482" s="10">
        <f>ROUND(E1482/D1482*100,0)</f>
        <v>117</v>
      </c>
      <c r="Q1482">
        <f>IFERROR(ROUND(E1482/M1482,2),0)</f>
        <v>92.16</v>
      </c>
      <c r="R1482" s="16" t="s">
        <v>8320</v>
      </c>
      <c r="S1482" s="11" t="s">
        <v>8340</v>
      </c>
      <c r="T1482" s="21">
        <f>(((K1482/60)/60)/24)+DATE(1970,1,1)</f>
        <v>41464.934016203704</v>
      </c>
      <c r="U1482" s="21">
        <f>(((I1482/60)/60)/24)+DATE(1970,1,1)</f>
        <v>41481.708333333336</v>
      </c>
    </row>
    <row r="1483" spans="1:21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f>YEAR(T1483)</f>
        <v>2013</v>
      </c>
      <c r="K1483" s="11">
        <v>1380838145</v>
      </c>
      <c r="L1483" t="b">
        <v>0</v>
      </c>
      <c r="M1483">
        <v>6</v>
      </c>
      <c r="N1483" t="b">
        <v>0</v>
      </c>
      <c r="O1483" t="s">
        <v>8273</v>
      </c>
      <c r="P1483" s="10">
        <f>ROUND(E1483/D1483*100,0)</f>
        <v>2</v>
      </c>
      <c r="Q1483">
        <f>IFERROR(ROUND(E1483/M1483,2),0)</f>
        <v>17.5</v>
      </c>
      <c r="R1483" s="16" t="s">
        <v>8320</v>
      </c>
      <c r="S1483" s="11" t="s">
        <v>8322</v>
      </c>
      <c r="T1483" s="21">
        <f>(((K1483/60)/60)/24)+DATE(1970,1,1)</f>
        <v>41550.922974537039</v>
      </c>
      <c r="U1483" s="21">
        <f>(((I1483/60)/60)/24)+DATE(1970,1,1)</f>
        <v>41580.922974537039</v>
      </c>
    </row>
    <row r="1484" spans="1:21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f>YEAR(T1484)</f>
        <v>2012</v>
      </c>
      <c r="K1484" s="11">
        <v>1345062936</v>
      </c>
      <c r="L1484" t="b">
        <v>0</v>
      </c>
      <c r="M1484">
        <v>1</v>
      </c>
      <c r="N1484" t="b">
        <v>0</v>
      </c>
      <c r="O1484" t="s">
        <v>8273</v>
      </c>
      <c r="P1484" s="10">
        <f>ROUND(E1484/D1484*100,0)</f>
        <v>0</v>
      </c>
      <c r="Q1484">
        <f>IFERROR(ROUND(E1484/M1484,2),0)</f>
        <v>5</v>
      </c>
      <c r="R1484" s="16" t="s">
        <v>8320</v>
      </c>
      <c r="S1484" s="11" t="s">
        <v>8322</v>
      </c>
      <c r="T1484" s="21">
        <f>(((K1484/60)/60)/24)+DATE(1970,1,1)</f>
        <v>41136.85805555556</v>
      </c>
      <c r="U1484" s="21">
        <f>(((I1484/60)/60)/24)+DATE(1970,1,1)</f>
        <v>41159.32708333333</v>
      </c>
    </row>
    <row r="1485" spans="1:21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f>YEAR(T1485)</f>
        <v>2016</v>
      </c>
      <c r="K1485" s="11">
        <v>1467002275</v>
      </c>
      <c r="L1485" t="b">
        <v>0</v>
      </c>
      <c r="M1485">
        <v>2</v>
      </c>
      <c r="N1485" t="b">
        <v>0</v>
      </c>
      <c r="O1485" t="s">
        <v>8273</v>
      </c>
      <c r="P1485" s="10">
        <f>ROUND(E1485/D1485*100,0)</f>
        <v>1</v>
      </c>
      <c r="Q1485">
        <f>IFERROR(ROUND(E1485/M1485,2),0)</f>
        <v>25</v>
      </c>
      <c r="R1485" s="16" t="s">
        <v>8320</v>
      </c>
      <c r="S1485" s="11" t="s">
        <v>8322</v>
      </c>
      <c r="T1485" s="21">
        <f>(((K1485/60)/60)/24)+DATE(1970,1,1)</f>
        <v>42548.192997685182</v>
      </c>
      <c r="U1485" s="21">
        <f>(((I1485/60)/60)/24)+DATE(1970,1,1)</f>
        <v>42573.192997685182</v>
      </c>
    </row>
    <row r="1486" spans="1:21" ht="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f>YEAR(T1486)</f>
        <v>2012</v>
      </c>
      <c r="K1486" s="11">
        <v>1337834963</v>
      </c>
      <c r="L1486" t="b">
        <v>0</v>
      </c>
      <c r="M1486">
        <v>0</v>
      </c>
      <c r="N1486" t="b">
        <v>0</v>
      </c>
      <c r="O1486" t="s">
        <v>8273</v>
      </c>
      <c r="P1486" s="10">
        <f>ROUND(E1486/D1486*100,0)</f>
        <v>0</v>
      </c>
      <c r="Q1486">
        <f>IFERROR(ROUND(E1486/M1486,2),0)</f>
        <v>0</v>
      </c>
      <c r="R1486" s="16" t="s">
        <v>8320</v>
      </c>
      <c r="S1486" s="11" t="s">
        <v>8322</v>
      </c>
      <c r="T1486" s="21">
        <f>(((K1486/60)/60)/24)+DATE(1970,1,1)</f>
        <v>41053.200960648144</v>
      </c>
      <c r="U1486" s="21">
        <f>(((I1486/60)/60)/24)+DATE(1970,1,1)</f>
        <v>41111.618750000001</v>
      </c>
    </row>
    <row r="1487" spans="1:21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f>YEAR(T1487)</f>
        <v>2015</v>
      </c>
      <c r="K1487" s="11">
        <v>1430939173</v>
      </c>
      <c r="L1487" t="b">
        <v>0</v>
      </c>
      <c r="M1487">
        <v>3</v>
      </c>
      <c r="N1487" t="b">
        <v>0</v>
      </c>
      <c r="O1487" t="s">
        <v>8273</v>
      </c>
      <c r="P1487" s="10">
        <f>ROUND(E1487/D1487*100,0)</f>
        <v>2</v>
      </c>
      <c r="Q1487">
        <f>IFERROR(ROUND(E1487/M1487,2),0)</f>
        <v>50</v>
      </c>
      <c r="R1487" s="16" t="s">
        <v>8320</v>
      </c>
      <c r="S1487" s="11" t="s">
        <v>8322</v>
      </c>
      <c r="T1487" s="21">
        <f>(((K1487/60)/60)/24)+DATE(1970,1,1)</f>
        <v>42130.795983796299</v>
      </c>
      <c r="U1487" s="21">
        <f>(((I1487/60)/60)/24)+DATE(1970,1,1)</f>
        <v>42175.795983796299</v>
      </c>
    </row>
    <row r="1488" spans="1:21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f>YEAR(T1488)</f>
        <v>2015</v>
      </c>
      <c r="K1488" s="11">
        <v>1422417761</v>
      </c>
      <c r="L1488" t="b">
        <v>0</v>
      </c>
      <c r="M1488">
        <v>3</v>
      </c>
      <c r="N1488" t="b">
        <v>0</v>
      </c>
      <c r="O1488" t="s">
        <v>8273</v>
      </c>
      <c r="P1488" s="10">
        <f>ROUND(E1488/D1488*100,0)</f>
        <v>0</v>
      </c>
      <c r="Q1488">
        <f>IFERROR(ROUND(E1488/M1488,2),0)</f>
        <v>16</v>
      </c>
      <c r="R1488" s="16" t="s">
        <v>8320</v>
      </c>
      <c r="S1488" s="11" t="s">
        <v>8322</v>
      </c>
      <c r="T1488" s="21">
        <f>(((K1488/60)/60)/24)+DATE(1970,1,1)</f>
        <v>42032.168530092589</v>
      </c>
      <c r="U1488" s="21">
        <f>(((I1488/60)/60)/24)+DATE(1970,1,1)</f>
        <v>42062.168530092589</v>
      </c>
    </row>
    <row r="1489" spans="1:21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f>YEAR(T1489)</f>
        <v>2016</v>
      </c>
      <c r="K1489" s="11">
        <v>1467583271</v>
      </c>
      <c r="L1489" t="b">
        <v>0</v>
      </c>
      <c r="M1489">
        <v>0</v>
      </c>
      <c r="N1489" t="b">
        <v>0</v>
      </c>
      <c r="O1489" t="s">
        <v>8273</v>
      </c>
      <c r="P1489" s="10">
        <f>ROUND(E1489/D1489*100,0)</f>
        <v>0</v>
      </c>
      <c r="Q1489">
        <f>IFERROR(ROUND(E1489/M1489,2),0)</f>
        <v>0</v>
      </c>
      <c r="R1489" s="16" t="s">
        <v>8320</v>
      </c>
      <c r="S1489" s="11" t="s">
        <v>8322</v>
      </c>
      <c r="T1489" s="21">
        <f>(((K1489/60)/60)/24)+DATE(1970,1,1)</f>
        <v>42554.917488425926</v>
      </c>
      <c r="U1489" s="21">
        <f>(((I1489/60)/60)/24)+DATE(1970,1,1)</f>
        <v>42584.917488425926</v>
      </c>
    </row>
    <row r="1490" spans="1:21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f>YEAR(T1490)</f>
        <v>2013</v>
      </c>
      <c r="K1490" s="11">
        <v>1386336660</v>
      </c>
      <c r="L1490" t="b">
        <v>0</v>
      </c>
      <c r="M1490">
        <v>6</v>
      </c>
      <c r="N1490" t="b">
        <v>0</v>
      </c>
      <c r="O1490" t="s">
        <v>8273</v>
      </c>
      <c r="P1490" s="10">
        <f>ROUND(E1490/D1490*100,0)</f>
        <v>2</v>
      </c>
      <c r="Q1490">
        <f>IFERROR(ROUND(E1490/M1490,2),0)</f>
        <v>60</v>
      </c>
      <c r="R1490" s="16" t="s">
        <v>8320</v>
      </c>
      <c r="S1490" s="11" t="s">
        <v>8322</v>
      </c>
      <c r="T1490" s="21">
        <f>(((K1490/60)/60)/24)+DATE(1970,1,1)</f>
        <v>41614.563194444447</v>
      </c>
      <c r="U1490" s="21">
        <f>(((I1490/60)/60)/24)+DATE(1970,1,1)</f>
        <v>41644.563194444447</v>
      </c>
    </row>
    <row r="1491" spans="1:21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f>YEAR(T1491)</f>
        <v>2012</v>
      </c>
      <c r="K1491" s="11">
        <v>1350398452</v>
      </c>
      <c r="L1491" t="b">
        <v>0</v>
      </c>
      <c r="M1491">
        <v>0</v>
      </c>
      <c r="N1491" t="b">
        <v>0</v>
      </c>
      <c r="O1491" t="s">
        <v>8273</v>
      </c>
      <c r="P1491" s="10">
        <f>ROUND(E1491/D1491*100,0)</f>
        <v>0</v>
      </c>
      <c r="Q1491">
        <f>IFERROR(ROUND(E1491/M1491,2),0)</f>
        <v>0</v>
      </c>
      <c r="R1491" s="16" t="s">
        <v>8320</v>
      </c>
      <c r="S1491" s="11" t="s">
        <v>8322</v>
      </c>
      <c r="T1491" s="21">
        <f>(((K1491/60)/60)/24)+DATE(1970,1,1)</f>
        <v>41198.611712962964</v>
      </c>
      <c r="U1491" s="21">
        <f>(((I1491/60)/60)/24)+DATE(1970,1,1)</f>
        <v>41228.653379629628</v>
      </c>
    </row>
    <row r="1492" spans="1:21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f>YEAR(T1492)</f>
        <v>2013</v>
      </c>
      <c r="K1492" s="11">
        <v>1378214874</v>
      </c>
      <c r="L1492" t="b">
        <v>0</v>
      </c>
      <c r="M1492">
        <v>19</v>
      </c>
      <c r="N1492" t="b">
        <v>0</v>
      </c>
      <c r="O1492" t="s">
        <v>8273</v>
      </c>
      <c r="P1492" s="10">
        <f>ROUND(E1492/D1492*100,0)</f>
        <v>31</v>
      </c>
      <c r="Q1492">
        <f>IFERROR(ROUND(E1492/M1492,2),0)</f>
        <v>47.11</v>
      </c>
      <c r="R1492" s="16" t="s">
        <v>8320</v>
      </c>
      <c r="S1492" s="11" t="s">
        <v>8322</v>
      </c>
      <c r="T1492" s="21">
        <f>(((K1492/60)/60)/24)+DATE(1970,1,1)</f>
        <v>41520.561041666668</v>
      </c>
      <c r="U1492" s="21">
        <f>(((I1492/60)/60)/24)+DATE(1970,1,1)</f>
        <v>41549.561041666668</v>
      </c>
    </row>
    <row r="1493" spans="1:21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f>YEAR(T1493)</f>
        <v>2014</v>
      </c>
      <c r="K1493" s="11">
        <v>1418922443</v>
      </c>
      <c r="L1493" t="b">
        <v>0</v>
      </c>
      <c r="M1493">
        <v>1</v>
      </c>
      <c r="N1493" t="b">
        <v>0</v>
      </c>
      <c r="O1493" t="s">
        <v>8273</v>
      </c>
      <c r="P1493" s="10">
        <f>ROUND(E1493/D1493*100,0)</f>
        <v>8</v>
      </c>
      <c r="Q1493">
        <f>IFERROR(ROUND(E1493/M1493,2),0)</f>
        <v>100</v>
      </c>
      <c r="R1493" s="16" t="s">
        <v>8320</v>
      </c>
      <c r="S1493" s="11" t="s">
        <v>8322</v>
      </c>
      <c r="T1493" s="21">
        <f>(((K1493/60)/60)/24)+DATE(1970,1,1)</f>
        <v>41991.713460648149</v>
      </c>
      <c r="U1493" s="21">
        <f>(((I1493/60)/60)/24)+DATE(1970,1,1)</f>
        <v>42050.651388888888</v>
      </c>
    </row>
    <row r="1494" spans="1:21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f>YEAR(T1494)</f>
        <v>2011</v>
      </c>
      <c r="K1494" s="11">
        <v>1305839646</v>
      </c>
      <c r="L1494" t="b">
        <v>0</v>
      </c>
      <c r="M1494">
        <v>2</v>
      </c>
      <c r="N1494" t="b">
        <v>0</v>
      </c>
      <c r="O1494" t="s">
        <v>8273</v>
      </c>
      <c r="P1494" s="10">
        <f>ROUND(E1494/D1494*100,0)</f>
        <v>1</v>
      </c>
      <c r="Q1494">
        <f>IFERROR(ROUND(E1494/M1494,2),0)</f>
        <v>15</v>
      </c>
      <c r="R1494" s="16" t="s">
        <v>8320</v>
      </c>
      <c r="S1494" s="11" t="s">
        <v>8322</v>
      </c>
      <c r="T1494" s="21">
        <f>(((K1494/60)/60)/24)+DATE(1970,1,1)</f>
        <v>40682.884791666671</v>
      </c>
      <c r="U1494" s="21">
        <f>(((I1494/60)/60)/24)+DATE(1970,1,1)</f>
        <v>40712.884791666671</v>
      </c>
    </row>
    <row r="1495" spans="1:21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f>YEAR(T1495)</f>
        <v>2013</v>
      </c>
      <c r="K1495" s="11">
        <v>1368823675</v>
      </c>
      <c r="L1495" t="b">
        <v>0</v>
      </c>
      <c r="M1495">
        <v>0</v>
      </c>
      <c r="N1495" t="b">
        <v>0</v>
      </c>
      <c r="O1495" t="s">
        <v>8273</v>
      </c>
      <c r="P1495" s="10">
        <f>ROUND(E1495/D1495*100,0)</f>
        <v>0</v>
      </c>
      <c r="Q1495">
        <f>IFERROR(ROUND(E1495/M1495,2),0)</f>
        <v>0</v>
      </c>
      <c r="R1495" s="16" t="s">
        <v>8320</v>
      </c>
      <c r="S1495" s="11" t="s">
        <v>8322</v>
      </c>
      <c r="T1495" s="21">
        <f>(((K1495/60)/60)/24)+DATE(1970,1,1)</f>
        <v>41411.866608796299</v>
      </c>
      <c r="U1495" s="21">
        <f>(((I1495/60)/60)/24)+DATE(1970,1,1)</f>
        <v>41441.866608796299</v>
      </c>
    </row>
    <row r="1496" spans="1:21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f>YEAR(T1496)</f>
        <v>2015</v>
      </c>
      <c r="K1496" s="11">
        <v>1425489613</v>
      </c>
      <c r="L1496" t="b">
        <v>0</v>
      </c>
      <c r="M1496">
        <v>11</v>
      </c>
      <c r="N1496" t="b">
        <v>0</v>
      </c>
      <c r="O1496" t="s">
        <v>8273</v>
      </c>
      <c r="P1496" s="10">
        <f>ROUND(E1496/D1496*100,0)</f>
        <v>9</v>
      </c>
      <c r="Q1496">
        <f>IFERROR(ROUND(E1496/M1496,2),0)</f>
        <v>40.450000000000003</v>
      </c>
      <c r="R1496" s="16" t="s">
        <v>8320</v>
      </c>
      <c r="S1496" s="11" t="s">
        <v>8322</v>
      </c>
      <c r="T1496" s="21">
        <f>(((K1496/60)/60)/24)+DATE(1970,1,1)</f>
        <v>42067.722372685181</v>
      </c>
      <c r="U1496" s="21">
        <f>(((I1496/60)/60)/24)+DATE(1970,1,1)</f>
        <v>42097.651388888888</v>
      </c>
    </row>
    <row r="1497" spans="1:21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f>YEAR(T1497)</f>
        <v>2011</v>
      </c>
      <c r="K1497" s="11">
        <v>1311879431</v>
      </c>
      <c r="L1497" t="b">
        <v>0</v>
      </c>
      <c r="M1497">
        <v>0</v>
      </c>
      <c r="N1497" t="b">
        <v>0</v>
      </c>
      <c r="O1497" t="s">
        <v>8273</v>
      </c>
      <c r="P1497" s="10">
        <f>ROUND(E1497/D1497*100,0)</f>
        <v>0</v>
      </c>
      <c r="Q1497">
        <f>IFERROR(ROUND(E1497/M1497,2),0)</f>
        <v>0</v>
      </c>
      <c r="R1497" s="16" t="s">
        <v>8320</v>
      </c>
      <c r="S1497" s="11" t="s">
        <v>8322</v>
      </c>
      <c r="T1497" s="21">
        <f>(((K1497/60)/60)/24)+DATE(1970,1,1)</f>
        <v>40752.789710648147</v>
      </c>
      <c r="U1497" s="21">
        <f>(((I1497/60)/60)/24)+DATE(1970,1,1)</f>
        <v>40782.789710648147</v>
      </c>
    </row>
    <row r="1498" spans="1:21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f>YEAR(T1498)</f>
        <v>2014</v>
      </c>
      <c r="K1498" s="11">
        <v>1405682659</v>
      </c>
      <c r="L1498" t="b">
        <v>0</v>
      </c>
      <c r="M1498">
        <v>0</v>
      </c>
      <c r="N1498" t="b">
        <v>0</v>
      </c>
      <c r="O1498" t="s">
        <v>8273</v>
      </c>
      <c r="P1498" s="10">
        <f>ROUND(E1498/D1498*100,0)</f>
        <v>0</v>
      </c>
      <c r="Q1498">
        <f>IFERROR(ROUND(E1498/M1498,2),0)</f>
        <v>0</v>
      </c>
      <c r="R1498" s="16" t="s">
        <v>8320</v>
      </c>
      <c r="S1498" s="11" t="s">
        <v>8322</v>
      </c>
      <c r="T1498" s="21">
        <f>(((K1498/60)/60)/24)+DATE(1970,1,1)</f>
        <v>41838.475219907406</v>
      </c>
      <c r="U1498" s="21">
        <f>(((I1498/60)/60)/24)+DATE(1970,1,1)</f>
        <v>41898.475219907406</v>
      </c>
    </row>
    <row r="1499" spans="1:21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f>YEAR(T1499)</f>
        <v>2013</v>
      </c>
      <c r="K1499" s="11">
        <v>1371655522</v>
      </c>
      <c r="L1499" t="b">
        <v>0</v>
      </c>
      <c r="M1499">
        <v>1</v>
      </c>
      <c r="N1499" t="b">
        <v>0</v>
      </c>
      <c r="O1499" t="s">
        <v>8273</v>
      </c>
      <c r="P1499" s="10">
        <f>ROUND(E1499/D1499*100,0)</f>
        <v>0</v>
      </c>
      <c r="Q1499">
        <f>IFERROR(ROUND(E1499/M1499,2),0)</f>
        <v>1</v>
      </c>
      <c r="R1499" s="16" t="s">
        <v>8320</v>
      </c>
      <c r="S1499" s="11" t="s">
        <v>8322</v>
      </c>
      <c r="T1499" s="21">
        <f>(((K1499/60)/60)/24)+DATE(1970,1,1)</f>
        <v>41444.64261574074</v>
      </c>
      <c r="U1499" s="21">
        <f>(((I1499/60)/60)/24)+DATE(1970,1,1)</f>
        <v>41486.821527777778</v>
      </c>
    </row>
    <row r="1500" spans="1:21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f>YEAR(T1500)</f>
        <v>2014</v>
      </c>
      <c r="K1500" s="11">
        <v>1405899378</v>
      </c>
      <c r="L1500" t="b">
        <v>0</v>
      </c>
      <c r="M1500">
        <v>3</v>
      </c>
      <c r="N1500" t="b">
        <v>0</v>
      </c>
      <c r="O1500" t="s">
        <v>8273</v>
      </c>
      <c r="P1500" s="10">
        <f>ROUND(E1500/D1500*100,0)</f>
        <v>2</v>
      </c>
      <c r="Q1500">
        <f>IFERROR(ROUND(E1500/M1500,2),0)</f>
        <v>19</v>
      </c>
      <c r="R1500" s="16" t="s">
        <v>8320</v>
      </c>
      <c r="S1500" s="11" t="s">
        <v>8322</v>
      </c>
      <c r="T1500" s="21">
        <f>(((K1500/60)/60)/24)+DATE(1970,1,1)</f>
        <v>41840.983541666668</v>
      </c>
      <c r="U1500" s="21">
        <f>(((I1500/60)/60)/24)+DATE(1970,1,1)</f>
        <v>41885.983541666668</v>
      </c>
    </row>
    <row r="1501" spans="1:21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f>YEAR(T1501)</f>
        <v>2016</v>
      </c>
      <c r="K1501" s="11">
        <v>1465171833</v>
      </c>
      <c r="L1501" t="b">
        <v>0</v>
      </c>
      <c r="M1501">
        <v>1</v>
      </c>
      <c r="N1501" t="b">
        <v>0</v>
      </c>
      <c r="O1501" t="s">
        <v>8273</v>
      </c>
      <c r="P1501" s="10">
        <f>ROUND(E1501/D1501*100,0)</f>
        <v>0</v>
      </c>
      <c r="Q1501">
        <f>IFERROR(ROUND(E1501/M1501,2),0)</f>
        <v>5</v>
      </c>
      <c r="R1501" s="16" t="s">
        <v>8320</v>
      </c>
      <c r="S1501" s="11" t="s">
        <v>8322</v>
      </c>
      <c r="T1501" s="21">
        <f>(((K1501/60)/60)/24)+DATE(1970,1,1)</f>
        <v>42527.007326388892</v>
      </c>
      <c r="U1501" s="21">
        <f>(((I1501/60)/60)/24)+DATE(1970,1,1)</f>
        <v>42587.007326388892</v>
      </c>
    </row>
    <row r="1502" spans="1:21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f>YEAR(T1502)</f>
        <v>2013</v>
      </c>
      <c r="K1502" s="11">
        <v>1364852557</v>
      </c>
      <c r="L1502" t="b">
        <v>0</v>
      </c>
      <c r="M1502">
        <v>15</v>
      </c>
      <c r="N1502" t="b">
        <v>0</v>
      </c>
      <c r="O1502" t="s">
        <v>8273</v>
      </c>
      <c r="P1502" s="10">
        <f>ROUND(E1502/D1502*100,0)</f>
        <v>25</v>
      </c>
      <c r="Q1502">
        <f>IFERROR(ROUND(E1502/M1502,2),0)</f>
        <v>46.73</v>
      </c>
      <c r="R1502" s="16" t="s">
        <v>8320</v>
      </c>
      <c r="S1502" s="11" t="s">
        <v>8322</v>
      </c>
      <c r="T1502" s="21">
        <f>(((K1502/60)/60)/24)+DATE(1970,1,1)</f>
        <v>41365.904594907406</v>
      </c>
      <c r="U1502" s="21">
        <f>(((I1502/60)/60)/24)+DATE(1970,1,1)</f>
        <v>41395.904594907406</v>
      </c>
    </row>
    <row r="1503" spans="1:21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f>YEAR(T1503)</f>
        <v>2015</v>
      </c>
      <c r="K1503" s="11">
        <v>1433772023</v>
      </c>
      <c r="L1503" t="b">
        <v>1</v>
      </c>
      <c r="M1503">
        <v>885</v>
      </c>
      <c r="N1503" t="b">
        <v>1</v>
      </c>
      <c r="O1503" t="s">
        <v>8283</v>
      </c>
      <c r="P1503" s="10">
        <f>ROUND(E1503/D1503*100,0)</f>
        <v>166</v>
      </c>
      <c r="Q1503">
        <f>IFERROR(ROUND(E1503/M1503,2),0)</f>
        <v>97.73</v>
      </c>
      <c r="R1503" s="16" t="s">
        <v>8336</v>
      </c>
      <c r="S1503" s="11" t="s">
        <v>8337</v>
      </c>
      <c r="T1503" s="21">
        <f>(((K1503/60)/60)/24)+DATE(1970,1,1)</f>
        <v>42163.583599537036</v>
      </c>
      <c r="U1503" s="21">
        <f>(((I1503/60)/60)/24)+DATE(1970,1,1)</f>
        <v>42193.583599537036</v>
      </c>
    </row>
    <row r="1504" spans="1:21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f>YEAR(T1504)</f>
        <v>2016</v>
      </c>
      <c r="K1504" s="11">
        <v>1456491680</v>
      </c>
      <c r="L1504" t="b">
        <v>1</v>
      </c>
      <c r="M1504">
        <v>329</v>
      </c>
      <c r="N1504" t="b">
        <v>1</v>
      </c>
      <c r="O1504" t="s">
        <v>8283</v>
      </c>
      <c r="P1504" s="10">
        <f>ROUND(E1504/D1504*100,0)</f>
        <v>101</v>
      </c>
      <c r="Q1504">
        <f>IFERROR(ROUND(E1504/M1504,2),0)</f>
        <v>67.84</v>
      </c>
      <c r="R1504" s="16" t="s">
        <v>8336</v>
      </c>
      <c r="S1504" s="11" t="s">
        <v>8337</v>
      </c>
      <c r="T1504" s="21">
        <f>(((K1504/60)/60)/24)+DATE(1970,1,1)</f>
        <v>42426.542592592596</v>
      </c>
      <c r="U1504" s="21">
        <f>(((I1504/60)/60)/24)+DATE(1970,1,1)</f>
        <v>42454.916666666672</v>
      </c>
    </row>
    <row r="1505" spans="1:21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f>YEAR(T1505)</f>
        <v>2016</v>
      </c>
      <c r="K1505" s="11">
        <v>1472026801</v>
      </c>
      <c r="L1505" t="b">
        <v>1</v>
      </c>
      <c r="M1505">
        <v>71</v>
      </c>
      <c r="N1505" t="b">
        <v>1</v>
      </c>
      <c r="O1505" t="s">
        <v>8283</v>
      </c>
      <c r="P1505" s="10">
        <f>ROUND(E1505/D1505*100,0)</f>
        <v>108</v>
      </c>
      <c r="Q1505">
        <f>IFERROR(ROUND(E1505/M1505,2),0)</f>
        <v>56.98</v>
      </c>
      <c r="R1505" s="16" t="s">
        <v>8336</v>
      </c>
      <c r="S1505" s="11" t="s">
        <v>8337</v>
      </c>
      <c r="T1505" s="21">
        <f>(((K1505/60)/60)/24)+DATE(1970,1,1)</f>
        <v>42606.347233796296</v>
      </c>
      <c r="U1505" s="21">
        <f>(((I1505/60)/60)/24)+DATE(1970,1,1)</f>
        <v>42666.347233796296</v>
      </c>
    </row>
    <row r="1506" spans="1:21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f>YEAR(T1506)</f>
        <v>2014</v>
      </c>
      <c r="K1506" s="11">
        <v>1399996024</v>
      </c>
      <c r="L1506" t="b">
        <v>1</v>
      </c>
      <c r="M1506">
        <v>269</v>
      </c>
      <c r="N1506" t="b">
        <v>1</v>
      </c>
      <c r="O1506" t="s">
        <v>8283</v>
      </c>
      <c r="P1506" s="10">
        <f>ROUND(E1506/D1506*100,0)</f>
        <v>278</v>
      </c>
      <c r="Q1506">
        <f>IFERROR(ROUND(E1506/M1506,2),0)</f>
        <v>67.16</v>
      </c>
      <c r="R1506" s="16" t="s">
        <v>8336</v>
      </c>
      <c r="S1506" s="11" t="s">
        <v>8337</v>
      </c>
      <c r="T1506" s="21">
        <f>(((K1506/60)/60)/24)+DATE(1970,1,1)</f>
        <v>41772.657685185186</v>
      </c>
      <c r="U1506" s="21">
        <f>(((I1506/60)/60)/24)+DATE(1970,1,1)</f>
        <v>41800.356249999997</v>
      </c>
    </row>
    <row r="1507" spans="1:21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f>YEAR(T1507)</f>
        <v>2016</v>
      </c>
      <c r="K1507" s="11">
        <v>1455446303</v>
      </c>
      <c r="L1507" t="b">
        <v>1</v>
      </c>
      <c r="M1507">
        <v>345</v>
      </c>
      <c r="N1507" t="b">
        <v>1</v>
      </c>
      <c r="O1507" t="s">
        <v>8283</v>
      </c>
      <c r="P1507" s="10">
        <f>ROUND(E1507/D1507*100,0)</f>
        <v>104</v>
      </c>
      <c r="Q1507">
        <f>IFERROR(ROUND(E1507/M1507,2),0)</f>
        <v>48.04</v>
      </c>
      <c r="R1507" s="16" t="s">
        <v>8336</v>
      </c>
      <c r="S1507" s="11" t="s">
        <v>8337</v>
      </c>
      <c r="T1507" s="21">
        <f>(((K1507/60)/60)/24)+DATE(1970,1,1)</f>
        <v>42414.44332175926</v>
      </c>
      <c r="U1507" s="21">
        <f>(((I1507/60)/60)/24)+DATE(1970,1,1)</f>
        <v>42451.834027777775</v>
      </c>
    </row>
    <row r="1508" spans="1:21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f>YEAR(T1508)</f>
        <v>2014</v>
      </c>
      <c r="K1508" s="11">
        <v>1403635904</v>
      </c>
      <c r="L1508" t="b">
        <v>1</v>
      </c>
      <c r="M1508">
        <v>43</v>
      </c>
      <c r="N1508" t="b">
        <v>1</v>
      </c>
      <c r="O1508" t="s">
        <v>8283</v>
      </c>
      <c r="P1508" s="10">
        <f>ROUND(E1508/D1508*100,0)</f>
        <v>111</v>
      </c>
      <c r="Q1508">
        <f>IFERROR(ROUND(E1508/M1508,2),0)</f>
        <v>38.86</v>
      </c>
      <c r="R1508" s="16" t="s">
        <v>8336</v>
      </c>
      <c r="S1508" s="11" t="s">
        <v>8337</v>
      </c>
      <c r="T1508" s="21">
        <f>(((K1508/60)/60)/24)+DATE(1970,1,1)</f>
        <v>41814.785925925928</v>
      </c>
      <c r="U1508" s="21">
        <f>(((I1508/60)/60)/24)+DATE(1970,1,1)</f>
        <v>41844.785925925928</v>
      </c>
    </row>
    <row r="1509" spans="1:21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f>YEAR(T1509)</f>
        <v>2010</v>
      </c>
      <c r="K1509" s="11">
        <v>1268822909</v>
      </c>
      <c r="L1509" t="b">
        <v>1</v>
      </c>
      <c r="M1509">
        <v>33</v>
      </c>
      <c r="N1509" t="b">
        <v>1</v>
      </c>
      <c r="O1509" t="s">
        <v>8283</v>
      </c>
      <c r="P1509" s="10">
        <f>ROUND(E1509/D1509*100,0)</f>
        <v>215</v>
      </c>
      <c r="Q1509">
        <f>IFERROR(ROUND(E1509/M1509,2),0)</f>
        <v>78.180000000000007</v>
      </c>
      <c r="R1509" s="16" t="s">
        <v>8336</v>
      </c>
      <c r="S1509" s="11" t="s">
        <v>8337</v>
      </c>
      <c r="T1509" s="21">
        <f>(((K1509/60)/60)/24)+DATE(1970,1,1)</f>
        <v>40254.450335648151</v>
      </c>
      <c r="U1509" s="21">
        <f>(((I1509/60)/60)/24)+DATE(1970,1,1)</f>
        <v>40313.340277777781</v>
      </c>
    </row>
    <row r="1510" spans="1:21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f>YEAR(T1510)</f>
        <v>2014</v>
      </c>
      <c r="K1510" s="11">
        <v>1401201881</v>
      </c>
      <c r="L1510" t="b">
        <v>1</v>
      </c>
      <c r="M1510">
        <v>211</v>
      </c>
      <c r="N1510" t="b">
        <v>1</v>
      </c>
      <c r="O1510" t="s">
        <v>8283</v>
      </c>
      <c r="P1510" s="10">
        <f>ROUND(E1510/D1510*100,0)</f>
        <v>111</v>
      </c>
      <c r="Q1510">
        <f>IFERROR(ROUND(E1510/M1510,2),0)</f>
        <v>97.11</v>
      </c>
      <c r="R1510" s="16" t="s">
        <v>8336</v>
      </c>
      <c r="S1510" s="11" t="s">
        <v>8337</v>
      </c>
      <c r="T1510" s="21">
        <f>(((K1510/60)/60)/24)+DATE(1970,1,1)</f>
        <v>41786.614363425928</v>
      </c>
      <c r="U1510" s="21">
        <f>(((I1510/60)/60)/24)+DATE(1970,1,1)</f>
        <v>41817.614363425928</v>
      </c>
    </row>
    <row r="1511" spans="1:21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f>YEAR(T1511)</f>
        <v>2017</v>
      </c>
      <c r="K1511" s="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0">
        <f>ROUND(E1511/D1511*100,0)</f>
        <v>124</v>
      </c>
      <c r="Q1511">
        <f>IFERROR(ROUND(E1511/M1511,2),0)</f>
        <v>110.39</v>
      </c>
      <c r="R1511" s="16" t="s">
        <v>8336</v>
      </c>
      <c r="S1511" s="11" t="s">
        <v>8337</v>
      </c>
      <c r="T1511" s="21">
        <f>(((K1511/60)/60)/24)+DATE(1970,1,1)</f>
        <v>42751.533391203702</v>
      </c>
      <c r="U1511" s="21">
        <f>(((I1511/60)/60)/24)+DATE(1970,1,1)</f>
        <v>42780.957638888889</v>
      </c>
    </row>
    <row r="1512" spans="1:21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f>YEAR(T1512)</f>
        <v>2014</v>
      </c>
      <c r="K1512" s="11">
        <v>1403169278</v>
      </c>
      <c r="L1512" t="b">
        <v>1</v>
      </c>
      <c r="M1512">
        <v>405</v>
      </c>
      <c r="N1512" t="b">
        <v>1</v>
      </c>
      <c r="O1512" t="s">
        <v>8283</v>
      </c>
      <c r="P1512" s="10">
        <f>ROUND(E1512/D1512*100,0)</f>
        <v>101</v>
      </c>
      <c r="Q1512">
        <f>IFERROR(ROUND(E1512/M1512,2),0)</f>
        <v>39.92</v>
      </c>
      <c r="R1512" s="16" t="s">
        <v>8336</v>
      </c>
      <c r="S1512" s="11" t="s">
        <v>8337</v>
      </c>
      <c r="T1512" s="21">
        <f>(((K1512/60)/60)/24)+DATE(1970,1,1)</f>
        <v>41809.385162037033</v>
      </c>
      <c r="U1512" s="21">
        <f>(((I1512/60)/60)/24)+DATE(1970,1,1)</f>
        <v>41839.385162037033</v>
      </c>
    </row>
    <row r="1513" spans="1:21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f>YEAR(T1513)</f>
        <v>2015</v>
      </c>
      <c r="K1513" s="11">
        <v>1445263204</v>
      </c>
      <c r="L1513" t="b">
        <v>1</v>
      </c>
      <c r="M1513">
        <v>206</v>
      </c>
      <c r="N1513" t="b">
        <v>1</v>
      </c>
      <c r="O1513" t="s">
        <v>8283</v>
      </c>
      <c r="P1513" s="10">
        <f>ROUND(E1513/D1513*100,0)</f>
        <v>112</v>
      </c>
      <c r="Q1513">
        <f>IFERROR(ROUND(E1513/M1513,2),0)</f>
        <v>75.98</v>
      </c>
      <c r="R1513" s="16" t="s">
        <v>8336</v>
      </c>
      <c r="S1513" s="11" t="s">
        <v>8337</v>
      </c>
      <c r="T1513" s="21">
        <f>(((K1513/60)/60)/24)+DATE(1970,1,1)</f>
        <v>42296.583379629628</v>
      </c>
      <c r="U1513" s="21">
        <f>(((I1513/60)/60)/24)+DATE(1970,1,1)</f>
        <v>42326.625046296293</v>
      </c>
    </row>
    <row r="1514" spans="1:21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f>YEAR(T1514)</f>
        <v>2017</v>
      </c>
      <c r="K1514" s="11">
        <v>1483719939</v>
      </c>
      <c r="L1514" t="b">
        <v>1</v>
      </c>
      <c r="M1514">
        <v>335</v>
      </c>
      <c r="N1514" t="b">
        <v>1</v>
      </c>
      <c r="O1514" t="s">
        <v>8283</v>
      </c>
      <c r="P1514" s="10">
        <f>ROUND(E1514/D1514*100,0)</f>
        <v>559</v>
      </c>
      <c r="Q1514">
        <f>IFERROR(ROUND(E1514/M1514,2),0)</f>
        <v>58.38</v>
      </c>
      <c r="R1514" s="16" t="s">
        <v>8336</v>
      </c>
      <c r="S1514" s="11" t="s">
        <v>8337</v>
      </c>
      <c r="T1514" s="21">
        <f>(((K1514/60)/60)/24)+DATE(1970,1,1)</f>
        <v>42741.684479166666</v>
      </c>
      <c r="U1514" s="21">
        <f>(((I1514/60)/60)/24)+DATE(1970,1,1)</f>
        <v>42771.684479166666</v>
      </c>
    </row>
    <row r="1515" spans="1:21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f>YEAR(T1515)</f>
        <v>2014</v>
      </c>
      <c r="K1515" s="11">
        <v>1402931866</v>
      </c>
      <c r="L1515" t="b">
        <v>1</v>
      </c>
      <c r="M1515">
        <v>215</v>
      </c>
      <c r="N1515" t="b">
        <v>1</v>
      </c>
      <c r="O1515" t="s">
        <v>8283</v>
      </c>
      <c r="P1515" s="10">
        <f>ROUND(E1515/D1515*100,0)</f>
        <v>150</v>
      </c>
      <c r="Q1515">
        <f>IFERROR(ROUND(E1515/M1515,2),0)</f>
        <v>55.82</v>
      </c>
      <c r="R1515" s="16" t="s">
        <v>8336</v>
      </c>
      <c r="S1515" s="11" t="s">
        <v>8337</v>
      </c>
      <c r="T1515" s="21">
        <f>(((K1515/60)/60)/24)+DATE(1970,1,1)</f>
        <v>41806.637337962966</v>
      </c>
      <c r="U1515" s="21">
        <f>(((I1515/60)/60)/24)+DATE(1970,1,1)</f>
        <v>41836.637337962966</v>
      </c>
    </row>
    <row r="1516" spans="1:21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f>YEAR(T1516)</f>
        <v>2015</v>
      </c>
      <c r="K1516" s="11">
        <v>1439907640</v>
      </c>
      <c r="L1516" t="b">
        <v>1</v>
      </c>
      <c r="M1516">
        <v>176</v>
      </c>
      <c r="N1516" t="b">
        <v>1</v>
      </c>
      <c r="O1516" t="s">
        <v>8283</v>
      </c>
      <c r="P1516" s="10">
        <f>ROUND(E1516/D1516*100,0)</f>
        <v>106</v>
      </c>
      <c r="Q1516">
        <f>IFERROR(ROUND(E1516/M1516,2),0)</f>
        <v>151.24</v>
      </c>
      <c r="R1516" s="16" t="s">
        <v>8336</v>
      </c>
      <c r="S1516" s="11" t="s">
        <v>8337</v>
      </c>
      <c r="T1516" s="21">
        <f>(((K1516/60)/60)/24)+DATE(1970,1,1)</f>
        <v>42234.597685185188</v>
      </c>
      <c r="U1516" s="21">
        <f>(((I1516/60)/60)/24)+DATE(1970,1,1)</f>
        <v>42274.597685185188</v>
      </c>
    </row>
    <row r="1517" spans="1:21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f>YEAR(T1517)</f>
        <v>2016</v>
      </c>
      <c r="K1517" s="11">
        <v>1455516297</v>
      </c>
      <c r="L1517" t="b">
        <v>1</v>
      </c>
      <c r="M1517">
        <v>555</v>
      </c>
      <c r="N1517" t="b">
        <v>1</v>
      </c>
      <c r="O1517" t="s">
        <v>8283</v>
      </c>
      <c r="P1517" s="10">
        <f>ROUND(E1517/D1517*100,0)</f>
        <v>157</v>
      </c>
      <c r="Q1517">
        <f>IFERROR(ROUND(E1517/M1517,2),0)</f>
        <v>849.67</v>
      </c>
      <c r="R1517" s="16" t="s">
        <v>8336</v>
      </c>
      <c r="S1517" s="11" t="s">
        <v>8337</v>
      </c>
      <c r="T1517" s="21">
        <f>(((K1517/60)/60)/24)+DATE(1970,1,1)</f>
        <v>42415.253437499996</v>
      </c>
      <c r="U1517" s="21">
        <f>(((I1517/60)/60)/24)+DATE(1970,1,1)</f>
        <v>42445.211770833332</v>
      </c>
    </row>
    <row r="1518" spans="1:21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f>YEAR(T1518)</f>
        <v>2016</v>
      </c>
      <c r="K1518" s="11">
        <v>1473160292</v>
      </c>
      <c r="L1518" t="b">
        <v>1</v>
      </c>
      <c r="M1518">
        <v>116</v>
      </c>
      <c r="N1518" t="b">
        <v>1</v>
      </c>
      <c r="O1518" t="s">
        <v>8283</v>
      </c>
      <c r="P1518" s="10">
        <f>ROUND(E1518/D1518*100,0)</f>
        <v>109</v>
      </c>
      <c r="Q1518">
        <f>IFERROR(ROUND(E1518/M1518,2),0)</f>
        <v>159.24</v>
      </c>
      <c r="R1518" s="16" t="s">
        <v>8336</v>
      </c>
      <c r="S1518" s="11" t="s">
        <v>8337</v>
      </c>
      <c r="T1518" s="21">
        <f>(((K1518/60)/60)/24)+DATE(1970,1,1)</f>
        <v>42619.466342592597</v>
      </c>
      <c r="U1518" s="21">
        <f>(((I1518/60)/60)/24)+DATE(1970,1,1)</f>
        <v>42649.583333333328</v>
      </c>
    </row>
    <row r="1519" spans="1:21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f>YEAR(T1519)</f>
        <v>2014</v>
      </c>
      <c r="K1519" s="11">
        <v>1415194553</v>
      </c>
      <c r="L1519" t="b">
        <v>1</v>
      </c>
      <c r="M1519">
        <v>615</v>
      </c>
      <c r="N1519" t="b">
        <v>1</v>
      </c>
      <c r="O1519" t="s">
        <v>8283</v>
      </c>
      <c r="P1519" s="10">
        <f>ROUND(E1519/D1519*100,0)</f>
        <v>162</v>
      </c>
      <c r="Q1519">
        <f>IFERROR(ROUND(E1519/M1519,2),0)</f>
        <v>39.51</v>
      </c>
      <c r="R1519" s="16" t="s">
        <v>8336</v>
      </c>
      <c r="S1519" s="11" t="s">
        <v>8337</v>
      </c>
      <c r="T1519" s="21">
        <f>(((K1519/60)/60)/24)+DATE(1970,1,1)</f>
        <v>41948.56658564815</v>
      </c>
      <c r="U1519" s="21">
        <f>(((I1519/60)/60)/24)+DATE(1970,1,1)</f>
        <v>41979.25</v>
      </c>
    </row>
    <row r="1520" spans="1:21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f>YEAR(T1520)</f>
        <v>2014</v>
      </c>
      <c r="K1520" s="11">
        <v>1398973252</v>
      </c>
      <c r="L1520" t="b">
        <v>1</v>
      </c>
      <c r="M1520">
        <v>236</v>
      </c>
      <c r="N1520" t="b">
        <v>1</v>
      </c>
      <c r="O1520" t="s">
        <v>8283</v>
      </c>
      <c r="P1520" s="10">
        <f>ROUND(E1520/D1520*100,0)</f>
        <v>205</v>
      </c>
      <c r="Q1520">
        <f>IFERROR(ROUND(E1520/M1520,2),0)</f>
        <v>130.53</v>
      </c>
      <c r="R1520" s="16" t="s">
        <v>8336</v>
      </c>
      <c r="S1520" s="11" t="s">
        <v>8337</v>
      </c>
      <c r="T1520" s="21">
        <f>(((K1520/60)/60)/24)+DATE(1970,1,1)</f>
        <v>41760.8200462963</v>
      </c>
      <c r="U1520" s="21">
        <f>(((I1520/60)/60)/24)+DATE(1970,1,1)</f>
        <v>41790.8200462963</v>
      </c>
    </row>
    <row r="1521" spans="1:21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f>YEAR(T1521)</f>
        <v>2014</v>
      </c>
      <c r="K1521" s="11">
        <v>1400867283</v>
      </c>
      <c r="L1521" t="b">
        <v>1</v>
      </c>
      <c r="M1521">
        <v>145</v>
      </c>
      <c r="N1521" t="b">
        <v>1</v>
      </c>
      <c r="O1521" t="s">
        <v>8283</v>
      </c>
      <c r="P1521" s="10">
        <f>ROUND(E1521/D1521*100,0)</f>
        <v>103</v>
      </c>
      <c r="Q1521">
        <f>IFERROR(ROUND(E1521/M1521,2),0)</f>
        <v>64.16</v>
      </c>
      <c r="R1521" s="16" t="s">
        <v>8336</v>
      </c>
      <c r="S1521" s="11" t="s">
        <v>8337</v>
      </c>
      <c r="T1521" s="21">
        <f>(((K1521/60)/60)/24)+DATE(1970,1,1)</f>
        <v>41782.741701388892</v>
      </c>
      <c r="U1521" s="21">
        <f>(((I1521/60)/60)/24)+DATE(1970,1,1)</f>
        <v>41810.915972222225</v>
      </c>
    </row>
    <row r="1522" spans="1:21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f>YEAR(T1522)</f>
        <v>2014</v>
      </c>
      <c r="K1522" s="11">
        <v>1415824513</v>
      </c>
      <c r="L1522" t="b">
        <v>1</v>
      </c>
      <c r="M1522">
        <v>167</v>
      </c>
      <c r="N1522" t="b">
        <v>1</v>
      </c>
      <c r="O1522" t="s">
        <v>8283</v>
      </c>
      <c r="P1522" s="10">
        <f>ROUND(E1522/D1522*100,0)</f>
        <v>103</v>
      </c>
      <c r="Q1522">
        <f>IFERROR(ROUND(E1522/M1522,2),0)</f>
        <v>111.53</v>
      </c>
      <c r="R1522" s="16" t="s">
        <v>8336</v>
      </c>
      <c r="S1522" s="11" t="s">
        <v>8337</v>
      </c>
      <c r="T1522" s="21">
        <f>(((K1522/60)/60)/24)+DATE(1970,1,1)</f>
        <v>41955.857789351852</v>
      </c>
      <c r="U1522" s="21">
        <f>(((I1522/60)/60)/24)+DATE(1970,1,1)</f>
        <v>41992.166666666672</v>
      </c>
    </row>
    <row r="1523" spans="1:21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f>YEAR(T1523)</f>
        <v>2016</v>
      </c>
      <c r="K1523" s="11">
        <v>1462248091</v>
      </c>
      <c r="L1523" t="b">
        <v>1</v>
      </c>
      <c r="M1523">
        <v>235</v>
      </c>
      <c r="N1523" t="b">
        <v>1</v>
      </c>
      <c r="O1523" t="s">
        <v>8283</v>
      </c>
      <c r="P1523" s="10">
        <f>ROUND(E1523/D1523*100,0)</f>
        <v>107</v>
      </c>
      <c r="Q1523">
        <f>IFERROR(ROUND(E1523/M1523,2),0)</f>
        <v>170.45</v>
      </c>
      <c r="R1523" s="16" t="s">
        <v>8336</v>
      </c>
      <c r="S1523" s="11" t="s">
        <v>8337</v>
      </c>
      <c r="T1523" s="21">
        <f>(((K1523/60)/60)/24)+DATE(1970,1,1)</f>
        <v>42493.167719907404</v>
      </c>
      <c r="U1523" s="21">
        <f>(((I1523/60)/60)/24)+DATE(1970,1,1)</f>
        <v>42528.167719907404</v>
      </c>
    </row>
    <row r="1524" spans="1:21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f>YEAR(T1524)</f>
        <v>2014</v>
      </c>
      <c r="K1524" s="11">
        <v>1410983739</v>
      </c>
      <c r="L1524" t="b">
        <v>1</v>
      </c>
      <c r="M1524">
        <v>452</v>
      </c>
      <c r="N1524" t="b">
        <v>1</v>
      </c>
      <c r="O1524" t="s">
        <v>8283</v>
      </c>
      <c r="P1524" s="10">
        <f>ROUND(E1524/D1524*100,0)</f>
        <v>139</v>
      </c>
      <c r="Q1524">
        <f>IFERROR(ROUND(E1524/M1524,2),0)</f>
        <v>133.74</v>
      </c>
      <c r="R1524" s="16" t="s">
        <v>8336</v>
      </c>
      <c r="S1524" s="11" t="s">
        <v>8337</v>
      </c>
      <c r="T1524" s="21">
        <f>(((K1524/60)/60)/24)+DATE(1970,1,1)</f>
        <v>41899.830312500002</v>
      </c>
      <c r="U1524" s="21">
        <f>(((I1524/60)/60)/24)+DATE(1970,1,1)</f>
        <v>41929.830312500002</v>
      </c>
    </row>
    <row r="1525" spans="1:21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f>YEAR(T1525)</f>
        <v>2014</v>
      </c>
      <c r="K1525" s="11">
        <v>1416592916</v>
      </c>
      <c r="L1525" t="b">
        <v>1</v>
      </c>
      <c r="M1525">
        <v>241</v>
      </c>
      <c r="N1525" t="b">
        <v>1</v>
      </c>
      <c r="O1525" t="s">
        <v>8283</v>
      </c>
      <c r="P1525" s="10">
        <f>ROUND(E1525/D1525*100,0)</f>
        <v>125</v>
      </c>
      <c r="Q1525">
        <f>IFERROR(ROUND(E1525/M1525,2),0)</f>
        <v>95.83</v>
      </c>
      <c r="R1525" s="16" t="s">
        <v>8336</v>
      </c>
      <c r="S1525" s="11" t="s">
        <v>8337</v>
      </c>
      <c r="T1525" s="21">
        <f>(((K1525/60)/60)/24)+DATE(1970,1,1)</f>
        <v>41964.751342592594</v>
      </c>
      <c r="U1525" s="21">
        <f>(((I1525/60)/60)/24)+DATE(1970,1,1)</f>
        <v>41996</v>
      </c>
    </row>
    <row r="1526" spans="1:21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f>YEAR(T1526)</f>
        <v>2017</v>
      </c>
      <c r="K1526" s="11">
        <v>1485000090</v>
      </c>
      <c r="L1526" t="b">
        <v>1</v>
      </c>
      <c r="M1526">
        <v>28</v>
      </c>
      <c r="N1526" t="b">
        <v>1</v>
      </c>
      <c r="O1526" t="s">
        <v>8283</v>
      </c>
      <c r="P1526" s="10">
        <f>ROUND(E1526/D1526*100,0)</f>
        <v>207</v>
      </c>
      <c r="Q1526">
        <f>IFERROR(ROUND(E1526/M1526,2),0)</f>
        <v>221.79</v>
      </c>
      <c r="R1526" s="16" t="s">
        <v>8336</v>
      </c>
      <c r="S1526" s="11" t="s">
        <v>8337</v>
      </c>
      <c r="T1526" s="21">
        <f>(((K1526/60)/60)/24)+DATE(1970,1,1)</f>
        <v>42756.501041666663</v>
      </c>
      <c r="U1526" s="21">
        <f>(((I1526/60)/60)/24)+DATE(1970,1,1)</f>
        <v>42786.501041666663</v>
      </c>
    </row>
    <row r="1527" spans="1:21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f>YEAR(T1527)</f>
        <v>2016</v>
      </c>
      <c r="K1527" s="11">
        <v>1468947138</v>
      </c>
      <c r="L1527" t="b">
        <v>1</v>
      </c>
      <c r="M1527">
        <v>140</v>
      </c>
      <c r="N1527" t="b">
        <v>1</v>
      </c>
      <c r="O1527" t="s">
        <v>8283</v>
      </c>
      <c r="P1527" s="10">
        <f>ROUND(E1527/D1527*100,0)</f>
        <v>174</v>
      </c>
      <c r="Q1527">
        <f>IFERROR(ROUND(E1527/M1527,2),0)</f>
        <v>32.32</v>
      </c>
      <c r="R1527" s="16" t="s">
        <v>8336</v>
      </c>
      <c r="S1527" s="11" t="s">
        <v>8337</v>
      </c>
      <c r="T1527" s="21">
        <f>(((K1527/60)/60)/24)+DATE(1970,1,1)</f>
        <v>42570.702986111108</v>
      </c>
      <c r="U1527" s="21">
        <f>(((I1527/60)/60)/24)+DATE(1970,1,1)</f>
        <v>42600.702986111108</v>
      </c>
    </row>
    <row r="1528" spans="1:21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f>YEAR(T1528)</f>
        <v>2015</v>
      </c>
      <c r="K1528" s="11">
        <v>1448951847</v>
      </c>
      <c r="L1528" t="b">
        <v>1</v>
      </c>
      <c r="M1528">
        <v>280</v>
      </c>
      <c r="N1528" t="b">
        <v>1</v>
      </c>
      <c r="O1528" t="s">
        <v>8283</v>
      </c>
      <c r="P1528" s="10">
        <f>ROUND(E1528/D1528*100,0)</f>
        <v>120</v>
      </c>
      <c r="Q1528">
        <f>IFERROR(ROUND(E1528/M1528,2),0)</f>
        <v>98.84</v>
      </c>
      <c r="R1528" s="16" t="s">
        <v>8336</v>
      </c>
      <c r="S1528" s="11" t="s">
        <v>8337</v>
      </c>
      <c r="T1528" s="21">
        <f>(((K1528/60)/60)/24)+DATE(1970,1,1)</f>
        <v>42339.276006944448</v>
      </c>
      <c r="U1528" s="21">
        <f>(((I1528/60)/60)/24)+DATE(1970,1,1)</f>
        <v>42388.276006944448</v>
      </c>
    </row>
    <row r="1529" spans="1:21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f>YEAR(T1529)</f>
        <v>2017</v>
      </c>
      <c r="K1529" s="11">
        <v>1487082286</v>
      </c>
      <c r="L1529" t="b">
        <v>1</v>
      </c>
      <c r="M1529">
        <v>70</v>
      </c>
      <c r="N1529" t="b">
        <v>1</v>
      </c>
      <c r="O1529" t="s">
        <v>8283</v>
      </c>
      <c r="P1529" s="10">
        <f>ROUND(E1529/D1529*100,0)</f>
        <v>110</v>
      </c>
      <c r="Q1529">
        <f>IFERROR(ROUND(E1529/M1529,2),0)</f>
        <v>55.22</v>
      </c>
      <c r="R1529" s="16" t="s">
        <v>8336</v>
      </c>
      <c r="S1529" s="11" t="s">
        <v>8337</v>
      </c>
      <c r="T1529" s="21">
        <f>(((K1529/60)/60)/24)+DATE(1970,1,1)</f>
        <v>42780.600532407407</v>
      </c>
      <c r="U1529" s="21">
        <f>(((I1529/60)/60)/24)+DATE(1970,1,1)</f>
        <v>42808.558865740735</v>
      </c>
    </row>
    <row r="1530" spans="1:21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f>YEAR(T1530)</f>
        <v>2017</v>
      </c>
      <c r="K1530" s="11">
        <v>1483292122</v>
      </c>
      <c r="L1530" t="b">
        <v>1</v>
      </c>
      <c r="M1530">
        <v>160</v>
      </c>
      <c r="N1530" t="b">
        <v>1</v>
      </c>
      <c r="O1530" t="s">
        <v>8283</v>
      </c>
      <c r="P1530" s="10">
        <f>ROUND(E1530/D1530*100,0)</f>
        <v>282</v>
      </c>
      <c r="Q1530">
        <f>IFERROR(ROUND(E1530/M1530,2),0)</f>
        <v>52.79</v>
      </c>
      <c r="R1530" s="16" t="s">
        <v>8336</v>
      </c>
      <c r="S1530" s="11" t="s">
        <v>8337</v>
      </c>
      <c r="T1530" s="21">
        <f>(((K1530/60)/60)/24)+DATE(1970,1,1)</f>
        <v>42736.732893518521</v>
      </c>
      <c r="U1530" s="21">
        <f>(((I1530/60)/60)/24)+DATE(1970,1,1)</f>
        <v>42767</v>
      </c>
    </row>
    <row r="1531" spans="1:21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f>YEAR(T1531)</f>
        <v>2015</v>
      </c>
      <c r="K1531" s="11">
        <v>1424185520</v>
      </c>
      <c r="L1531" t="b">
        <v>1</v>
      </c>
      <c r="M1531">
        <v>141</v>
      </c>
      <c r="N1531" t="b">
        <v>1</v>
      </c>
      <c r="O1531" t="s">
        <v>8283</v>
      </c>
      <c r="P1531" s="10">
        <f>ROUND(E1531/D1531*100,0)</f>
        <v>101</v>
      </c>
      <c r="Q1531">
        <f>IFERROR(ROUND(E1531/M1531,2),0)</f>
        <v>135.66999999999999</v>
      </c>
      <c r="R1531" s="16" t="s">
        <v>8336</v>
      </c>
      <c r="S1531" s="11" t="s">
        <v>8337</v>
      </c>
      <c r="T1531" s="21">
        <f>(((K1531/60)/60)/24)+DATE(1970,1,1)</f>
        <v>42052.628703703704</v>
      </c>
      <c r="U1531" s="21">
        <f>(((I1531/60)/60)/24)+DATE(1970,1,1)</f>
        <v>42082.587037037039</v>
      </c>
    </row>
    <row r="1532" spans="1:21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f>YEAR(T1532)</f>
        <v>2015</v>
      </c>
      <c r="K1532" s="11">
        <v>1443464695</v>
      </c>
      <c r="L1532" t="b">
        <v>1</v>
      </c>
      <c r="M1532">
        <v>874</v>
      </c>
      <c r="N1532" t="b">
        <v>1</v>
      </c>
      <c r="O1532" t="s">
        <v>8283</v>
      </c>
      <c r="P1532" s="10">
        <f>ROUND(E1532/D1532*100,0)</f>
        <v>135</v>
      </c>
      <c r="Q1532">
        <f>IFERROR(ROUND(E1532/M1532,2),0)</f>
        <v>53.99</v>
      </c>
      <c r="R1532" s="16" t="s">
        <v>8336</v>
      </c>
      <c r="S1532" s="11" t="s">
        <v>8337</v>
      </c>
      <c r="T1532" s="21">
        <f>(((K1532/60)/60)/24)+DATE(1970,1,1)</f>
        <v>42275.767303240747</v>
      </c>
      <c r="U1532" s="21">
        <f>(((I1532/60)/60)/24)+DATE(1970,1,1)</f>
        <v>42300.767303240747</v>
      </c>
    </row>
    <row r="1533" spans="1:21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f>YEAR(T1533)</f>
        <v>2014</v>
      </c>
      <c r="K1533" s="11">
        <v>1414610126</v>
      </c>
      <c r="L1533" t="b">
        <v>1</v>
      </c>
      <c r="M1533">
        <v>73</v>
      </c>
      <c r="N1533" t="b">
        <v>1</v>
      </c>
      <c r="O1533" t="s">
        <v>8283</v>
      </c>
      <c r="P1533" s="10">
        <f>ROUND(E1533/D1533*100,0)</f>
        <v>176</v>
      </c>
      <c r="Q1533">
        <f>IFERROR(ROUND(E1533/M1533,2),0)</f>
        <v>56.64</v>
      </c>
      <c r="R1533" s="16" t="s">
        <v>8336</v>
      </c>
      <c r="S1533" s="11" t="s">
        <v>8337</v>
      </c>
      <c r="T1533" s="21">
        <f>(((K1533/60)/60)/24)+DATE(1970,1,1)</f>
        <v>41941.802384259259</v>
      </c>
      <c r="U1533" s="21">
        <f>(((I1533/60)/60)/24)+DATE(1970,1,1)</f>
        <v>41974.125</v>
      </c>
    </row>
    <row r="1534" spans="1:21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f>YEAR(T1534)</f>
        <v>2016</v>
      </c>
      <c r="K1534" s="11">
        <v>1453461865</v>
      </c>
      <c r="L1534" t="b">
        <v>1</v>
      </c>
      <c r="M1534">
        <v>294</v>
      </c>
      <c r="N1534" t="b">
        <v>1</v>
      </c>
      <c r="O1534" t="s">
        <v>8283</v>
      </c>
      <c r="P1534" s="10">
        <f>ROUND(E1534/D1534*100,0)</f>
        <v>484</v>
      </c>
      <c r="Q1534">
        <f>IFERROR(ROUND(E1534/M1534,2),0)</f>
        <v>82.32</v>
      </c>
      <c r="R1534" s="16" t="s">
        <v>8336</v>
      </c>
      <c r="S1534" s="11" t="s">
        <v>8337</v>
      </c>
      <c r="T1534" s="21">
        <f>(((K1534/60)/60)/24)+DATE(1970,1,1)</f>
        <v>42391.475289351853</v>
      </c>
      <c r="U1534" s="21">
        <f>(((I1534/60)/60)/24)+DATE(1970,1,1)</f>
        <v>42415.625</v>
      </c>
    </row>
    <row r="1535" spans="1:21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f>YEAR(T1535)</f>
        <v>2016</v>
      </c>
      <c r="K1535" s="11">
        <v>1457913777</v>
      </c>
      <c r="L1535" t="b">
        <v>1</v>
      </c>
      <c r="M1535">
        <v>740</v>
      </c>
      <c r="N1535" t="b">
        <v>1</v>
      </c>
      <c r="O1535" t="s">
        <v>8283</v>
      </c>
      <c r="P1535" s="10">
        <f>ROUND(E1535/D1535*100,0)</f>
        <v>145</v>
      </c>
      <c r="Q1535">
        <f>IFERROR(ROUND(E1535/M1535,2),0)</f>
        <v>88.26</v>
      </c>
      <c r="R1535" s="16" t="s">
        <v>8336</v>
      </c>
      <c r="S1535" s="11" t="s">
        <v>8337</v>
      </c>
      <c r="T1535" s="21">
        <f>(((K1535/60)/60)/24)+DATE(1970,1,1)</f>
        <v>42443.00204861111</v>
      </c>
      <c r="U1535" s="21">
        <f>(((I1535/60)/60)/24)+DATE(1970,1,1)</f>
        <v>42492.165972222225</v>
      </c>
    </row>
    <row r="1536" spans="1:21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f>YEAR(T1536)</f>
        <v>2015</v>
      </c>
      <c r="K1536" s="11">
        <v>1438791062</v>
      </c>
      <c r="L1536" t="b">
        <v>1</v>
      </c>
      <c r="M1536">
        <v>369</v>
      </c>
      <c r="N1536" t="b">
        <v>1</v>
      </c>
      <c r="O1536" t="s">
        <v>8283</v>
      </c>
      <c r="P1536" s="10">
        <f>ROUND(E1536/D1536*100,0)</f>
        <v>418</v>
      </c>
      <c r="Q1536">
        <f>IFERROR(ROUND(E1536/M1536,2),0)</f>
        <v>84.91</v>
      </c>
      <c r="R1536" s="16" t="s">
        <v>8336</v>
      </c>
      <c r="S1536" s="11" t="s">
        <v>8337</v>
      </c>
      <c r="T1536" s="21">
        <f>(((K1536/60)/60)/24)+DATE(1970,1,1)</f>
        <v>42221.67432870371</v>
      </c>
      <c r="U1536" s="21">
        <f>(((I1536/60)/60)/24)+DATE(1970,1,1)</f>
        <v>42251.67432870371</v>
      </c>
    </row>
    <row r="1537" spans="1:21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f>YEAR(T1537)</f>
        <v>2016</v>
      </c>
      <c r="K1537" s="11">
        <v>1461527631</v>
      </c>
      <c r="L1537" t="b">
        <v>1</v>
      </c>
      <c r="M1537">
        <v>110</v>
      </c>
      <c r="N1537" t="b">
        <v>1</v>
      </c>
      <c r="O1537" t="s">
        <v>8283</v>
      </c>
      <c r="P1537" s="10">
        <f>ROUND(E1537/D1537*100,0)</f>
        <v>132</v>
      </c>
      <c r="Q1537">
        <f>IFERROR(ROUND(E1537/M1537,2),0)</f>
        <v>48.15</v>
      </c>
      <c r="R1537" s="16" t="s">
        <v>8336</v>
      </c>
      <c r="S1537" s="11" t="s">
        <v>8337</v>
      </c>
      <c r="T1537" s="21">
        <f>(((K1537/60)/60)/24)+DATE(1970,1,1)</f>
        <v>42484.829062500001</v>
      </c>
      <c r="U1537" s="21">
        <f>(((I1537/60)/60)/24)+DATE(1970,1,1)</f>
        <v>42513.916666666672</v>
      </c>
    </row>
    <row r="1538" spans="1:21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f>YEAR(T1538)</f>
        <v>2015</v>
      </c>
      <c r="K1538" s="11">
        <v>1438110910</v>
      </c>
      <c r="L1538" t="b">
        <v>1</v>
      </c>
      <c r="M1538">
        <v>455</v>
      </c>
      <c r="N1538" t="b">
        <v>1</v>
      </c>
      <c r="O1538" t="s">
        <v>8283</v>
      </c>
      <c r="P1538" s="10">
        <f>ROUND(E1538/D1538*100,0)</f>
        <v>250</v>
      </c>
      <c r="Q1538">
        <f>IFERROR(ROUND(E1538/M1538,2),0)</f>
        <v>66.02</v>
      </c>
      <c r="R1538" s="16" t="s">
        <v>8336</v>
      </c>
      <c r="S1538" s="11" t="s">
        <v>8337</v>
      </c>
      <c r="T1538" s="21">
        <f>(((K1538/60)/60)/24)+DATE(1970,1,1)</f>
        <v>42213.802199074074</v>
      </c>
      <c r="U1538" s="21">
        <f>(((I1538/60)/60)/24)+DATE(1970,1,1)</f>
        <v>42243.802199074074</v>
      </c>
    </row>
    <row r="1539" spans="1:21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f>YEAR(T1539)</f>
        <v>2016</v>
      </c>
      <c r="K1539" s="11">
        <v>1467358427</v>
      </c>
      <c r="L1539" t="b">
        <v>1</v>
      </c>
      <c r="M1539">
        <v>224</v>
      </c>
      <c r="N1539" t="b">
        <v>1</v>
      </c>
      <c r="O1539" t="s">
        <v>8283</v>
      </c>
      <c r="P1539" s="10">
        <f>ROUND(E1539/D1539*100,0)</f>
        <v>180</v>
      </c>
      <c r="Q1539">
        <f>IFERROR(ROUND(E1539/M1539,2),0)</f>
        <v>96.38</v>
      </c>
      <c r="R1539" s="16" t="s">
        <v>8336</v>
      </c>
      <c r="S1539" s="11" t="s">
        <v>8337</v>
      </c>
      <c r="T1539" s="21">
        <f>(((K1539/60)/60)/24)+DATE(1970,1,1)</f>
        <v>42552.315127314811</v>
      </c>
      <c r="U1539" s="21">
        <f>(((I1539/60)/60)/24)+DATE(1970,1,1)</f>
        <v>42588.75</v>
      </c>
    </row>
    <row r="1540" spans="1:21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f>YEAR(T1540)</f>
        <v>2014</v>
      </c>
      <c r="K1540" s="11">
        <v>1418064370</v>
      </c>
      <c r="L1540" t="b">
        <v>1</v>
      </c>
      <c r="M1540">
        <v>46</v>
      </c>
      <c r="N1540" t="b">
        <v>1</v>
      </c>
      <c r="O1540" t="s">
        <v>8283</v>
      </c>
      <c r="P1540" s="10">
        <f>ROUND(E1540/D1540*100,0)</f>
        <v>103</v>
      </c>
      <c r="Q1540">
        <f>IFERROR(ROUND(E1540/M1540,2),0)</f>
        <v>156.16999999999999</v>
      </c>
      <c r="R1540" s="16" t="s">
        <v>8336</v>
      </c>
      <c r="S1540" s="11" t="s">
        <v>8337</v>
      </c>
      <c r="T1540" s="21">
        <f>(((K1540/60)/60)/24)+DATE(1970,1,1)</f>
        <v>41981.782060185185</v>
      </c>
      <c r="U1540" s="21">
        <f>(((I1540/60)/60)/24)+DATE(1970,1,1)</f>
        <v>42026.782060185185</v>
      </c>
    </row>
    <row r="1541" spans="1:21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f>YEAR(T1541)</f>
        <v>2016</v>
      </c>
      <c r="K1541" s="11">
        <v>1480629819</v>
      </c>
      <c r="L1541" t="b">
        <v>0</v>
      </c>
      <c r="M1541">
        <v>284</v>
      </c>
      <c r="N1541" t="b">
        <v>1</v>
      </c>
      <c r="O1541" t="s">
        <v>8283</v>
      </c>
      <c r="P1541" s="10">
        <f>ROUND(E1541/D1541*100,0)</f>
        <v>136</v>
      </c>
      <c r="Q1541">
        <f>IFERROR(ROUND(E1541/M1541,2),0)</f>
        <v>95.76</v>
      </c>
      <c r="R1541" s="16" t="s">
        <v>8336</v>
      </c>
      <c r="S1541" s="11" t="s">
        <v>8337</v>
      </c>
      <c r="T1541" s="21">
        <f>(((K1541/60)/60)/24)+DATE(1970,1,1)</f>
        <v>42705.919201388882</v>
      </c>
      <c r="U1541" s="21">
        <f>(((I1541/60)/60)/24)+DATE(1970,1,1)</f>
        <v>42738.919201388882</v>
      </c>
    </row>
    <row r="1542" spans="1:21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f>YEAR(T1542)</f>
        <v>2014</v>
      </c>
      <c r="K1542" s="11">
        <v>1414368616</v>
      </c>
      <c r="L1542" t="b">
        <v>1</v>
      </c>
      <c r="M1542">
        <v>98</v>
      </c>
      <c r="N1542" t="b">
        <v>1</v>
      </c>
      <c r="O1542" t="s">
        <v>8283</v>
      </c>
      <c r="P1542" s="10">
        <f>ROUND(E1542/D1542*100,0)</f>
        <v>118</v>
      </c>
      <c r="Q1542">
        <f>IFERROR(ROUND(E1542/M1542,2),0)</f>
        <v>180.41</v>
      </c>
      <c r="R1542" s="16" t="s">
        <v>8336</v>
      </c>
      <c r="S1542" s="11" t="s">
        <v>8337</v>
      </c>
      <c r="T1542" s="21">
        <f>(((K1542/60)/60)/24)+DATE(1970,1,1)</f>
        <v>41939.00712962963</v>
      </c>
      <c r="U1542" s="21">
        <f>(((I1542/60)/60)/24)+DATE(1970,1,1)</f>
        <v>41969.052083333328</v>
      </c>
    </row>
    <row r="1543" spans="1:21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f>YEAR(T1543)</f>
        <v>2014</v>
      </c>
      <c r="K1543" s="11">
        <v>1417453538</v>
      </c>
      <c r="L1543" t="b">
        <v>0</v>
      </c>
      <c r="M1543">
        <v>2</v>
      </c>
      <c r="N1543" t="b">
        <v>0</v>
      </c>
      <c r="O1543" t="s">
        <v>8287</v>
      </c>
      <c r="P1543" s="10">
        <f>ROUND(E1543/D1543*100,0)</f>
        <v>0</v>
      </c>
      <c r="Q1543">
        <f>IFERROR(ROUND(E1543/M1543,2),0)</f>
        <v>3</v>
      </c>
      <c r="R1543" s="16" t="s">
        <v>8336</v>
      </c>
      <c r="S1543" s="11" t="s">
        <v>8341</v>
      </c>
      <c r="T1543" s="21">
        <f>(((K1543/60)/60)/24)+DATE(1970,1,1)</f>
        <v>41974.712245370371</v>
      </c>
      <c r="U1543" s="21">
        <f>(((I1543/60)/60)/24)+DATE(1970,1,1)</f>
        <v>42004.712245370371</v>
      </c>
    </row>
    <row r="1544" spans="1:21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f>YEAR(T1544)</f>
        <v>2015</v>
      </c>
      <c r="K1544" s="11">
        <v>1434412500</v>
      </c>
      <c r="L1544" t="b">
        <v>0</v>
      </c>
      <c r="M1544">
        <v>1</v>
      </c>
      <c r="N1544" t="b">
        <v>0</v>
      </c>
      <c r="O1544" t="s">
        <v>8287</v>
      </c>
      <c r="P1544" s="10">
        <f>ROUND(E1544/D1544*100,0)</f>
        <v>4</v>
      </c>
      <c r="Q1544">
        <f>IFERROR(ROUND(E1544/M1544,2),0)</f>
        <v>20</v>
      </c>
      <c r="R1544" s="16" t="s">
        <v>8336</v>
      </c>
      <c r="S1544" s="11" t="s">
        <v>8341</v>
      </c>
      <c r="T1544" s="21">
        <f>(((K1544/60)/60)/24)+DATE(1970,1,1)</f>
        <v>42170.996527777781</v>
      </c>
      <c r="U1544" s="21">
        <f>(((I1544/60)/60)/24)+DATE(1970,1,1)</f>
        <v>42185.996527777781</v>
      </c>
    </row>
    <row r="1545" spans="1:21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f>YEAR(T1545)</f>
        <v>2014</v>
      </c>
      <c r="K1545" s="11">
        <v>1414066434</v>
      </c>
      <c r="L1545" t="b">
        <v>0</v>
      </c>
      <c r="M1545">
        <v>1</v>
      </c>
      <c r="N1545" t="b">
        <v>0</v>
      </c>
      <c r="O1545" t="s">
        <v>8287</v>
      </c>
      <c r="P1545" s="10">
        <f>ROUND(E1545/D1545*100,0)</f>
        <v>0</v>
      </c>
      <c r="Q1545">
        <f>IFERROR(ROUND(E1545/M1545,2),0)</f>
        <v>10</v>
      </c>
      <c r="R1545" s="16" t="s">
        <v>8336</v>
      </c>
      <c r="S1545" s="11" t="s">
        <v>8341</v>
      </c>
      <c r="T1545" s="21">
        <f>(((K1545/60)/60)/24)+DATE(1970,1,1)</f>
        <v>41935.509652777779</v>
      </c>
      <c r="U1545" s="21">
        <f>(((I1545/60)/60)/24)+DATE(1970,1,1)</f>
        <v>41965.551319444443</v>
      </c>
    </row>
    <row r="1546" spans="1:21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f>YEAR(T1546)</f>
        <v>2015</v>
      </c>
      <c r="K1546" s="11">
        <v>1424222024</v>
      </c>
      <c r="L1546" t="b">
        <v>0</v>
      </c>
      <c r="M1546">
        <v>0</v>
      </c>
      <c r="N1546" t="b">
        <v>0</v>
      </c>
      <c r="O1546" t="s">
        <v>8287</v>
      </c>
      <c r="P1546" s="10">
        <f>ROUND(E1546/D1546*100,0)</f>
        <v>0</v>
      </c>
      <c r="Q1546">
        <f>IFERROR(ROUND(E1546/M1546,2),0)</f>
        <v>0</v>
      </c>
      <c r="R1546" s="16" t="s">
        <v>8336</v>
      </c>
      <c r="S1546" s="11" t="s">
        <v>8341</v>
      </c>
      <c r="T1546" s="21">
        <f>(((K1546/60)/60)/24)+DATE(1970,1,1)</f>
        <v>42053.051203703704</v>
      </c>
      <c r="U1546" s="21">
        <f>(((I1546/60)/60)/24)+DATE(1970,1,1)</f>
        <v>42095.012499999997</v>
      </c>
    </row>
    <row r="1547" spans="1:21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f>YEAR(T1547)</f>
        <v>2015</v>
      </c>
      <c r="K1547" s="11">
        <v>1422393234</v>
      </c>
      <c r="L1547" t="b">
        <v>0</v>
      </c>
      <c r="M1547">
        <v>1</v>
      </c>
      <c r="N1547" t="b">
        <v>0</v>
      </c>
      <c r="O1547" t="s">
        <v>8287</v>
      </c>
      <c r="P1547" s="10">
        <f>ROUND(E1547/D1547*100,0)</f>
        <v>0</v>
      </c>
      <c r="Q1547">
        <f>IFERROR(ROUND(E1547/M1547,2),0)</f>
        <v>1</v>
      </c>
      <c r="R1547" s="16" t="s">
        <v>8336</v>
      </c>
      <c r="S1547" s="11" t="s">
        <v>8341</v>
      </c>
      <c r="T1547" s="21">
        <f>(((K1547/60)/60)/24)+DATE(1970,1,1)</f>
        <v>42031.884652777779</v>
      </c>
      <c r="U1547" s="21">
        <f>(((I1547/60)/60)/24)+DATE(1970,1,1)</f>
        <v>42065.886111111111</v>
      </c>
    </row>
    <row r="1548" spans="1:21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f>YEAR(T1548)</f>
        <v>2014</v>
      </c>
      <c r="K1548" s="11">
        <v>1405746399</v>
      </c>
      <c r="L1548" t="b">
        <v>0</v>
      </c>
      <c r="M1548">
        <v>11</v>
      </c>
      <c r="N1548" t="b">
        <v>0</v>
      </c>
      <c r="O1548" t="s">
        <v>8287</v>
      </c>
      <c r="P1548" s="10">
        <f>ROUND(E1548/D1548*100,0)</f>
        <v>29</v>
      </c>
      <c r="Q1548">
        <f>IFERROR(ROUND(E1548/M1548,2),0)</f>
        <v>26.27</v>
      </c>
      <c r="R1548" s="16" t="s">
        <v>8336</v>
      </c>
      <c r="S1548" s="11" t="s">
        <v>8341</v>
      </c>
      <c r="T1548" s="21">
        <f>(((K1548/60)/60)/24)+DATE(1970,1,1)</f>
        <v>41839.212951388887</v>
      </c>
      <c r="U1548" s="21">
        <f>(((I1548/60)/60)/24)+DATE(1970,1,1)</f>
        <v>41899.212951388887</v>
      </c>
    </row>
    <row r="1549" spans="1:21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f>YEAR(T1549)</f>
        <v>2017</v>
      </c>
      <c r="K1549" s="11">
        <v>1487240082</v>
      </c>
      <c r="L1549" t="b">
        <v>0</v>
      </c>
      <c r="M1549">
        <v>0</v>
      </c>
      <c r="N1549" t="b">
        <v>0</v>
      </c>
      <c r="O1549" t="s">
        <v>8287</v>
      </c>
      <c r="P1549" s="10">
        <f>ROUND(E1549/D1549*100,0)</f>
        <v>0</v>
      </c>
      <c r="Q1549">
        <f>IFERROR(ROUND(E1549/M1549,2),0)</f>
        <v>0</v>
      </c>
      <c r="R1549" s="16" t="s">
        <v>8336</v>
      </c>
      <c r="S1549" s="11" t="s">
        <v>8341</v>
      </c>
      <c r="T1549" s="21">
        <f>(((K1549/60)/60)/24)+DATE(1970,1,1)</f>
        <v>42782.426875000005</v>
      </c>
      <c r="U1549" s="21">
        <f>(((I1549/60)/60)/24)+DATE(1970,1,1)</f>
        <v>42789.426875000005</v>
      </c>
    </row>
    <row r="1550" spans="1:21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f>YEAR(T1550)</f>
        <v>2015</v>
      </c>
      <c r="K1550" s="11">
        <v>1444425020</v>
      </c>
      <c r="L1550" t="b">
        <v>0</v>
      </c>
      <c r="M1550">
        <v>1</v>
      </c>
      <c r="N1550" t="b">
        <v>0</v>
      </c>
      <c r="O1550" t="s">
        <v>8287</v>
      </c>
      <c r="P1550" s="10">
        <f>ROUND(E1550/D1550*100,0)</f>
        <v>9</v>
      </c>
      <c r="Q1550">
        <f>IFERROR(ROUND(E1550/M1550,2),0)</f>
        <v>60</v>
      </c>
      <c r="R1550" s="16" t="s">
        <v>8336</v>
      </c>
      <c r="S1550" s="11" t="s">
        <v>8341</v>
      </c>
      <c r="T1550" s="21">
        <f>(((K1550/60)/60)/24)+DATE(1970,1,1)</f>
        <v>42286.88217592593</v>
      </c>
      <c r="U1550" s="21">
        <f>(((I1550/60)/60)/24)+DATE(1970,1,1)</f>
        <v>42316.923842592587</v>
      </c>
    </row>
    <row r="1551" spans="1:21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f>YEAR(T1551)</f>
        <v>2015</v>
      </c>
      <c r="K1551" s="11">
        <v>1443928559</v>
      </c>
      <c r="L1551" t="b">
        <v>0</v>
      </c>
      <c r="M1551">
        <v>6</v>
      </c>
      <c r="N1551" t="b">
        <v>0</v>
      </c>
      <c r="O1551" t="s">
        <v>8287</v>
      </c>
      <c r="P1551" s="10">
        <f>ROUND(E1551/D1551*100,0)</f>
        <v>34</v>
      </c>
      <c r="Q1551">
        <f>IFERROR(ROUND(E1551/M1551,2),0)</f>
        <v>28.33</v>
      </c>
      <c r="R1551" s="16" t="s">
        <v>8336</v>
      </c>
      <c r="S1551" s="11" t="s">
        <v>8341</v>
      </c>
      <c r="T1551" s="21">
        <f>(((K1551/60)/60)/24)+DATE(1970,1,1)</f>
        <v>42281.136099537034</v>
      </c>
      <c r="U1551" s="21">
        <f>(((I1551/60)/60)/24)+DATE(1970,1,1)</f>
        <v>42311.177766203706</v>
      </c>
    </row>
    <row r="1552" spans="1:21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f>YEAR(T1552)</f>
        <v>2016</v>
      </c>
      <c r="K1552" s="11">
        <v>1460458034</v>
      </c>
      <c r="L1552" t="b">
        <v>0</v>
      </c>
      <c r="M1552">
        <v>7</v>
      </c>
      <c r="N1552" t="b">
        <v>0</v>
      </c>
      <c r="O1552" t="s">
        <v>8287</v>
      </c>
      <c r="P1552" s="10">
        <f>ROUND(E1552/D1552*100,0)</f>
        <v>13</v>
      </c>
      <c r="Q1552">
        <f>IFERROR(ROUND(E1552/M1552,2),0)</f>
        <v>14.43</v>
      </c>
      <c r="R1552" s="16" t="s">
        <v>8336</v>
      </c>
      <c r="S1552" s="11" t="s">
        <v>8341</v>
      </c>
      <c r="T1552" s="21">
        <f>(((K1552/60)/60)/24)+DATE(1970,1,1)</f>
        <v>42472.449467592596</v>
      </c>
      <c r="U1552" s="21">
        <f>(((I1552/60)/60)/24)+DATE(1970,1,1)</f>
        <v>42502.449467592596</v>
      </c>
    </row>
    <row r="1553" spans="1:21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f>YEAR(T1553)</f>
        <v>2015</v>
      </c>
      <c r="K1553" s="11">
        <v>1430164039</v>
      </c>
      <c r="L1553" t="b">
        <v>0</v>
      </c>
      <c r="M1553">
        <v>0</v>
      </c>
      <c r="N1553" t="b">
        <v>0</v>
      </c>
      <c r="O1553" t="s">
        <v>8287</v>
      </c>
      <c r="P1553" s="10">
        <f>ROUND(E1553/D1553*100,0)</f>
        <v>0</v>
      </c>
      <c r="Q1553">
        <f>IFERROR(ROUND(E1553/M1553,2),0)</f>
        <v>0</v>
      </c>
      <c r="R1553" s="16" t="s">
        <v>8336</v>
      </c>
      <c r="S1553" s="11" t="s">
        <v>8341</v>
      </c>
      <c r="T1553" s="21">
        <f>(((K1553/60)/60)/24)+DATE(1970,1,1)</f>
        <v>42121.824525462958</v>
      </c>
      <c r="U1553" s="21">
        <f>(((I1553/60)/60)/24)+DATE(1970,1,1)</f>
        <v>42151.824525462958</v>
      </c>
    </row>
    <row r="1554" spans="1:21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f>YEAR(T1554)</f>
        <v>2014</v>
      </c>
      <c r="K1554" s="11">
        <v>1410366708</v>
      </c>
      <c r="L1554" t="b">
        <v>0</v>
      </c>
      <c r="M1554">
        <v>16</v>
      </c>
      <c r="N1554" t="b">
        <v>0</v>
      </c>
      <c r="O1554" t="s">
        <v>8287</v>
      </c>
      <c r="P1554" s="10">
        <f>ROUND(E1554/D1554*100,0)</f>
        <v>49</v>
      </c>
      <c r="Q1554">
        <f>IFERROR(ROUND(E1554/M1554,2),0)</f>
        <v>132.19</v>
      </c>
      <c r="R1554" s="16" t="s">
        <v>8336</v>
      </c>
      <c r="S1554" s="11" t="s">
        <v>8341</v>
      </c>
      <c r="T1554" s="21">
        <f>(((K1554/60)/60)/24)+DATE(1970,1,1)</f>
        <v>41892.688750000001</v>
      </c>
      <c r="U1554" s="21">
        <f>(((I1554/60)/60)/24)+DATE(1970,1,1)</f>
        <v>41913.165972222225</v>
      </c>
    </row>
    <row r="1555" spans="1:21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f>YEAR(T1555)</f>
        <v>2015</v>
      </c>
      <c r="K1555" s="11">
        <v>1438584447</v>
      </c>
      <c r="L1555" t="b">
        <v>0</v>
      </c>
      <c r="M1555">
        <v>0</v>
      </c>
      <c r="N1555" t="b">
        <v>0</v>
      </c>
      <c r="O1555" t="s">
        <v>8287</v>
      </c>
      <c r="P1555" s="10">
        <f>ROUND(E1555/D1555*100,0)</f>
        <v>0</v>
      </c>
      <c r="Q1555">
        <f>IFERROR(ROUND(E1555/M1555,2),0)</f>
        <v>0</v>
      </c>
      <c r="R1555" s="16" t="s">
        <v>8336</v>
      </c>
      <c r="S1555" s="11" t="s">
        <v>8341</v>
      </c>
      <c r="T1555" s="21">
        <f>(((K1555/60)/60)/24)+DATE(1970,1,1)</f>
        <v>42219.282951388886</v>
      </c>
      <c r="U1555" s="21">
        <f>(((I1555/60)/60)/24)+DATE(1970,1,1)</f>
        <v>42249.282951388886</v>
      </c>
    </row>
    <row r="1556" spans="1:21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f>YEAR(T1556)</f>
        <v>2015</v>
      </c>
      <c r="K1556" s="11">
        <v>1435903390</v>
      </c>
      <c r="L1556" t="b">
        <v>0</v>
      </c>
      <c r="M1556">
        <v>0</v>
      </c>
      <c r="N1556" t="b">
        <v>0</v>
      </c>
      <c r="O1556" t="s">
        <v>8287</v>
      </c>
      <c r="P1556" s="10">
        <f>ROUND(E1556/D1556*100,0)</f>
        <v>0</v>
      </c>
      <c r="Q1556">
        <f>IFERROR(ROUND(E1556/M1556,2),0)</f>
        <v>0</v>
      </c>
      <c r="R1556" s="16" t="s">
        <v>8336</v>
      </c>
      <c r="S1556" s="11" t="s">
        <v>8341</v>
      </c>
      <c r="T1556" s="21">
        <f>(((K1556/60)/60)/24)+DATE(1970,1,1)</f>
        <v>42188.252199074079</v>
      </c>
      <c r="U1556" s="21">
        <f>(((I1556/60)/60)/24)+DATE(1970,1,1)</f>
        <v>42218.252199074079</v>
      </c>
    </row>
    <row r="1557" spans="1:21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f>YEAR(T1557)</f>
        <v>2015</v>
      </c>
      <c r="K1557" s="11">
        <v>1440513832</v>
      </c>
      <c r="L1557" t="b">
        <v>0</v>
      </c>
      <c r="M1557">
        <v>0</v>
      </c>
      <c r="N1557" t="b">
        <v>0</v>
      </c>
      <c r="O1557" t="s">
        <v>8287</v>
      </c>
      <c r="P1557" s="10">
        <f>ROUND(E1557/D1557*100,0)</f>
        <v>0</v>
      </c>
      <c r="Q1557">
        <f>IFERROR(ROUND(E1557/M1557,2),0)</f>
        <v>0</v>
      </c>
      <c r="R1557" s="16" t="s">
        <v>8336</v>
      </c>
      <c r="S1557" s="11" t="s">
        <v>8341</v>
      </c>
      <c r="T1557" s="21">
        <f>(((K1557/60)/60)/24)+DATE(1970,1,1)</f>
        <v>42241.613796296297</v>
      </c>
      <c r="U1557" s="21">
        <f>(((I1557/60)/60)/24)+DATE(1970,1,1)</f>
        <v>42264.708333333328</v>
      </c>
    </row>
    <row r="1558" spans="1:21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f>YEAR(T1558)</f>
        <v>2016</v>
      </c>
      <c r="K1558" s="11">
        <v>1465011624</v>
      </c>
      <c r="L1558" t="b">
        <v>0</v>
      </c>
      <c r="M1558">
        <v>12</v>
      </c>
      <c r="N1558" t="b">
        <v>0</v>
      </c>
      <c r="O1558" t="s">
        <v>8287</v>
      </c>
      <c r="P1558" s="10">
        <f>ROUND(E1558/D1558*100,0)</f>
        <v>45</v>
      </c>
      <c r="Q1558">
        <f>IFERROR(ROUND(E1558/M1558,2),0)</f>
        <v>56.42</v>
      </c>
      <c r="R1558" s="16" t="s">
        <v>8336</v>
      </c>
      <c r="S1558" s="11" t="s">
        <v>8341</v>
      </c>
      <c r="T1558" s="21">
        <f>(((K1558/60)/60)/24)+DATE(1970,1,1)</f>
        <v>42525.153055555551</v>
      </c>
      <c r="U1558" s="21">
        <f>(((I1558/60)/60)/24)+DATE(1970,1,1)</f>
        <v>42555.153055555551</v>
      </c>
    </row>
    <row r="1559" spans="1:21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f>YEAR(T1559)</f>
        <v>2014</v>
      </c>
      <c r="K1559" s="11">
        <v>1408549233</v>
      </c>
      <c r="L1559" t="b">
        <v>0</v>
      </c>
      <c r="M1559">
        <v>1</v>
      </c>
      <c r="N1559" t="b">
        <v>0</v>
      </c>
      <c r="O1559" t="s">
        <v>8287</v>
      </c>
      <c r="P1559" s="10">
        <f>ROUND(E1559/D1559*100,0)</f>
        <v>4</v>
      </c>
      <c r="Q1559">
        <f>IFERROR(ROUND(E1559/M1559,2),0)</f>
        <v>100</v>
      </c>
      <c r="R1559" s="16" t="s">
        <v>8336</v>
      </c>
      <c r="S1559" s="11" t="s">
        <v>8341</v>
      </c>
      <c r="T1559" s="21">
        <f>(((K1559/60)/60)/24)+DATE(1970,1,1)</f>
        <v>41871.65315972222</v>
      </c>
      <c r="U1559" s="21">
        <f>(((I1559/60)/60)/24)+DATE(1970,1,1)</f>
        <v>41902.65315972222</v>
      </c>
    </row>
    <row r="1560" spans="1:21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f>YEAR(T1560)</f>
        <v>2015</v>
      </c>
      <c r="K1560" s="11">
        <v>1435656759</v>
      </c>
      <c r="L1560" t="b">
        <v>0</v>
      </c>
      <c r="M1560">
        <v>3</v>
      </c>
      <c r="N1560" t="b">
        <v>0</v>
      </c>
      <c r="O1560" t="s">
        <v>8287</v>
      </c>
      <c r="P1560" s="10">
        <f>ROUND(E1560/D1560*100,0)</f>
        <v>5</v>
      </c>
      <c r="Q1560">
        <f>IFERROR(ROUND(E1560/M1560,2),0)</f>
        <v>11.67</v>
      </c>
      <c r="R1560" s="16" t="s">
        <v>8336</v>
      </c>
      <c r="S1560" s="11" t="s">
        <v>8341</v>
      </c>
      <c r="T1560" s="21">
        <f>(((K1560/60)/60)/24)+DATE(1970,1,1)</f>
        <v>42185.397673611107</v>
      </c>
      <c r="U1560" s="21">
        <f>(((I1560/60)/60)/24)+DATE(1970,1,1)</f>
        <v>42244.508333333331</v>
      </c>
    </row>
    <row r="1561" spans="1:21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f>YEAR(T1561)</f>
        <v>2015</v>
      </c>
      <c r="K1561" s="11">
        <v>1428974199</v>
      </c>
      <c r="L1561" t="b">
        <v>0</v>
      </c>
      <c r="M1561">
        <v>1</v>
      </c>
      <c r="N1561" t="b">
        <v>0</v>
      </c>
      <c r="O1561" t="s">
        <v>8287</v>
      </c>
      <c r="P1561" s="10">
        <f>ROUND(E1561/D1561*100,0)</f>
        <v>0</v>
      </c>
      <c r="Q1561">
        <f>IFERROR(ROUND(E1561/M1561,2),0)</f>
        <v>50</v>
      </c>
      <c r="R1561" s="16" t="s">
        <v>8336</v>
      </c>
      <c r="S1561" s="11" t="s">
        <v>8341</v>
      </c>
      <c r="T1561" s="21">
        <f>(((K1561/60)/60)/24)+DATE(1970,1,1)</f>
        <v>42108.05322916666</v>
      </c>
      <c r="U1561" s="21">
        <f>(((I1561/60)/60)/24)+DATE(1970,1,1)</f>
        <v>42123.05322916666</v>
      </c>
    </row>
    <row r="1562" spans="1:21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f>YEAR(T1562)</f>
        <v>2014</v>
      </c>
      <c r="K1562" s="11">
        <v>1414110593</v>
      </c>
      <c r="L1562" t="b">
        <v>0</v>
      </c>
      <c r="M1562">
        <v>4</v>
      </c>
      <c r="N1562" t="b">
        <v>0</v>
      </c>
      <c r="O1562" t="s">
        <v>8287</v>
      </c>
      <c r="P1562" s="10">
        <f>ROUND(E1562/D1562*100,0)</f>
        <v>4</v>
      </c>
      <c r="Q1562">
        <f>IFERROR(ROUND(E1562/M1562,2),0)</f>
        <v>23.5</v>
      </c>
      <c r="R1562" s="16" t="s">
        <v>8336</v>
      </c>
      <c r="S1562" s="11" t="s">
        <v>8341</v>
      </c>
      <c r="T1562" s="21">
        <f>(((K1562/60)/60)/24)+DATE(1970,1,1)</f>
        <v>41936.020752314813</v>
      </c>
      <c r="U1562" s="21">
        <f>(((I1562/60)/60)/24)+DATE(1970,1,1)</f>
        <v>41956.062418981484</v>
      </c>
    </row>
    <row r="1563" spans="1:21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f>YEAR(T1563)</f>
        <v>2013</v>
      </c>
      <c r="K1563" s="11">
        <v>1381194003</v>
      </c>
      <c r="L1563" t="b">
        <v>0</v>
      </c>
      <c r="M1563">
        <v>1</v>
      </c>
      <c r="N1563" t="b">
        <v>0</v>
      </c>
      <c r="O1563" t="s">
        <v>8288</v>
      </c>
      <c r="P1563" s="10">
        <f>ROUND(E1563/D1563*100,0)</f>
        <v>1</v>
      </c>
      <c r="Q1563">
        <f>IFERROR(ROUND(E1563/M1563,2),0)</f>
        <v>67</v>
      </c>
      <c r="R1563" s="16" t="s">
        <v>8320</v>
      </c>
      <c r="S1563" s="11" t="s">
        <v>8342</v>
      </c>
      <c r="T1563" s="21">
        <f>(((K1563/60)/60)/24)+DATE(1970,1,1)</f>
        <v>41555.041701388887</v>
      </c>
      <c r="U1563" s="21">
        <f>(((I1563/60)/60)/24)+DATE(1970,1,1)</f>
        <v>41585.083368055559</v>
      </c>
    </row>
    <row r="1564" spans="1:21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f>YEAR(T1564)</f>
        <v>2009</v>
      </c>
      <c r="K1564" s="11">
        <v>1253712916</v>
      </c>
      <c r="L1564" t="b">
        <v>0</v>
      </c>
      <c r="M1564">
        <v>0</v>
      </c>
      <c r="N1564" t="b">
        <v>0</v>
      </c>
      <c r="O1564" t="s">
        <v>8288</v>
      </c>
      <c r="P1564" s="10">
        <f>ROUND(E1564/D1564*100,0)</f>
        <v>0</v>
      </c>
      <c r="Q1564">
        <f>IFERROR(ROUND(E1564/M1564,2),0)</f>
        <v>0</v>
      </c>
      <c r="R1564" s="16" t="s">
        <v>8320</v>
      </c>
      <c r="S1564" s="11" t="s">
        <v>8342</v>
      </c>
      <c r="T1564" s="21">
        <f>(((K1564/60)/60)/24)+DATE(1970,1,1)</f>
        <v>40079.566157407404</v>
      </c>
      <c r="U1564" s="21">
        <f>(((I1564/60)/60)/24)+DATE(1970,1,1)</f>
        <v>40149.034722222219</v>
      </c>
    </row>
    <row r="1565" spans="1:21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f>YEAR(T1565)</f>
        <v>2014</v>
      </c>
      <c r="K1565" s="11">
        <v>1389635351</v>
      </c>
      <c r="L1565" t="b">
        <v>0</v>
      </c>
      <c r="M1565">
        <v>2</v>
      </c>
      <c r="N1565" t="b">
        <v>0</v>
      </c>
      <c r="O1565" t="s">
        <v>8288</v>
      </c>
      <c r="P1565" s="10">
        <f>ROUND(E1565/D1565*100,0)</f>
        <v>1</v>
      </c>
      <c r="Q1565">
        <f>IFERROR(ROUND(E1565/M1565,2),0)</f>
        <v>42.5</v>
      </c>
      <c r="R1565" s="16" t="s">
        <v>8320</v>
      </c>
      <c r="S1565" s="11" t="s">
        <v>8342</v>
      </c>
      <c r="T1565" s="21">
        <f>(((K1565/60)/60)/24)+DATE(1970,1,1)</f>
        <v>41652.742488425924</v>
      </c>
      <c r="U1565" s="21">
        <f>(((I1565/60)/60)/24)+DATE(1970,1,1)</f>
        <v>41712.700821759259</v>
      </c>
    </row>
    <row r="1566" spans="1:21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f>YEAR(T1566)</f>
        <v>2015</v>
      </c>
      <c r="K1566" s="11">
        <v>1430124509</v>
      </c>
      <c r="L1566" t="b">
        <v>0</v>
      </c>
      <c r="M1566">
        <v>1</v>
      </c>
      <c r="N1566" t="b">
        <v>0</v>
      </c>
      <c r="O1566" t="s">
        <v>8288</v>
      </c>
      <c r="P1566" s="10">
        <f>ROUND(E1566/D1566*100,0)</f>
        <v>0</v>
      </c>
      <c r="Q1566">
        <f>IFERROR(ROUND(E1566/M1566,2),0)</f>
        <v>10</v>
      </c>
      <c r="R1566" s="16" t="s">
        <v>8320</v>
      </c>
      <c r="S1566" s="11" t="s">
        <v>8342</v>
      </c>
      <c r="T1566" s="21">
        <f>(((K1566/60)/60)/24)+DATE(1970,1,1)</f>
        <v>42121.367002314815</v>
      </c>
      <c r="U1566" s="21">
        <f>(((I1566/60)/60)/24)+DATE(1970,1,1)</f>
        <v>42152.836805555555</v>
      </c>
    </row>
    <row r="1567" spans="1:21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f>YEAR(T1567)</f>
        <v>2011</v>
      </c>
      <c r="K1567" s="11">
        <v>1304962261</v>
      </c>
      <c r="L1567" t="b">
        <v>0</v>
      </c>
      <c r="M1567">
        <v>1</v>
      </c>
      <c r="N1567" t="b">
        <v>0</v>
      </c>
      <c r="O1567" t="s">
        <v>8288</v>
      </c>
      <c r="P1567" s="10">
        <f>ROUND(E1567/D1567*100,0)</f>
        <v>3</v>
      </c>
      <c r="Q1567">
        <f>IFERROR(ROUND(E1567/M1567,2),0)</f>
        <v>100</v>
      </c>
      <c r="R1567" s="16" t="s">
        <v>8320</v>
      </c>
      <c r="S1567" s="11" t="s">
        <v>8342</v>
      </c>
      <c r="T1567" s="21">
        <f>(((K1567/60)/60)/24)+DATE(1970,1,1)</f>
        <v>40672.729872685188</v>
      </c>
      <c r="U1567" s="21">
        <f>(((I1567/60)/60)/24)+DATE(1970,1,1)</f>
        <v>40702.729872685188</v>
      </c>
    </row>
    <row r="1568" spans="1:21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f>YEAR(T1568)</f>
        <v>2016</v>
      </c>
      <c r="K1568" s="11">
        <v>1467151204</v>
      </c>
      <c r="L1568" t="b">
        <v>0</v>
      </c>
      <c r="M1568">
        <v>59</v>
      </c>
      <c r="N1568" t="b">
        <v>0</v>
      </c>
      <c r="O1568" t="s">
        <v>8288</v>
      </c>
      <c r="P1568" s="10">
        <f>ROUND(E1568/D1568*100,0)</f>
        <v>21</v>
      </c>
      <c r="Q1568">
        <f>IFERROR(ROUND(E1568/M1568,2),0)</f>
        <v>108.05</v>
      </c>
      <c r="R1568" s="16" t="s">
        <v>8320</v>
      </c>
      <c r="S1568" s="11" t="s">
        <v>8342</v>
      </c>
      <c r="T1568" s="21">
        <f>(((K1568/60)/60)/24)+DATE(1970,1,1)</f>
        <v>42549.916712962964</v>
      </c>
      <c r="U1568" s="21">
        <f>(((I1568/60)/60)/24)+DATE(1970,1,1)</f>
        <v>42578.916666666672</v>
      </c>
    </row>
    <row r="1569" spans="1:21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f>YEAR(T1569)</f>
        <v>2014</v>
      </c>
      <c r="K1569" s="11">
        <v>1391293745</v>
      </c>
      <c r="L1569" t="b">
        <v>0</v>
      </c>
      <c r="M1569">
        <v>13</v>
      </c>
      <c r="N1569" t="b">
        <v>0</v>
      </c>
      <c r="O1569" t="s">
        <v>8288</v>
      </c>
      <c r="P1569" s="10">
        <f>ROUND(E1569/D1569*100,0)</f>
        <v>4</v>
      </c>
      <c r="Q1569">
        <f>IFERROR(ROUND(E1569/M1569,2),0)</f>
        <v>26.92</v>
      </c>
      <c r="R1569" s="16" t="s">
        <v>8320</v>
      </c>
      <c r="S1569" s="11" t="s">
        <v>8342</v>
      </c>
      <c r="T1569" s="21">
        <f>(((K1569/60)/60)/24)+DATE(1970,1,1)</f>
        <v>41671.936863425923</v>
      </c>
      <c r="U1569" s="21">
        <f>(((I1569/60)/60)/24)+DATE(1970,1,1)</f>
        <v>41687</v>
      </c>
    </row>
    <row r="1570" spans="1:21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f>YEAR(T1570)</f>
        <v>2014</v>
      </c>
      <c r="K1570" s="11">
        <v>1416360585</v>
      </c>
      <c r="L1570" t="b">
        <v>0</v>
      </c>
      <c r="M1570">
        <v>22</v>
      </c>
      <c r="N1570" t="b">
        <v>0</v>
      </c>
      <c r="O1570" t="s">
        <v>8288</v>
      </c>
      <c r="P1570" s="10">
        <f>ROUND(E1570/D1570*100,0)</f>
        <v>14</v>
      </c>
      <c r="Q1570">
        <f>IFERROR(ROUND(E1570/M1570,2),0)</f>
        <v>155</v>
      </c>
      <c r="R1570" s="16" t="s">
        <v>8320</v>
      </c>
      <c r="S1570" s="11" t="s">
        <v>8342</v>
      </c>
      <c r="T1570" s="21">
        <f>(((K1570/60)/60)/24)+DATE(1970,1,1)</f>
        <v>41962.062326388885</v>
      </c>
      <c r="U1570" s="21">
        <f>(((I1570/60)/60)/24)+DATE(1970,1,1)</f>
        <v>41997.062326388885</v>
      </c>
    </row>
    <row r="1571" spans="1:21" ht="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f>YEAR(T1571)</f>
        <v>2013</v>
      </c>
      <c r="K1571" s="11">
        <v>1366906714</v>
      </c>
      <c r="L1571" t="b">
        <v>0</v>
      </c>
      <c r="M1571">
        <v>0</v>
      </c>
      <c r="N1571" t="b">
        <v>0</v>
      </c>
      <c r="O1571" t="s">
        <v>8288</v>
      </c>
      <c r="P1571" s="10">
        <f>ROUND(E1571/D1571*100,0)</f>
        <v>0</v>
      </c>
      <c r="Q1571">
        <f>IFERROR(ROUND(E1571/M1571,2),0)</f>
        <v>0</v>
      </c>
      <c r="R1571" s="16" t="s">
        <v>8320</v>
      </c>
      <c r="S1571" s="11" t="s">
        <v>8342</v>
      </c>
      <c r="T1571" s="21">
        <f>(((K1571/60)/60)/24)+DATE(1970,1,1)</f>
        <v>41389.679560185185</v>
      </c>
      <c r="U1571" s="21">
        <f>(((I1571/60)/60)/24)+DATE(1970,1,1)</f>
        <v>41419.679560185185</v>
      </c>
    </row>
    <row r="1572" spans="1:21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f>YEAR(T1572)</f>
        <v>2016</v>
      </c>
      <c r="K1572" s="11">
        <v>1457551882</v>
      </c>
      <c r="L1572" t="b">
        <v>0</v>
      </c>
      <c r="M1572">
        <v>52</v>
      </c>
      <c r="N1572" t="b">
        <v>0</v>
      </c>
      <c r="O1572" t="s">
        <v>8288</v>
      </c>
      <c r="P1572" s="10">
        <f>ROUND(E1572/D1572*100,0)</f>
        <v>41</v>
      </c>
      <c r="Q1572">
        <f>IFERROR(ROUND(E1572/M1572,2),0)</f>
        <v>47.77</v>
      </c>
      <c r="R1572" s="16" t="s">
        <v>8320</v>
      </c>
      <c r="S1572" s="11" t="s">
        <v>8342</v>
      </c>
      <c r="T1572" s="21">
        <f>(((K1572/60)/60)/24)+DATE(1970,1,1)</f>
        <v>42438.813449074078</v>
      </c>
      <c r="U1572" s="21">
        <f>(((I1572/60)/60)/24)+DATE(1970,1,1)</f>
        <v>42468.771782407406</v>
      </c>
    </row>
    <row r="1573" spans="1:21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f>YEAR(T1573)</f>
        <v>2015</v>
      </c>
      <c r="K1573" s="11">
        <v>1432146483</v>
      </c>
      <c r="L1573" t="b">
        <v>0</v>
      </c>
      <c r="M1573">
        <v>4</v>
      </c>
      <c r="N1573" t="b">
        <v>0</v>
      </c>
      <c r="O1573" t="s">
        <v>8288</v>
      </c>
      <c r="P1573" s="10">
        <f>ROUND(E1573/D1573*100,0)</f>
        <v>1</v>
      </c>
      <c r="Q1573">
        <f>IFERROR(ROUND(E1573/M1573,2),0)</f>
        <v>20</v>
      </c>
      <c r="R1573" s="16" t="s">
        <v>8320</v>
      </c>
      <c r="S1573" s="11" t="s">
        <v>8342</v>
      </c>
      <c r="T1573" s="21">
        <f>(((K1573/60)/60)/24)+DATE(1970,1,1)</f>
        <v>42144.769479166673</v>
      </c>
      <c r="U1573" s="21">
        <f>(((I1573/60)/60)/24)+DATE(1970,1,1)</f>
        <v>42174.769479166673</v>
      </c>
    </row>
    <row r="1574" spans="1:21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f>YEAR(T1574)</f>
        <v>2016</v>
      </c>
      <c r="K1574" s="11">
        <v>1454546859</v>
      </c>
      <c r="L1574" t="b">
        <v>0</v>
      </c>
      <c r="M1574">
        <v>3</v>
      </c>
      <c r="N1574" t="b">
        <v>0</v>
      </c>
      <c r="O1574" t="s">
        <v>8288</v>
      </c>
      <c r="P1574" s="10">
        <f>ROUND(E1574/D1574*100,0)</f>
        <v>5</v>
      </c>
      <c r="Q1574">
        <f>IFERROR(ROUND(E1574/M1574,2),0)</f>
        <v>41.67</v>
      </c>
      <c r="R1574" s="16" t="s">
        <v>8320</v>
      </c>
      <c r="S1574" s="11" t="s">
        <v>8342</v>
      </c>
      <c r="T1574" s="21">
        <f>(((K1574/60)/60)/24)+DATE(1970,1,1)</f>
        <v>42404.033090277779</v>
      </c>
      <c r="U1574" s="21">
        <f>(((I1574/60)/60)/24)+DATE(1970,1,1)</f>
        <v>42428.999305555553</v>
      </c>
    </row>
    <row r="1575" spans="1:21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f>YEAR(T1575)</f>
        <v>2017</v>
      </c>
      <c r="K1575" s="11">
        <v>1487548802</v>
      </c>
      <c r="L1575" t="b">
        <v>0</v>
      </c>
      <c r="M1575">
        <v>3</v>
      </c>
      <c r="N1575" t="b">
        <v>0</v>
      </c>
      <c r="O1575" t="s">
        <v>8288</v>
      </c>
      <c r="P1575" s="10">
        <f>ROUND(E1575/D1575*100,0)</f>
        <v>2</v>
      </c>
      <c r="Q1575">
        <f>IFERROR(ROUND(E1575/M1575,2),0)</f>
        <v>74.33</v>
      </c>
      <c r="R1575" s="16" t="s">
        <v>8320</v>
      </c>
      <c r="S1575" s="11" t="s">
        <v>8342</v>
      </c>
      <c r="T1575" s="21">
        <f>(((K1575/60)/60)/24)+DATE(1970,1,1)</f>
        <v>42786.000023148154</v>
      </c>
      <c r="U1575" s="21">
        <f>(((I1575/60)/60)/24)+DATE(1970,1,1)</f>
        <v>42826.165972222225</v>
      </c>
    </row>
    <row r="1576" spans="1:21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f>YEAR(T1576)</f>
        <v>2015</v>
      </c>
      <c r="K1576" s="11">
        <v>1421187329</v>
      </c>
      <c r="L1576" t="b">
        <v>0</v>
      </c>
      <c r="M1576">
        <v>6</v>
      </c>
      <c r="N1576" t="b">
        <v>0</v>
      </c>
      <c r="O1576" t="s">
        <v>8288</v>
      </c>
      <c r="P1576" s="10">
        <f>ROUND(E1576/D1576*100,0)</f>
        <v>5</v>
      </c>
      <c r="Q1576">
        <f>IFERROR(ROUND(E1576/M1576,2),0)</f>
        <v>84.33</v>
      </c>
      <c r="R1576" s="16" t="s">
        <v>8320</v>
      </c>
      <c r="S1576" s="11" t="s">
        <v>8342</v>
      </c>
      <c r="T1576" s="21">
        <f>(((K1576/60)/60)/24)+DATE(1970,1,1)</f>
        <v>42017.927418981482</v>
      </c>
      <c r="U1576" s="21">
        <f>(((I1576/60)/60)/24)+DATE(1970,1,1)</f>
        <v>42052.927418981482</v>
      </c>
    </row>
    <row r="1577" spans="1:21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f>YEAR(T1577)</f>
        <v>2014</v>
      </c>
      <c r="K1577" s="11">
        <v>1402317296</v>
      </c>
      <c r="L1577" t="b">
        <v>0</v>
      </c>
      <c r="M1577">
        <v>35</v>
      </c>
      <c r="N1577" t="b">
        <v>0</v>
      </c>
      <c r="O1577" t="s">
        <v>8288</v>
      </c>
      <c r="P1577" s="10">
        <f>ROUND(E1577/D1577*100,0)</f>
        <v>23</v>
      </c>
      <c r="Q1577">
        <f>IFERROR(ROUND(E1577/M1577,2),0)</f>
        <v>65.459999999999994</v>
      </c>
      <c r="R1577" s="16" t="s">
        <v>8320</v>
      </c>
      <c r="S1577" s="11" t="s">
        <v>8342</v>
      </c>
      <c r="T1577" s="21">
        <f>(((K1577/60)/60)/24)+DATE(1970,1,1)</f>
        <v>41799.524259259262</v>
      </c>
      <c r="U1577" s="21">
        <f>(((I1577/60)/60)/24)+DATE(1970,1,1)</f>
        <v>41829.524259259262</v>
      </c>
    </row>
    <row r="1578" spans="1:21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f>YEAR(T1578)</f>
        <v>2015</v>
      </c>
      <c r="K1578" s="11">
        <v>1431810368</v>
      </c>
      <c r="L1578" t="b">
        <v>0</v>
      </c>
      <c r="M1578">
        <v>10</v>
      </c>
      <c r="N1578" t="b">
        <v>0</v>
      </c>
      <c r="O1578" t="s">
        <v>8288</v>
      </c>
      <c r="P1578" s="10">
        <f>ROUND(E1578/D1578*100,0)</f>
        <v>13</v>
      </c>
      <c r="Q1578">
        <f>IFERROR(ROUND(E1578/M1578,2),0)</f>
        <v>65</v>
      </c>
      <c r="R1578" s="16" t="s">
        <v>8320</v>
      </c>
      <c r="S1578" s="11" t="s">
        <v>8342</v>
      </c>
      <c r="T1578" s="21">
        <f>(((K1578/60)/60)/24)+DATE(1970,1,1)</f>
        <v>42140.879259259258</v>
      </c>
      <c r="U1578" s="21">
        <f>(((I1578/60)/60)/24)+DATE(1970,1,1)</f>
        <v>42185.879259259258</v>
      </c>
    </row>
    <row r="1579" spans="1:21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f>YEAR(T1579)</f>
        <v>2012</v>
      </c>
      <c r="K1579" s="11">
        <v>1337977248</v>
      </c>
      <c r="L1579" t="b">
        <v>0</v>
      </c>
      <c r="M1579">
        <v>2</v>
      </c>
      <c r="N1579" t="b">
        <v>0</v>
      </c>
      <c r="O1579" t="s">
        <v>8288</v>
      </c>
      <c r="P1579" s="10">
        <f>ROUND(E1579/D1579*100,0)</f>
        <v>1</v>
      </c>
      <c r="Q1579">
        <f>IFERROR(ROUND(E1579/M1579,2),0)</f>
        <v>27.5</v>
      </c>
      <c r="R1579" s="16" t="s">
        <v>8320</v>
      </c>
      <c r="S1579" s="11" t="s">
        <v>8342</v>
      </c>
      <c r="T1579" s="21">
        <f>(((K1579/60)/60)/24)+DATE(1970,1,1)</f>
        <v>41054.847777777781</v>
      </c>
      <c r="U1579" s="21">
        <f>(((I1579/60)/60)/24)+DATE(1970,1,1)</f>
        <v>41114.847777777781</v>
      </c>
    </row>
    <row r="1580" spans="1:21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f>YEAR(T1580)</f>
        <v>2010</v>
      </c>
      <c r="K1580" s="11">
        <v>1281317691</v>
      </c>
      <c r="L1580" t="b">
        <v>0</v>
      </c>
      <c r="M1580">
        <v>4</v>
      </c>
      <c r="N1580" t="b">
        <v>0</v>
      </c>
      <c r="O1580" t="s">
        <v>8288</v>
      </c>
      <c r="P1580" s="10">
        <f>ROUND(E1580/D1580*100,0)</f>
        <v>11</v>
      </c>
      <c r="Q1580">
        <f>IFERROR(ROUND(E1580/M1580,2),0)</f>
        <v>51.25</v>
      </c>
      <c r="R1580" s="16" t="s">
        <v>8320</v>
      </c>
      <c r="S1580" s="11" t="s">
        <v>8342</v>
      </c>
      <c r="T1580" s="21">
        <f>(((K1580/60)/60)/24)+DATE(1970,1,1)</f>
        <v>40399.065868055557</v>
      </c>
      <c r="U1580" s="21">
        <f>(((I1580/60)/60)/24)+DATE(1970,1,1)</f>
        <v>40423.083333333336</v>
      </c>
    </row>
    <row r="1581" spans="1:21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f>YEAR(T1581)</f>
        <v>2013</v>
      </c>
      <c r="K1581" s="11">
        <v>1374882891</v>
      </c>
      <c r="L1581" t="b">
        <v>0</v>
      </c>
      <c r="M1581">
        <v>2</v>
      </c>
      <c r="N1581" t="b">
        <v>0</v>
      </c>
      <c r="O1581" t="s">
        <v>8288</v>
      </c>
      <c r="P1581" s="10">
        <f>ROUND(E1581/D1581*100,0)</f>
        <v>1</v>
      </c>
      <c r="Q1581">
        <f>IFERROR(ROUND(E1581/M1581,2),0)</f>
        <v>14</v>
      </c>
      <c r="R1581" s="16" t="s">
        <v>8320</v>
      </c>
      <c r="S1581" s="11" t="s">
        <v>8342</v>
      </c>
      <c r="T1581" s="21">
        <f>(((K1581/60)/60)/24)+DATE(1970,1,1)</f>
        <v>41481.996423611112</v>
      </c>
      <c r="U1581" s="21">
        <f>(((I1581/60)/60)/24)+DATE(1970,1,1)</f>
        <v>41514.996423611112</v>
      </c>
    </row>
    <row r="1582" spans="1:21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f>YEAR(T1582)</f>
        <v>2012</v>
      </c>
      <c r="K1582" s="11">
        <v>1332378726</v>
      </c>
      <c r="L1582" t="b">
        <v>0</v>
      </c>
      <c r="M1582">
        <v>0</v>
      </c>
      <c r="N1582" t="b">
        <v>0</v>
      </c>
      <c r="O1582" t="s">
        <v>8288</v>
      </c>
      <c r="P1582" s="10">
        <f>ROUND(E1582/D1582*100,0)</f>
        <v>0</v>
      </c>
      <c r="Q1582">
        <f>IFERROR(ROUND(E1582/M1582,2),0)</f>
        <v>0</v>
      </c>
      <c r="R1582" s="16" t="s">
        <v>8320</v>
      </c>
      <c r="S1582" s="11" t="s">
        <v>8342</v>
      </c>
      <c r="T1582" s="21">
        <f>(((K1582/60)/60)/24)+DATE(1970,1,1)</f>
        <v>40990.050069444449</v>
      </c>
      <c r="U1582" s="21">
        <f>(((I1582/60)/60)/24)+DATE(1970,1,1)</f>
        <v>41050.050069444449</v>
      </c>
    </row>
    <row r="1583" spans="1:21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f>YEAR(T1583)</f>
        <v>2015</v>
      </c>
      <c r="K1583" s="11">
        <v>1447757190</v>
      </c>
      <c r="L1583" t="b">
        <v>0</v>
      </c>
      <c r="M1583">
        <v>1</v>
      </c>
      <c r="N1583" t="b">
        <v>0</v>
      </c>
      <c r="O1583" t="s">
        <v>8289</v>
      </c>
      <c r="P1583" s="10">
        <f>ROUND(E1583/D1583*100,0)</f>
        <v>1</v>
      </c>
      <c r="Q1583">
        <f>IFERROR(ROUND(E1583/M1583,2),0)</f>
        <v>5</v>
      </c>
      <c r="R1583" s="16" t="s">
        <v>8336</v>
      </c>
      <c r="S1583" s="11" t="s">
        <v>8343</v>
      </c>
      <c r="T1583" s="21">
        <f>(((K1583/60)/60)/24)+DATE(1970,1,1)</f>
        <v>42325.448958333334</v>
      </c>
      <c r="U1583" s="21">
        <f>(((I1583/60)/60)/24)+DATE(1970,1,1)</f>
        <v>42357.448958333334</v>
      </c>
    </row>
    <row r="1584" spans="1:21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f>YEAR(T1584)</f>
        <v>2015</v>
      </c>
      <c r="K1584" s="11">
        <v>1440961053</v>
      </c>
      <c r="L1584" t="b">
        <v>0</v>
      </c>
      <c r="M1584">
        <v>3</v>
      </c>
      <c r="N1584" t="b">
        <v>0</v>
      </c>
      <c r="O1584" t="s">
        <v>8289</v>
      </c>
      <c r="P1584" s="10">
        <f>ROUND(E1584/D1584*100,0)</f>
        <v>9</v>
      </c>
      <c r="Q1584">
        <f>IFERROR(ROUND(E1584/M1584,2),0)</f>
        <v>31</v>
      </c>
      <c r="R1584" s="16" t="s">
        <v>8336</v>
      </c>
      <c r="S1584" s="11" t="s">
        <v>8343</v>
      </c>
      <c r="T1584" s="21">
        <f>(((K1584/60)/60)/24)+DATE(1970,1,1)</f>
        <v>42246.789965277778</v>
      </c>
      <c r="U1584" s="21">
        <f>(((I1584/60)/60)/24)+DATE(1970,1,1)</f>
        <v>42303.888888888891</v>
      </c>
    </row>
    <row r="1585" spans="1:21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f>YEAR(T1585)</f>
        <v>2014</v>
      </c>
      <c r="K1585" s="11">
        <v>1409089391</v>
      </c>
      <c r="L1585" t="b">
        <v>0</v>
      </c>
      <c r="M1585">
        <v>1</v>
      </c>
      <c r="N1585" t="b">
        <v>0</v>
      </c>
      <c r="O1585" t="s">
        <v>8289</v>
      </c>
      <c r="P1585" s="10">
        <f>ROUND(E1585/D1585*100,0)</f>
        <v>0</v>
      </c>
      <c r="Q1585">
        <f>IFERROR(ROUND(E1585/M1585,2),0)</f>
        <v>15</v>
      </c>
      <c r="R1585" s="16" t="s">
        <v>8336</v>
      </c>
      <c r="S1585" s="11" t="s">
        <v>8343</v>
      </c>
      <c r="T1585" s="21">
        <f>(((K1585/60)/60)/24)+DATE(1970,1,1)</f>
        <v>41877.904988425929</v>
      </c>
      <c r="U1585" s="21">
        <f>(((I1585/60)/60)/24)+DATE(1970,1,1)</f>
        <v>41907.904988425929</v>
      </c>
    </row>
    <row r="1586" spans="1:21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f>YEAR(T1586)</f>
        <v>2014</v>
      </c>
      <c r="K1586" s="11">
        <v>1400600101</v>
      </c>
      <c r="L1586" t="b">
        <v>0</v>
      </c>
      <c r="M1586">
        <v>0</v>
      </c>
      <c r="N1586" t="b">
        <v>0</v>
      </c>
      <c r="O1586" t="s">
        <v>8289</v>
      </c>
      <c r="P1586" s="10">
        <f>ROUND(E1586/D1586*100,0)</f>
        <v>0</v>
      </c>
      <c r="Q1586">
        <f>IFERROR(ROUND(E1586/M1586,2),0)</f>
        <v>0</v>
      </c>
      <c r="R1586" s="16" t="s">
        <v>8336</v>
      </c>
      <c r="S1586" s="11" t="s">
        <v>8343</v>
      </c>
      <c r="T1586" s="21">
        <f>(((K1586/60)/60)/24)+DATE(1970,1,1)</f>
        <v>41779.649317129632</v>
      </c>
      <c r="U1586" s="21">
        <f>(((I1586/60)/60)/24)+DATE(1970,1,1)</f>
        <v>41789.649317129632</v>
      </c>
    </row>
    <row r="1587" spans="1:21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f>YEAR(T1587)</f>
        <v>2016</v>
      </c>
      <c r="K1587" s="11">
        <v>1480800568</v>
      </c>
      <c r="L1587" t="b">
        <v>0</v>
      </c>
      <c r="M1587">
        <v>12</v>
      </c>
      <c r="N1587" t="b">
        <v>0</v>
      </c>
      <c r="O1587" t="s">
        <v>8289</v>
      </c>
      <c r="P1587" s="10">
        <f>ROUND(E1587/D1587*100,0)</f>
        <v>79</v>
      </c>
      <c r="Q1587">
        <f>IFERROR(ROUND(E1587/M1587,2),0)</f>
        <v>131.66999999999999</v>
      </c>
      <c r="R1587" s="16" t="s">
        <v>8336</v>
      </c>
      <c r="S1587" s="11" t="s">
        <v>8343</v>
      </c>
      <c r="T1587" s="21">
        <f>(((K1587/60)/60)/24)+DATE(1970,1,1)</f>
        <v>42707.895462962959</v>
      </c>
      <c r="U1587" s="21">
        <f>(((I1587/60)/60)/24)+DATE(1970,1,1)</f>
        <v>42729.458333333328</v>
      </c>
    </row>
    <row r="1588" spans="1:21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f>YEAR(T1588)</f>
        <v>2015</v>
      </c>
      <c r="K1588" s="11">
        <v>1425609022</v>
      </c>
      <c r="L1588" t="b">
        <v>0</v>
      </c>
      <c r="M1588">
        <v>0</v>
      </c>
      <c r="N1588" t="b">
        <v>0</v>
      </c>
      <c r="O1588" t="s">
        <v>8289</v>
      </c>
      <c r="P1588" s="10">
        <f>ROUND(E1588/D1588*100,0)</f>
        <v>0</v>
      </c>
      <c r="Q1588">
        <f>IFERROR(ROUND(E1588/M1588,2),0)</f>
        <v>0</v>
      </c>
      <c r="R1588" s="16" t="s">
        <v>8336</v>
      </c>
      <c r="S1588" s="11" t="s">
        <v>8343</v>
      </c>
      <c r="T1588" s="21">
        <f>(((K1588/60)/60)/24)+DATE(1970,1,1)</f>
        <v>42069.104421296302</v>
      </c>
      <c r="U1588" s="21">
        <f>(((I1588/60)/60)/24)+DATE(1970,1,1)</f>
        <v>42099.062754629631</v>
      </c>
    </row>
    <row r="1589" spans="1:21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f>YEAR(T1589)</f>
        <v>2014</v>
      </c>
      <c r="K1589" s="11">
        <v>1415918965</v>
      </c>
      <c r="L1589" t="b">
        <v>0</v>
      </c>
      <c r="M1589">
        <v>1</v>
      </c>
      <c r="N1589" t="b">
        <v>0</v>
      </c>
      <c r="O1589" t="s">
        <v>8289</v>
      </c>
      <c r="P1589" s="10">
        <f>ROUND(E1589/D1589*100,0)</f>
        <v>0</v>
      </c>
      <c r="Q1589">
        <f>IFERROR(ROUND(E1589/M1589,2),0)</f>
        <v>1</v>
      </c>
      <c r="R1589" s="16" t="s">
        <v>8336</v>
      </c>
      <c r="S1589" s="11" t="s">
        <v>8343</v>
      </c>
      <c r="T1589" s="21">
        <f>(((K1589/60)/60)/24)+DATE(1970,1,1)</f>
        <v>41956.950983796298</v>
      </c>
      <c r="U1589" s="21">
        <f>(((I1589/60)/60)/24)+DATE(1970,1,1)</f>
        <v>41986.950983796298</v>
      </c>
    </row>
    <row r="1590" spans="1:21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f>YEAR(T1590)</f>
        <v>2015</v>
      </c>
      <c r="K1590" s="11">
        <v>1420091999</v>
      </c>
      <c r="L1590" t="b">
        <v>0</v>
      </c>
      <c r="M1590">
        <v>0</v>
      </c>
      <c r="N1590" t="b">
        <v>0</v>
      </c>
      <c r="O1590" t="s">
        <v>8289</v>
      </c>
      <c r="P1590" s="10">
        <f>ROUND(E1590/D1590*100,0)</f>
        <v>0</v>
      </c>
      <c r="Q1590">
        <f>IFERROR(ROUND(E1590/M1590,2),0)</f>
        <v>0</v>
      </c>
      <c r="R1590" s="16" t="s">
        <v>8336</v>
      </c>
      <c r="S1590" s="11" t="s">
        <v>8343</v>
      </c>
      <c r="T1590" s="21">
        <f>(((K1590/60)/60)/24)+DATE(1970,1,1)</f>
        <v>42005.24998842593</v>
      </c>
      <c r="U1590" s="21">
        <f>(((I1590/60)/60)/24)+DATE(1970,1,1)</f>
        <v>42035.841666666667</v>
      </c>
    </row>
    <row r="1591" spans="1:21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f>YEAR(T1591)</f>
        <v>2015</v>
      </c>
      <c r="K1591" s="11">
        <v>1441841886</v>
      </c>
      <c r="L1591" t="b">
        <v>0</v>
      </c>
      <c r="M1591">
        <v>0</v>
      </c>
      <c r="N1591" t="b">
        <v>0</v>
      </c>
      <c r="O1591" t="s">
        <v>8289</v>
      </c>
      <c r="P1591" s="10">
        <f>ROUND(E1591/D1591*100,0)</f>
        <v>0</v>
      </c>
      <c r="Q1591">
        <f>IFERROR(ROUND(E1591/M1591,2),0)</f>
        <v>0</v>
      </c>
      <c r="R1591" s="16" t="s">
        <v>8336</v>
      </c>
      <c r="S1591" s="11" t="s">
        <v>8343</v>
      </c>
      <c r="T1591" s="21">
        <f>(((K1591/60)/60)/24)+DATE(1970,1,1)</f>
        <v>42256.984791666662</v>
      </c>
      <c r="U1591" s="21">
        <f>(((I1591/60)/60)/24)+DATE(1970,1,1)</f>
        <v>42286.984791666662</v>
      </c>
    </row>
    <row r="1592" spans="1:21" ht="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f>YEAR(T1592)</f>
        <v>2015</v>
      </c>
      <c r="K1592" s="11">
        <v>1440448464</v>
      </c>
      <c r="L1592" t="b">
        <v>0</v>
      </c>
      <c r="M1592">
        <v>2</v>
      </c>
      <c r="N1592" t="b">
        <v>0</v>
      </c>
      <c r="O1592" t="s">
        <v>8289</v>
      </c>
      <c r="P1592" s="10">
        <f>ROUND(E1592/D1592*100,0)</f>
        <v>2</v>
      </c>
      <c r="Q1592">
        <f>IFERROR(ROUND(E1592/M1592,2),0)</f>
        <v>510</v>
      </c>
      <c r="R1592" s="16" t="s">
        <v>8336</v>
      </c>
      <c r="S1592" s="11" t="s">
        <v>8343</v>
      </c>
      <c r="T1592" s="21">
        <f>(((K1592/60)/60)/24)+DATE(1970,1,1)</f>
        <v>42240.857222222221</v>
      </c>
      <c r="U1592" s="21">
        <f>(((I1592/60)/60)/24)+DATE(1970,1,1)</f>
        <v>42270.857222222221</v>
      </c>
    </row>
    <row r="1593" spans="1:21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f>YEAR(T1593)</f>
        <v>2016</v>
      </c>
      <c r="K1593" s="11">
        <v>1457112341</v>
      </c>
      <c r="L1593" t="b">
        <v>0</v>
      </c>
      <c r="M1593">
        <v>92</v>
      </c>
      <c r="N1593" t="b">
        <v>0</v>
      </c>
      <c r="O1593" t="s">
        <v>8289</v>
      </c>
      <c r="P1593" s="10">
        <f>ROUND(E1593/D1593*100,0)</f>
        <v>29</v>
      </c>
      <c r="Q1593">
        <f>IFERROR(ROUND(E1593/M1593,2),0)</f>
        <v>44.48</v>
      </c>
      <c r="R1593" s="16" t="s">
        <v>8336</v>
      </c>
      <c r="S1593" s="11" t="s">
        <v>8343</v>
      </c>
      <c r="T1593" s="21">
        <f>(((K1593/60)/60)/24)+DATE(1970,1,1)</f>
        <v>42433.726168981477</v>
      </c>
      <c r="U1593" s="21">
        <f>(((I1593/60)/60)/24)+DATE(1970,1,1)</f>
        <v>42463.68450231482</v>
      </c>
    </row>
    <row r="1594" spans="1:21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f>YEAR(T1594)</f>
        <v>2015</v>
      </c>
      <c r="K1594" s="11">
        <v>1423619085</v>
      </c>
      <c r="L1594" t="b">
        <v>0</v>
      </c>
      <c r="M1594">
        <v>0</v>
      </c>
      <c r="N1594" t="b">
        <v>0</v>
      </c>
      <c r="O1594" t="s">
        <v>8289</v>
      </c>
      <c r="P1594" s="10">
        <f>ROUND(E1594/D1594*100,0)</f>
        <v>0</v>
      </c>
      <c r="Q1594">
        <f>IFERROR(ROUND(E1594/M1594,2),0)</f>
        <v>0</v>
      </c>
      <c r="R1594" s="16" t="s">
        <v>8336</v>
      </c>
      <c r="S1594" s="11" t="s">
        <v>8343</v>
      </c>
      <c r="T1594" s="21">
        <f>(((K1594/60)/60)/24)+DATE(1970,1,1)</f>
        <v>42046.072743055556</v>
      </c>
      <c r="U1594" s="21">
        <f>(((I1594/60)/60)/24)+DATE(1970,1,1)</f>
        <v>42091.031076388885</v>
      </c>
    </row>
    <row r="1595" spans="1:21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f>YEAR(T1595)</f>
        <v>2015</v>
      </c>
      <c r="K1595" s="11">
        <v>1422562655</v>
      </c>
      <c r="L1595" t="b">
        <v>0</v>
      </c>
      <c r="M1595">
        <v>3</v>
      </c>
      <c r="N1595" t="b">
        <v>0</v>
      </c>
      <c r="O1595" t="s">
        <v>8289</v>
      </c>
      <c r="P1595" s="10">
        <f>ROUND(E1595/D1595*100,0)</f>
        <v>0</v>
      </c>
      <c r="Q1595">
        <f>IFERROR(ROUND(E1595/M1595,2),0)</f>
        <v>1</v>
      </c>
      <c r="R1595" s="16" t="s">
        <v>8336</v>
      </c>
      <c r="S1595" s="11" t="s">
        <v>8343</v>
      </c>
      <c r="T1595" s="21">
        <f>(((K1595/60)/60)/24)+DATE(1970,1,1)</f>
        <v>42033.845543981486</v>
      </c>
      <c r="U1595" s="21">
        <f>(((I1595/60)/60)/24)+DATE(1970,1,1)</f>
        <v>42063.845543981486</v>
      </c>
    </row>
    <row r="1596" spans="1:21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f>YEAR(T1596)</f>
        <v>2016</v>
      </c>
      <c r="K1596" s="11">
        <v>1458147982</v>
      </c>
      <c r="L1596" t="b">
        <v>0</v>
      </c>
      <c r="M1596">
        <v>10</v>
      </c>
      <c r="N1596" t="b">
        <v>0</v>
      </c>
      <c r="O1596" t="s">
        <v>8289</v>
      </c>
      <c r="P1596" s="10">
        <f>ROUND(E1596/D1596*100,0)</f>
        <v>21</v>
      </c>
      <c r="Q1596">
        <f>IFERROR(ROUND(E1596/M1596,2),0)</f>
        <v>20.5</v>
      </c>
      <c r="R1596" s="16" t="s">
        <v>8336</v>
      </c>
      <c r="S1596" s="11" t="s">
        <v>8343</v>
      </c>
      <c r="T1596" s="21">
        <f>(((K1596/60)/60)/24)+DATE(1970,1,1)</f>
        <v>42445.712754629625</v>
      </c>
      <c r="U1596" s="21">
        <f>(((I1596/60)/60)/24)+DATE(1970,1,1)</f>
        <v>42505.681249999994</v>
      </c>
    </row>
    <row r="1597" spans="1:21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f>YEAR(T1597)</f>
        <v>2014</v>
      </c>
      <c r="K1597" s="11">
        <v>1400634728</v>
      </c>
      <c r="L1597" t="b">
        <v>0</v>
      </c>
      <c r="M1597">
        <v>7</v>
      </c>
      <c r="N1597" t="b">
        <v>0</v>
      </c>
      <c r="O1597" t="s">
        <v>8289</v>
      </c>
      <c r="P1597" s="10">
        <f>ROUND(E1597/D1597*100,0)</f>
        <v>0</v>
      </c>
      <c r="Q1597">
        <f>IFERROR(ROUND(E1597/M1597,2),0)</f>
        <v>40</v>
      </c>
      <c r="R1597" s="16" t="s">
        <v>8336</v>
      </c>
      <c r="S1597" s="11" t="s">
        <v>8343</v>
      </c>
      <c r="T1597" s="21">
        <f>(((K1597/60)/60)/24)+DATE(1970,1,1)</f>
        <v>41780.050092592595</v>
      </c>
      <c r="U1597" s="21">
        <f>(((I1597/60)/60)/24)+DATE(1970,1,1)</f>
        <v>41808.842361111114</v>
      </c>
    </row>
    <row r="1598" spans="1:21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f>YEAR(T1598)</f>
        <v>2014</v>
      </c>
      <c r="K1598" s="11">
        <v>1414577969</v>
      </c>
      <c r="L1598" t="b">
        <v>0</v>
      </c>
      <c r="M1598">
        <v>3</v>
      </c>
      <c r="N1598" t="b">
        <v>0</v>
      </c>
      <c r="O1598" t="s">
        <v>8289</v>
      </c>
      <c r="P1598" s="10">
        <f>ROUND(E1598/D1598*100,0)</f>
        <v>2</v>
      </c>
      <c r="Q1598">
        <f>IFERROR(ROUND(E1598/M1598,2),0)</f>
        <v>25</v>
      </c>
      <c r="R1598" s="16" t="s">
        <v>8336</v>
      </c>
      <c r="S1598" s="11" t="s">
        <v>8343</v>
      </c>
      <c r="T1598" s="21">
        <f>(((K1598/60)/60)/24)+DATE(1970,1,1)</f>
        <v>41941.430196759262</v>
      </c>
      <c r="U1598" s="21">
        <f>(((I1598/60)/60)/24)+DATE(1970,1,1)</f>
        <v>41986.471863425926</v>
      </c>
    </row>
    <row r="1599" spans="1:21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f>YEAR(T1599)</f>
        <v>2016</v>
      </c>
      <c r="K1599" s="11">
        <v>1471768197</v>
      </c>
      <c r="L1599" t="b">
        <v>0</v>
      </c>
      <c r="M1599">
        <v>0</v>
      </c>
      <c r="N1599" t="b">
        <v>0</v>
      </c>
      <c r="O1599" t="s">
        <v>8289</v>
      </c>
      <c r="P1599" s="10">
        <f>ROUND(E1599/D1599*100,0)</f>
        <v>0</v>
      </c>
      <c r="Q1599">
        <f>IFERROR(ROUND(E1599/M1599,2),0)</f>
        <v>0</v>
      </c>
      <c r="R1599" s="16" t="s">
        <v>8336</v>
      </c>
      <c r="S1599" s="11" t="s">
        <v>8343</v>
      </c>
      <c r="T1599" s="21">
        <f>(((K1599/60)/60)/24)+DATE(1970,1,1)</f>
        <v>42603.354131944448</v>
      </c>
      <c r="U1599" s="21">
        <f>(((I1599/60)/60)/24)+DATE(1970,1,1)</f>
        <v>42633.354131944448</v>
      </c>
    </row>
    <row r="1600" spans="1:21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f>YEAR(T1600)</f>
        <v>2015</v>
      </c>
      <c r="K1600" s="11">
        <v>1432742458</v>
      </c>
      <c r="L1600" t="b">
        <v>0</v>
      </c>
      <c r="M1600">
        <v>1</v>
      </c>
      <c r="N1600" t="b">
        <v>0</v>
      </c>
      <c r="O1600" t="s">
        <v>8289</v>
      </c>
      <c r="P1600" s="10">
        <f>ROUND(E1600/D1600*100,0)</f>
        <v>0</v>
      </c>
      <c r="Q1600">
        <f>IFERROR(ROUND(E1600/M1600,2),0)</f>
        <v>1</v>
      </c>
      <c r="R1600" s="16" t="s">
        <v>8336</v>
      </c>
      <c r="S1600" s="11" t="s">
        <v>8343</v>
      </c>
      <c r="T1600" s="21">
        <f>(((K1600/60)/60)/24)+DATE(1970,1,1)</f>
        <v>42151.667337962965</v>
      </c>
      <c r="U1600" s="21">
        <f>(((I1600/60)/60)/24)+DATE(1970,1,1)</f>
        <v>42211.667337962965</v>
      </c>
    </row>
    <row r="1601" spans="1:21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f>YEAR(T1601)</f>
        <v>2016</v>
      </c>
      <c r="K1601" s="11">
        <v>1457528176</v>
      </c>
      <c r="L1601" t="b">
        <v>0</v>
      </c>
      <c r="M1601">
        <v>0</v>
      </c>
      <c r="N1601" t="b">
        <v>0</v>
      </c>
      <c r="O1601" t="s">
        <v>8289</v>
      </c>
      <c r="P1601" s="10">
        <f>ROUND(E1601/D1601*100,0)</f>
        <v>0</v>
      </c>
      <c r="Q1601">
        <f>IFERROR(ROUND(E1601/M1601,2),0)</f>
        <v>0</v>
      </c>
      <c r="R1601" s="16" t="s">
        <v>8336</v>
      </c>
      <c r="S1601" s="11" t="s">
        <v>8343</v>
      </c>
      <c r="T1601" s="21">
        <f>(((K1601/60)/60)/24)+DATE(1970,1,1)</f>
        <v>42438.53907407407</v>
      </c>
      <c r="U1601" s="21">
        <f>(((I1601/60)/60)/24)+DATE(1970,1,1)</f>
        <v>42468.497407407413</v>
      </c>
    </row>
    <row r="1602" spans="1:21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f>YEAR(T1602)</f>
        <v>2014</v>
      </c>
      <c r="K1602" s="11">
        <v>1401585752</v>
      </c>
      <c r="L1602" t="b">
        <v>0</v>
      </c>
      <c r="M1602">
        <v>9</v>
      </c>
      <c r="N1602" t="b">
        <v>0</v>
      </c>
      <c r="O1602" t="s">
        <v>8289</v>
      </c>
      <c r="P1602" s="10">
        <f>ROUND(E1602/D1602*100,0)</f>
        <v>7</v>
      </c>
      <c r="Q1602">
        <f>IFERROR(ROUND(E1602/M1602,2),0)</f>
        <v>40.78</v>
      </c>
      <c r="R1602" s="16" t="s">
        <v>8336</v>
      </c>
      <c r="S1602" s="11" t="s">
        <v>8343</v>
      </c>
      <c r="T1602" s="21">
        <f>(((K1602/60)/60)/24)+DATE(1970,1,1)</f>
        <v>41791.057314814818</v>
      </c>
      <c r="U1602" s="21">
        <f>(((I1602/60)/60)/24)+DATE(1970,1,1)</f>
        <v>41835.21597222222</v>
      </c>
    </row>
    <row r="1603" spans="1:21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f>YEAR(T1603)</f>
        <v>2011</v>
      </c>
      <c r="K1603" s="11">
        <v>1301969633</v>
      </c>
      <c r="L1603" t="b">
        <v>0</v>
      </c>
      <c r="M1603">
        <v>56</v>
      </c>
      <c r="N1603" t="b">
        <v>1</v>
      </c>
      <c r="O1603" t="s">
        <v>8274</v>
      </c>
      <c r="P1603" s="10">
        <f>ROUND(E1603/D1603*100,0)</f>
        <v>108</v>
      </c>
      <c r="Q1603">
        <f>IFERROR(ROUND(E1603/M1603,2),0)</f>
        <v>48.33</v>
      </c>
      <c r="R1603" s="16" t="s">
        <v>8323</v>
      </c>
      <c r="S1603" s="11" t="s">
        <v>8324</v>
      </c>
      <c r="T1603" s="21">
        <f>(((K1603/60)/60)/24)+DATE(1970,1,1)</f>
        <v>40638.092974537038</v>
      </c>
      <c r="U1603" s="21">
        <f>(((I1603/60)/60)/24)+DATE(1970,1,1)</f>
        <v>40668.092974537038</v>
      </c>
    </row>
    <row r="1604" spans="1:21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f>YEAR(T1604)</f>
        <v>2011</v>
      </c>
      <c r="K1604" s="11">
        <v>1314947317</v>
      </c>
      <c r="L1604" t="b">
        <v>0</v>
      </c>
      <c r="M1604">
        <v>32</v>
      </c>
      <c r="N1604" t="b">
        <v>1</v>
      </c>
      <c r="O1604" t="s">
        <v>8274</v>
      </c>
      <c r="P1604" s="10">
        <f>ROUND(E1604/D1604*100,0)</f>
        <v>100</v>
      </c>
      <c r="Q1604">
        <f>IFERROR(ROUND(E1604/M1604,2),0)</f>
        <v>46.95</v>
      </c>
      <c r="R1604" s="16" t="s">
        <v>8323</v>
      </c>
      <c r="S1604" s="11" t="s">
        <v>8324</v>
      </c>
      <c r="T1604" s="21">
        <f>(((K1604/60)/60)/24)+DATE(1970,1,1)</f>
        <v>40788.297650462962</v>
      </c>
      <c r="U1604" s="21">
        <f>(((I1604/60)/60)/24)+DATE(1970,1,1)</f>
        <v>40830.958333333336</v>
      </c>
    </row>
    <row r="1605" spans="1:21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f>YEAR(T1605)</f>
        <v>2011</v>
      </c>
      <c r="K1605" s="11">
        <v>1322539459</v>
      </c>
      <c r="L1605" t="b">
        <v>0</v>
      </c>
      <c r="M1605">
        <v>30</v>
      </c>
      <c r="N1605" t="b">
        <v>1</v>
      </c>
      <c r="O1605" t="s">
        <v>8274</v>
      </c>
      <c r="P1605" s="10">
        <f>ROUND(E1605/D1605*100,0)</f>
        <v>100</v>
      </c>
      <c r="Q1605">
        <f>IFERROR(ROUND(E1605/M1605,2),0)</f>
        <v>66.69</v>
      </c>
      <c r="R1605" s="16" t="s">
        <v>8323</v>
      </c>
      <c r="S1605" s="11" t="s">
        <v>8324</v>
      </c>
      <c r="T1605" s="21">
        <f>(((K1605/60)/60)/24)+DATE(1970,1,1)</f>
        <v>40876.169664351852</v>
      </c>
      <c r="U1605" s="21">
        <f>(((I1605/60)/60)/24)+DATE(1970,1,1)</f>
        <v>40936.169664351852</v>
      </c>
    </row>
    <row r="1606" spans="1:21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f>YEAR(T1606)</f>
        <v>2012</v>
      </c>
      <c r="K1606" s="11">
        <v>1328559435</v>
      </c>
      <c r="L1606" t="b">
        <v>0</v>
      </c>
      <c r="M1606">
        <v>70</v>
      </c>
      <c r="N1606" t="b">
        <v>1</v>
      </c>
      <c r="O1606" t="s">
        <v>8274</v>
      </c>
      <c r="P1606" s="10">
        <f>ROUND(E1606/D1606*100,0)</f>
        <v>122</v>
      </c>
      <c r="Q1606">
        <f>IFERROR(ROUND(E1606/M1606,2),0)</f>
        <v>48.84</v>
      </c>
      <c r="R1606" s="16" t="s">
        <v>8323</v>
      </c>
      <c r="S1606" s="11" t="s">
        <v>8324</v>
      </c>
      <c r="T1606" s="21">
        <f>(((K1606/60)/60)/24)+DATE(1970,1,1)</f>
        <v>40945.845312500001</v>
      </c>
      <c r="U1606" s="21">
        <f>(((I1606/60)/60)/24)+DATE(1970,1,1)</f>
        <v>40985.80364583333</v>
      </c>
    </row>
    <row r="1607" spans="1:21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f>YEAR(T1607)</f>
        <v>2011</v>
      </c>
      <c r="K1607" s="11">
        <v>1311380313</v>
      </c>
      <c r="L1607" t="b">
        <v>0</v>
      </c>
      <c r="M1607">
        <v>44</v>
      </c>
      <c r="N1607" t="b">
        <v>1</v>
      </c>
      <c r="O1607" t="s">
        <v>8274</v>
      </c>
      <c r="P1607" s="10">
        <f>ROUND(E1607/D1607*100,0)</f>
        <v>101</v>
      </c>
      <c r="Q1607">
        <f>IFERROR(ROUND(E1607/M1607,2),0)</f>
        <v>137.31</v>
      </c>
      <c r="R1607" s="16" t="s">
        <v>8323</v>
      </c>
      <c r="S1607" s="11" t="s">
        <v>8324</v>
      </c>
      <c r="T1607" s="21">
        <f>(((K1607/60)/60)/24)+DATE(1970,1,1)</f>
        <v>40747.012881944444</v>
      </c>
      <c r="U1607" s="21">
        <f>(((I1607/60)/60)/24)+DATE(1970,1,1)</f>
        <v>40756.291666666664</v>
      </c>
    </row>
    <row r="1608" spans="1:21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f>YEAR(T1608)</f>
        <v>2010</v>
      </c>
      <c r="K1608" s="11">
        <v>1293158438</v>
      </c>
      <c r="L1608" t="b">
        <v>0</v>
      </c>
      <c r="M1608">
        <v>92</v>
      </c>
      <c r="N1608" t="b">
        <v>1</v>
      </c>
      <c r="O1608" t="s">
        <v>8274</v>
      </c>
      <c r="P1608" s="10">
        <f>ROUND(E1608/D1608*100,0)</f>
        <v>101</v>
      </c>
      <c r="Q1608">
        <f>IFERROR(ROUND(E1608/M1608,2),0)</f>
        <v>87.83</v>
      </c>
      <c r="R1608" s="16" t="s">
        <v>8323</v>
      </c>
      <c r="S1608" s="11" t="s">
        <v>8324</v>
      </c>
      <c r="T1608" s="21">
        <f>(((K1608/60)/60)/24)+DATE(1970,1,1)</f>
        <v>40536.111550925925</v>
      </c>
      <c r="U1608" s="21">
        <f>(((I1608/60)/60)/24)+DATE(1970,1,1)</f>
        <v>40626.069884259261</v>
      </c>
    </row>
    <row r="1609" spans="1:21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f>YEAR(T1609)</f>
        <v>2012</v>
      </c>
      <c r="K1609" s="11">
        <v>1337887451</v>
      </c>
      <c r="L1609" t="b">
        <v>0</v>
      </c>
      <c r="M1609">
        <v>205</v>
      </c>
      <c r="N1609" t="b">
        <v>1</v>
      </c>
      <c r="O1609" t="s">
        <v>8274</v>
      </c>
      <c r="P1609" s="10">
        <f>ROUND(E1609/D1609*100,0)</f>
        <v>145</v>
      </c>
      <c r="Q1609">
        <f>IFERROR(ROUND(E1609/M1609,2),0)</f>
        <v>70.790000000000006</v>
      </c>
      <c r="R1609" s="16" t="s">
        <v>8323</v>
      </c>
      <c r="S1609" s="11" t="s">
        <v>8324</v>
      </c>
      <c r="T1609" s="21">
        <f>(((K1609/60)/60)/24)+DATE(1970,1,1)</f>
        <v>41053.80846064815</v>
      </c>
      <c r="U1609" s="21">
        <f>(((I1609/60)/60)/24)+DATE(1970,1,1)</f>
        <v>41074.80846064815</v>
      </c>
    </row>
    <row r="1610" spans="1:21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f>YEAR(T1610)</f>
        <v>2013</v>
      </c>
      <c r="K1610" s="11">
        <v>1385754986</v>
      </c>
      <c r="L1610" t="b">
        <v>0</v>
      </c>
      <c r="M1610">
        <v>23</v>
      </c>
      <c r="N1610" t="b">
        <v>1</v>
      </c>
      <c r="O1610" t="s">
        <v>8274</v>
      </c>
      <c r="P1610" s="10">
        <f>ROUND(E1610/D1610*100,0)</f>
        <v>101</v>
      </c>
      <c r="Q1610">
        <f>IFERROR(ROUND(E1610/M1610,2),0)</f>
        <v>52.83</v>
      </c>
      <c r="R1610" s="16" t="s">
        <v>8323</v>
      </c>
      <c r="S1610" s="11" t="s">
        <v>8324</v>
      </c>
      <c r="T1610" s="21">
        <f>(((K1610/60)/60)/24)+DATE(1970,1,1)</f>
        <v>41607.83085648148</v>
      </c>
      <c r="U1610" s="21">
        <f>(((I1610/60)/60)/24)+DATE(1970,1,1)</f>
        <v>41640.226388888892</v>
      </c>
    </row>
    <row r="1611" spans="1:21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f>YEAR(T1611)</f>
        <v>2011</v>
      </c>
      <c r="K1611" s="11">
        <v>1315612909</v>
      </c>
      <c r="L1611" t="b">
        <v>0</v>
      </c>
      <c r="M1611">
        <v>4</v>
      </c>
      <c r="N1611" t="b">
        <v>1</v>
      </c>
      <c r="O1611" t="s">
        <v>8274</v>
      </c>
      <c r="P1611" s="10">
        <f>ROUND(E1611/D1611*100,0)</f>
        <v>118</v>
      </c>
      <c r="Q1611">
        <f>IFERROR(ROUND(E1611/M1611,2),0)</f>
        <v>443.75</v>
      </c>
      <c r="R1611" s="16" t="s">
        <v>8323</v>
      </c>
      <c r="S1611" s="11" t="s">
        <v>8324</v>
      </c>
      <c r="T1611" s="21">
        <f>(((K1611/60)/60)/24)+DATE(1970,1,1)</f>
        <v>40796.001261574071</v>
      </c>
      <c r="U1611" s="21">
        <f>(((I1611/60)/60)/24)+DATE(1970,1,1)</f>
        <v>40849.333333333336</v>
      </c>
    </row>
    <row r="1612" spans="1:21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f>YEAR(T1612)</f>
        <v>2012</v>
      </c>
      <c r="K1612" s="11">
        <v>1353017510</v>
      </c>
      <c r="L1612" t="b">
        <v>0</v>
      </c>
      <c r="M1612">
        <v>112</v>
      </c>
      <c r="N1612" t="b">
        <v>1</v>
      </c>
      <c r="O1612" t="s">
        <v>8274</v>
      </c>
      <c r="P1612" s="10">
        <f>ROUND(E1612/D1612*100,0)</f>
        <v>272</v>
      </c>
      <c r="Q1612">
        <f>IFERROR(ROUND(E1612/M1612,2),0)</f>
        <v>48.54</v>
      </c>
      <c r="R1612" s="16" t="s">
        <v>8323</v>
      </c>
      <c r="S1612" s="11" t="s">
        <v>8324</v>
      </c>
      <c r="T1612" s="21">
        <f>(((K1612/60)/60)/24)+DATE(1970,1,1)</f>
        <v>41228.924884259257</v>
      </c>
      <c r="U1612" s="21">
        <f>(((I1612/60)/60)/24)+DATE(1970,1,1)</f>
        <v>41258.924884259257</v>
      </c>
    </row>
    <row r="1613" spans="1:21" ht="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f>YEAR(T1613)</f>
        <v>2013</v>
      </c>
      <c r="K1613" s="11">
        <v>1368576032</v>
      </c>
      <c r="L1613" t="b">
        <v>0</v>
      </c>
      <c r="M1613">
        <v>27</v>
      </c>
      <c r="N1613" t="b">
        <v>1</v>
      </c>
      <c r="O1613" t="s">
        <v>8274</v>
      </c>
      <c r="P1613" s="10">
        <f>ROUND(E1613/D1613*100,0)</f>
        <v>125</v>
      </c>
      <c r="Q1613">
        <f>IFERROR(ROUND(E1613/M1613,2),0)</f>
        <v>37.07</v>
      </c>
      <c r="R1613" s="16" t="s">
        <v>8323</v>
      </c>
      <c r="S1613" s="11" t="s">
        <v>8324</v>
      </c>
      <c r="T1613" s="21">
        <f>(((K1613/60)/60)/24)+DATE(1970,1,1)</f>
        <v>41409.00037037037</v>
      </c>
      <c r="U1613" s="21">
        <f>(((I1613/60)/60)/24)+DATE(1970,1,1)</f>
        <v>41430.00037037037</v>
      </c>
    </row>
    <row r="1614" spans="1:21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f>YEAR(T1614)</f>
        <v>2012</v>
      </c>
      <c r="K1614" s="11">
        <v>1354568384</v>
      </c>
      <c r="L1614" t="b">
        <v>0</v>
      </c>
      <c r="M1614">
        <v>11</v>
      </c>
      <c r="N1614" t="b">
        <v>1</v>
      </c>
      <c r="O1614" t="s">
        <v>8274</v>
      </c>
      <c r="P1614" s="10">
        <f>ROUND(E1614/D1614*100,0)</f>
        <v>110</v>
      </c>
      <c r="Q1614">
        <f>IFERROR(ROUND(E1614/M1614,2),0)</f>
        <v>50</v>
      </c>
      <c r="R1614" s="16" t="s">
        <v>8323</v>
      </c>
      <c r="S1614" s="11" t="s">
        <v>8324</v>
      </c>
      <c r="T1614" s="21">
        <f>(((K1614/60)/60)/24)+DATE(1970,1,1)</f>
        <v>41246.874814814815</v>
      </c>
      <c r="U1614" s="21">
        <f>(((I1614/60)/60)/24)+DATE(1970,1,1)</f>
        <v>41276.874814814815</v>
      </c>
    </row>
    <row r="1615" spans="1:21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f>YEAR(T1615)</f>
        <v>2012</v>
      </c>
      <c r="K1615" s="11">
        <v>1340329202</v>
      </c>
      <c r="L1615" t="b">
        <v>0</v>
      </c>
      <c r="M1615">
        <v>26</v>
      </c>
      <c r="N1615" t="b">
        <v>1</v>
      </c>
      <c r="O1615" t="s">
        <v>8274</v>
      </c>
      <c r="P1615" s="10">
        <f>ROUND(E1615/D1615*100,0)</f>
        <v>102</v>
      </c>
      <c r="Q1615">
        <f>IFERROR(ROUND(E1615/M1615,2),0)</f>
        <v>39.04</v>
      </c>
      <c r="R1615" s="16" t="s">
        <v>8323</v>
      </c>
      <c r="S1615" s="11" t="s">
        <v>8324</v>
      </c>
      <c r="T1615" s="21">
        <f>(((K1615/60)/60)/24)+DATE(1970,1,1)</f>
        <v>41082.069467592592</v>
      </c>
      <c r="U1615" s="21">
        <f>(((I1615/60)/60)/24)+DATE(1970,1,1)</f>
        <v>41112.069467592592</v>
      </c>
    </row>
    <row r="1616" spans="1:21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f>YEAR(T1616)</f>
        <v>2014</v>
      </c>
      <c r="K1616" s="11">
        <v>1401924769</v>
      </c>
      <c r="L1616" t="b">
        <v>0</v>
      </c>
      <c r="M1616">
        <v>77</v>
      </c>
      <c r="N1616" t="b">
        <v>1</v>
      </c>
      <c r="O1616" t="s">
        <v>8274</v>
      </c>
      <c r="P1616" s="10">
        <f>ROUND(E1616/D1616*100,0)</f>
        <v>103</v>
      </c>
      <c r="Q1616">
        <f>IFERROR(ROUND(E1616/M1616,2),0)</f>
        <v>66.69</v>
      </c>
      <c r="R1616" s="16" t="s">
        <v>8323</v>
      </c>
      <c r="S1616" s="11" t="s">
        <v>8324</v>
      </c>
      <c r="T1616" s="21">
        <f>(((K1616/60)/60)/24)+DATE(1970,1,1)</f>
        <v>41794.981122685182</v>
      </c>
      <c r="U1616" s="21">
        <f>(((I1616/60)/60)/24)+DATE(1970,1,1)</f>
        <v>41854.708333333336</v>
      </c>
    </row>
    <row r="1617" spans="1:21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f>YEAR(T1617)</f>
        <v>2011</v>
      </c>
      <c r="K1617" s="11">
        <v>1319850796</v>
      </c>
      <c r="L1617" t="b">
        <v>0</v>
      </c>
      <c r="M1617">
        <v>136</v>
      </c>
      <c r="N1617" t="b">
        <v>1</v>
      </c>
      <c r="O1617" t="s">
        <v>8274</v>
      </c>
      <c r="P1617" s="10">
        <f>ROUND(E1617/D1617*100,0)</f>
        <v>114</v>
      </c>
      <c r="Q1617">
        <f>IFERROR(ROUND(E1617/M1617,2),0)</f>
        <v>67.13</v>
      </c>
      <c r="R1617" s="16" t="s">
        <v>8323</v>
      </c>
      <c r="S1617" s="11" t="s">
        <v>8324</v>
      </c>
      <c r="T1617" s="21">
        <f>(((K1617/60)/60)/24)+DATE(1970,1,1)</f>
        <v>40845.050879629627</v>
      </c>
      <c r="U1617" s="21">
        <f>(((I1617/60)/60)/24)+DATE(1970,1,1)</f>
        <v>40890.092546296299</v>
      </c>
    </row>
    <row r="1618" spans="1:21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f>YEAR(T1618)</f>
        <v>2012</v>
      </c>
      <c r="K1618" s="11">
        <v>1350061821</v>
      </c>
      <c r="L1618" t="b">
        <v>0</v>
      </c>
      <c r="M1618">
        <v>157</v>
      </c>
      <c r="N1618" t="b">
        <v>1</v>
      </c>
      <c r="O1618" t="s">
        <v>8274</v>
      </c>
      <c r="P1618" s="10">
        <f>ROUND(E1618/D1618*100,0)</f>
        <v>104</v>
      </c>
      <c r="Q1618">
        <f>IFERROR(ROUND(E1618/M1618,2),0)</f>
        <v>66.37</v>
      </c>
      <c r="R1618" s="16" t="s">
        <v>8323</v>
      </c>
      <c r="S1618" s="11" t="s">
        <v>8324</v>
      </c>
      <c r="T1618" s="21">
        <f>(((K1618/60)/60)/24)+DATE(1970,1,1)</f>
        <v>41194.715520833335</v>
      </c>
      <c r="U1618" s="21">
        <f>(((I1618/60)/60)/24)+DATE(1970,1,1)</f>
        <v>41235.916666666664</v>
      </c>
    </row>
    <row r="1619" spans="1:21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f>YEAR(T1619)</f>
        <v>2013</v>
      </c>
      <c r="K1619" s="11">
        <v>1380470188</v>
      </c>
      <c r="L1619" t="b">
        <v>0</v>
      </c>
      <c r="M1619">
        <v>158</v>
      </c>
      <c r="N1619" t="b">
        <v>1</v>
      </c>
      <c r="O1619" t="s">
        <v>8274</v>
      </c>
      <c r="P1619" s="10">
        <f>ROUND(E1619/D1619*100,0)</f>
        <v>146</v>
      </c>
      <c r="Q1619">
        <f>IFERROR(ROUND(E1619/M1619,2),0)</f>
        <v>64.62</v>
      </c>
      <c r="R1619" s="16" t="s">
        <v>8323</v>
      </c>
      <c r="S1619" s="11" t="s">
        <v>8324</v>
      </c>
      <c r="T1619" s="21">
        <f>(((K1619/60)/60)/24)+DATE(1970,1,1)</f>
        <v>41546.664212962962</v>
      </c>
      <c r="U1619" s="21">
        <f>(((I1619/60)/60)/24)+DATE(1970,1,1)</f>
        <v>41579.791666666664</v>
      </c>
    </row>
    <row r="1620" spans="1:21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f>YEAR(T1620)</f>
        <v>2013</v>
      </c>
      <c r="K1620" s="11">
        <v>1359301335</v>
      </c>
      <c r="L1620" t="b">
        <v>0</v>
      </c>
      <c r="M1620">
        <v>27</v>
      </c>
      <c r="N1620" t="b">
        <v>1</v>
      </c>
      <c r="O1620" t="s">
        <v>8274</v>
      </c>
      <c r="P1620" s="10">
        <f>ROUND(E1620/D1620*100,0)</f>
        <v>105</v>
      </c>
      <c r="Q1620">
        <f>IFERROR(ROUND(E1620/M1620,2),0)</f>
        <v>58.37</v>
      </c>
      <c r="R1620" s="16" t="s">
        <v>8323</v>
      </c>
      <c r="S1620" s="11" t="s">
        <v>8324</v>
      </c>
      <c r="T1620" s="21">
        <f>(((K1620/60)/60)/24)+DATE(1970,1,1)</f>
        <v>41301.654340277775</v>
      </c>
      <c r="U1620" s="21">
        <f>(((I1620/60)/60)/24)+DATE(1970,1,1)</f>
        <v>41341.654340277775</v>
      </c>
    </row>
    <row r="1621" spans="1:21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f>YEAR(T1621)</f>
        <v>2014</v>
      </c>
      <c r="K1621" s="11">
        <v>1408940886</v>
      </c>
      <c r="L1621" t="b">
        <v>0</v>
      </c>
      <c r="M1621">
        <v>23</v>
      </c>
      <c r="N1621" t="b">
        <v>1</v>
      </c>
      <c r="O1621" t="s">
        <v>8274</v>
      </c>
      <c r="P1621" s="10">
        <f>ROUND(E1621/D1621*100,0)</f>
        <v>133</v>
      </c>
      <c r="Q1621">
        <f>IFERROR(ROUND(E1621/M1621,2),0)</f>
        <v>86.96</v>
      </c>
      <c r="R1621" s="16" t="s">
        <v>8323</v>
      </c>
      <c r="S1621" s="11" t="s">
        <v>8324</v>
      </c>
      <c r="T1621" s="21">
        <f>(((K1621/60)/60)/24)+DATE(1970,1,1)</f>
        <v>41876.18618055556</v>
      </c>
      <c r="U1621" s="21">
        <f>(((I1621/60)/60)/24)+DATE(1970,1,1)</f>
        <v>41897.18618055556</v>
      </c>
    </row>
    <row r="1622" spans="1:21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f>YEAR(T1622)</f>
        <v>2013</v>
      </c>
      <c r="K1622" s="11">
        <v>1361002140</v>
      </c>
      <c r="L1622" t="b">
        <v>0</v>
      </c>
      <c r="M1622">
        <v>17</v>
      </c>
      <c r="N1622" t="b">
        <v>1</v>
      </c>
      <c r="O1622" t="s">
        <v>8274</v>
      </c>
      <c r="P1622" s="10">
        <f>ROUND(E1622/D1622*100,0)</f>
        <v>113</v>
      </c>
      <c r="Q1622">
        <f>IFERROR(ROUND(E1622/M1622,2),0)</f>
        <v>66.47</v>
      </c>
      <c r="R1622" s="16" t="s">
        <v>8323</v>
      </c>
      <c r="S1622" s="11" t="s">
        <v>8324</v>
      </c>
      <c r="T1622" s="21">
        <f>(((K1622/60)/60)/24)+DATE(1970,1,1)</f>
        <v>41321.339583333334</v>
      </c>
      <c r="U1622" s="21">
        <f>(((I1622/60)/60)/24)+DATE(1970,1,1)</f>
        <v>41328.339583333334</v>
      </c>
    </row>
    <row r="1623" spans="1:21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f>YEAR(T1623)</f>
        <v>2012</v>
      </c>
      <c r="K1623" s="11">
        <v>1333550015</v>
      </c>
      <c r="L1623" t="b">
        <v>0</v>
      </c>
      <c r="M1623">
        <v>37</v>
      </c>
      <c r="N1623" t="b">
        <v>1</v>
      </c>
      <c r="O1623" t="s">
        <v>8274</v>
      </c>
      <c r="P1623" s="10">
        <f>ROUND(E1623/D1623*100,0)</f>
        <v>121</v>
      </c>
      <c r="Q1623">
        <f>IFERROR(ROUND(E1623/M1623,2),0)</f>
        <v>163.78</v>
      </c>
      <c r="R1623" s="16" t="s">
        <v>8323</v>
      </c>
      <c r="S1623" s="11" t="s">
        <v>8324</v>
      </c>
      <c r="T1623" s="21">
        <f>(((K1623/60)/60)/24)+DATE(1970,1,1)</f>
        <v>41003.60665509259</v>
      </c>
      <c r="U1623" s="21">
        <f>(((I1623/60)/60)/24)+DATE(1970,1,1)</f>
        <v>41057.165972222225</v>
      </c>
    </row>
    <row r="1624" spans="1:21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f>YEAR(T1624)</f>
        <v>2014</v>
      </c>
      <c r="K1624" s="11">
        <v>1415343874</v>
      </c>
      <c r="L1624" t="b">
        <v>0</v>
      </c>
      <c r="M1624">
        <v>65</v>
      </c>
      <c r="N1624" t="b">
        <v>1</v>
      </c>
      <c r="O1624" t="s">
        <v>8274</v>
      </c>
      <c r="P1624" s="10">
        <f>ROUND(E1624/D1624*100,0)</f>
        <v>102</v>
      </c>
      <c r="Q1624">
        <f>IFERROR(ROUND(E1624/M1624,2),0)</f>
        <v>107.98</v>
      </c>
      <c r="R1624" s="16" t="s">
        <v>8323</v>
      </c>
      <c r="S1624" s="11" t="s">
        <v>8324</v>
      </c>
      <c r="T1624" s="21">
        <f>(((K1624/60)/60)/24)+DATE(1970,1,1)</f>
        <v>41950.29483796296</v>
      </c>
      <c r="U1624" s="21">
        <f>(((I1624/60)/60)/24)+DATE(1970,1,1)</f>
        <v>41990.332638888889</v>
      </c>
    </row>
    <row r="1625" spans="1:21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f>YEAR(T1625)</f>
        <v>2013</v>
      </c>
      <c r="K1625" s="11">
        <v>1372437089</v>
      </c>
      <c r="L1625" t="b">
        <v>0</v>
      </c>
      <c r="M1625">
        <v>18</v>
      </c>
      <c r="N1625" t="b">
        <v>1</v>
      </c>
      <c r="O1625" t="s">
        <v>8274</v>
      </c>
      <c r="P1625" s="10">
        <f>ROUND(E1625/D1625*100,0)</f>
        <v>101</v>
      </c>
      <c r="Q1625">
        <f>IFERROR(ROUND(E1625/M1625,2),0)</f>
        <v>42.11</v>
      </c>
      <c r="R1625" s="16" t="s">
        <v>8323</v>
      </c>
      <c r="S1625" s="11" t="s">
        <v>8324</v>
      </c>
      <c r="T1625" s="21">
        <f>(((K1625/60)/60)/24)+DATE(1970,1,1)</f>
        <v>41453.688530092593</v>
      </c>
      <c r="U1625" s="21">
        <f>(((I1625/60)/60)/24)+DATE(1970,1,1)</f>
        <v>41513.688530092593</v>
      </c>
    </row>
    <row r="1626" spans="1:21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f>YEAR(T1626)</f>
        <v>2012</v>
      </c>
      <c r="K1626" s="11">
        <v>1354265335</v>
      </c>
      <c r="L1626" t="b">
        <v>0</v>
      </c>
      <c r="M1626">
        <v>25</v>
      </c>
      <c r="N1626" t="b">
        <v>1</v>
      </c>
      <c r="O1626" t="s">
        <v>8274</v>
      </c>
      <c r="P1626" s="10">
        <f>ROUND(E1626/D1626*100,0)</f>
        <v>118</v>
      </c>
      <c r="Q1626">
        <f>IFERROR(ROUND(E1626/M1626,2),0)</f>
        <v>47.2</v>
      </c>
      <c r="R1626" s="16" t="s">
        <v>8323</v>
      </c>
      <c r="S1626" s="11" t="s">
        <v>8324</v>
      </c>
      <c r="T1626" s="21">
        <f>(((K1626/60)/60)/24)+DATE(1970,1,1)</f>
        <v>41243.367303240739</v>
      </c>
      <c r="U1626" s="21">
        <f>(((I1626/60)/60)/24)+DATE(1970,1,1)</f>
        <v>41283.367303240739</v>
      </c>
    </row>
    <row r="1627" spans="1:21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f>YEAR(T1627)</f>
        <v>2012</v>
      </c>
      <c r="K1627" s="11">
        <v>1344962853</v>
      </c>
      <c r="L1627" t="b">
        <v>0</v>
      </c>
      <c r="M1627">
        <v>104</v>
      </c>
      <c r="N1627" t="b">
        <v>1</v>
      </c>
      <c r="O1627" t="s">
        <v>8274</v>
      </c>
      <c r="P1627" s="10">
        <f>ROUND(E1627/D1627*100,0)</f>
        <v>155</v>
      </c>
      <c r="Q1627">
        <f>IFERROR(ROUND(E1627/M1627,2),0)</f>
        <v>112.02</v>
      </c>
      <c r="R1627" s="16" t="s">
        <v>8323</v>
      </c>
      <c r="S1627" s="11" t="s">
        <v>8324</v>
      </c>
      <c r="T1627" s="21">
        <f>(((K1627/60)/60)/24)+DATE(1970,1,1)</f>
        <v>41135.699687500004</v>
      </c>
      <c r="U1627" s="21">
        <f>(((I1627/60)/60)/24)+DATE(1970,1,1)</f>
        <v>41163.699687500004</v>
      </c>
    </row>
    <row r="1628" spans="1:21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f>YEAR(T1628)</f>
        <v>2013</v>
      </c>
      <c r="K1628" s="11">
        <v>1383337267</v>
      </c>
      <c r="L1628" t="b">
        <v>0</v>
      </c>
      <c r="M1628">
        <v>108</v>
      </c>
      <c r="N1628" t="b">
        <v>1</v>
      </c>
      <c r="O1628" t="s">
        <v>8274</v>
      </c>
      <c r="P1628" s="10">
        <f>ROUND(E1628/D1628*100,0)</f>
        <v>101</v>
      </c>
      <c r="Q1628">
        <f>IFERROR(ROUND(E1628/M1628,2),0)</f>
        <v>74.95</v>
      </c>
      <c r="R1628" s="16" t="s">
        <v>8323</v>
      </c>
      <c r="S1628" s="11" t="s">
        <v>8324</v>
      </c>
      <c r="T1628" s="21">
        <f>(((K1628/60)/60)/24)+DATE(1970,1,1)</f>
        <v>41579.847997685189</v>
      </c>
      <c r="U1628" s="21">
        <f>(((I1628/60)/60)/24)+DATE(1970,1,1)</f>
        <v>41609.889664351853</v>
      </c>
    </row>
    <row r="1629" spans="1:21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f>YEAR(T1629)</f>
        <v>2012</v>
      </c>
      <c r="K1629" s="11">
        <v>1351011489</v>
      </c>
      <c r="L1629" t="b">
        <v>0</v>
      </c>
      <c r="M1629">
        <v>38</v>
      </c>
      <c r="N1629" t="b">
        <v>1</v>
      </c>
      <c r="O1629" t="s">
        <v>8274</v>
      </c>
      <c r="P1629" s="10">
        <f>ROUND(E1629/D1629*100,0)</f>
        <v>117</v>
      </c>
      <c r="Q1629">
        <f>IFERROR(ROUND(E1629/M1629,2),0)</f>
        <v>61.58</v>
      </c>
      <c r="R1629" s="16" t="s">
        <v>8323</v>
      </c>
      <c r="S1629" s="11" t="s">
        <v>8324</v>
      </c>
      <c r="T1629" s="21">
        <f>(((K1629/60)/60)/24)+DATE(1970,1,1)</f>
        <v>41205.707048611112</v>
      </c>
      <c r="U1629" s="21">
        <f>(((I1629/60)/60)/24)+DATE(1970,1,1)</f>
        <v>41239.207638888889</v>
      </c>
    </row>
    <row r="1630" spans="1:21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f>YEAR(T1630)</f>
        <v>2014</v>
      </c>
      <c r="K1630" s="11">
        <v>1400175682</v>
      </c>
      <c r="L1630" t="b">
        <v>0</v>
      </c>
      <c r="M1630">
        <v>88</v>
      </c>
      <c r="N1630" t="b">
        <v>1</v>
      </c>
      <c r="O1630" t="s">
        <v>8274</v>
      </c>
      <c r="P1630" s="10">
        <f>ROUND(E1630/D1630*100,0)</f>
        <v>101</v>
      </c>
      <c r="Q1630">
        <f>IFERROR(ROUND(E1630/M1630,2),0)</f>
        <v>45.88</v>
      </c>
      <c r="R1630" s="16" t="s">
        <v>8323</v>
      </c>
      <c r="S1630" s="11" t="s">
        <v>8324</v>
      </c>
      <c r="T1630" s="21">
        <f>(((K1630/60)/60)/24)+DATE(1970,1,1)</f>
        <v>41774.737060185187</v>
      </c>
      <c r="U1630" s="21">
        <f>(((I1630/60)/60)/24)+DATE(1970,1,1)</f>
        <v>41807.737060185187</v>
      </c>
    </row>
    <row r="1631" spans="1:21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f>YEAR(T1631)</f>
        <v>2014</v>
      </c>
      <c r="K1631" s="11">
        <v>1389041333</v>
      </c>
      <c r="L1631" t="b">
        <v>0</v>
      </c>
      <c r="M1631">
        <v>82</v>
      </c>
      <c r="N1631" t="b">
        <v>1</v>
      </c>
      <c r="O1631" t="s">
        <v>8274</v>
      </c>
      <c r="P1631" s="10">
        <f>ROUND(E1631/D1631*100,0)</f>
        <v>104</v>
      </c>
      <c r="Q1631">
        <f>IFERROR(ROUND(E1631/M1631,2),0)</f>
        <v>75.849999999999994</v>
      </c>
      <c r="R1631" s="16" t="s">
        <v>8323</v>
      </c>
      <c r="S1631" s="11" t="s">
        <v>8324</v>
      </c>
      <c r="T1631" s="21">
        <f>(((K1631/60)/60)/24)+DATE(1970,1,1)</f>
        <v>41645.867280092592</v>
      </c>
      <c r="U1631" s="21">
        <f>(((I1631/60)/60)/24)+DATE(1970,1,1)</f>
        <v>41690.867280092592</v>
      </c>
    </row>
    <row r="1632" spans="1:21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f>YEAR(T1632)</f>
        <v>2012</v>
      </c>
      <c r="K1632" s="11">
        <v>1328040375</v>
      </c>
      <c r="L1632" t="b">
        <v>0</v>
      </c>
      <c r="M1632">
        <v>126</v>
      </c>
      <c r="N1632" t="b">
        <v>1</v>
      </c>
      <c r="O1632" t="s">
        <v>8274</v>
      </c>
      <c r="P1632" s="10">
        <f>ROUND(E1632/D1632*100,0)</f>
        <v>265</v>
      </c>
      <c r="Q1632">
        <f>IFERROR(ROUND(E1632/M1632,2),0)</f>
        <v>84.21</v>
      </c>
      <c r="R1632" s="16" t="s">
        <v>8323</v>
      </c>
      <c r="S1632" s="11" t="s">
        <v>8324</v>
      </c>
      <c r="T1632" s="21">
        <f>(((K1632/60)/60)/24)+DATE(1970,1,1)</f>
        <v>40939.837673611109</v>
      </c>
      <c r="U1632" s="21">
        <f>(((I1632/60)/60)/24)+DATE(1970,1,1)</f>
        <v>40970.290972222225</v>
      </c>
    </row>
    <row r="1633" spans="1:21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f>YEAR(T1633)</f>
        <v>2012</v>
      </c>
      <c r="K1633" s="11">
        <v>1347482261</v>
      </c>
      <c r="L1633" t="b">
        <v>0</v>
      </c>
      <c r="M1633">
        <v>133</v>
      </c>
      <c r="N1633" t="b">
        <v>1</v>
      </c>
      <c r="O1633" t="s">
        <v>8274</v>
      </c>
      <c r="P1633" s="10">
        <f>ROUND(E1633/D1633*100,0)</f>
        <v>156</v>
      </c>
      <c r="Q1633">
        <f>IFERROR(ROUND(E1633/M1633,2),0)</f>
        <v>117.23</v>
      </c>
      <c r="R1633" s="16" t="s">
        <v>8323</v>
      </c>
      <c r="S1633" s="11" t="s">
        <v>8324</v>
      </c>
      <c r="T1633" s="21">
        <f>(((K1633/60)/60)/24)+DATE(1970,1,1)</f>
        <v>41164.859502314815</v>
      </c>
      <c r="U1633" s="21">
        <f>(((I1633/60)/60)/24)+DATE(1970,1,1)</f>
        <v>41194.859502314815</v>
      </c>
    </row>
    <row r="1634" spans="1:21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f>YEAR(T1634)</f>
        <v>2011</v>
      </c>
      <c r="K1634" s="11">
        <v>1311667854</v>
      </c>
      <c r="L1634" t="b">
        <v>0</v>
      </c>
      <c r="M1634">
        <v>47</v>
      </c>
      <c r="N1634" t="b">
        <v>1</v>
      </c>
      <c r="O1634" t="s">
        <v>8274</v>
      </c>
      <c r="P1634" s="10">
        <f>ROUND(E1634/D1634*100,0)</f>
        <v>102</v>
      </c>
      <c r="Q1634">
        <f>IFERROR(ROUND(E1634/M1634,2),0)</f>
        <v>86.49</v>
      </c>
      <c r="R1634" s="16" t="s">
        <v>8323</v>
      </c>
      <c r="S1634" s="11" t="s">
        <v>8324</v>
      </c>
      <c r="T1634" s="21">
        <f>(((K1634/60)/60)/24)+DATE(1970,1,1)</f>
        <v>40750.340902777774</v>
      </c>
      <c r="U1634" s="21">
        <f>(((I1634/60)/60)/24)+DATE(1970,1,1)</f>
        <v>40810.340902777774</v>
      </c>
    </row>
    <row r="1635" spans="1:21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f>YEAR(T1635)</f>
        <v>2011</v>
      </c>
      <c r="K1635" s="11">
        <v>1324329156</v>
      </c>
      <c r="L1635" t="b">
        <v>0</v>
      </c>
      <c r="M1635">
        <v>58</v>
      </c>
      <c r="N1635" t="b">
        <v>1</v>
      </c>
      <c r="O1635" t="s">
        <v>8274</v>
      </c>
      <c r="P1635" s="10">
        <f>ROUND(E1635/D1635*100,0)</f>
        <v>100</v>
      </c>
      <c r="Q1635">
        <f>IFERROR(ROUND(E1635/M1635,2),0)</f>
        <v>172.41</v>
      </c>
      <c r="R1635" s="16" t="s">
        <v>8323</v>
      </c>
      <c r="S1635" s="11" t="s">
        <v>8324</v>
      </c>
      <c r="T1635" s="21">
        <f>(((K1635/60)/60)/24)+DATE(1970,1,1)</f>
        <v>40896.883750000001</v>
      </c>
      <c r="U1635" s="21">
        <f>(((I1635/60)/60)/24)+DATE(1970,1,1)</f>
        <v>40924.208333333336</v>
      </c>
    </row>
    <row r="1636" spans="1:21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f>YEAR(T1636)</f>
        <v>2011</v>
      </c>
      <c r="K1636" s="11">
        <v>1303706001</v>
      </c>
      <c r="L1636" t="b">
        <v>0</v>
      </c>
      <c r="M1636">
        <v>32</v>
      </c>
      <c r="N1636" t="b">
        <v>1</v>
      </c>
      <c r="O1636" t="s">
        <v>8274</v>
      </c>
      <c r="P1636" s="10">
        <f>ROUND(E1636/D1636*100,0)</f>
        <v>101</v>
      </c>
      <c r="Q1636">
        <f>IFERROR(ROUND(E1636/M1636,2),0)</f>
        <v>62.81</v>
      </c>
      <c r="R1636" s="16" t="s">
        <v>8323</v>
      </c>
      <c r="S1636" s="11" t="s">
        <v>8324</v>
      </c>
      <c r="T1636" s="21">
        <f>(((K1636/60)/60)/24)+DATE(1970,1,1)</f>
        <v>40658.189826388887</v>
      </c>
      <c r="U1636" s="21">
        <f>(((I1636/60)/60)/24)+DATE(1970,1,1)</f>
        <v>40696.249305555553</v>
      </c>
    </row>
    <row r="1637" spans="1:21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f>YEAR(T1637)</f>
        <v>2016</v>
      </c>
      <c r="K1637" s="11">
        <v>1463086261</v>
      </c>
      <c r="L1637" t="b">
        <v>0</v>
      </c>
      <c r="M1637">
        <v>37</v>
      </c>
      <c r="N1637" t="b">
        <v>1</v>
      </c>
      <c r="O1637" t="s">
        <v>8274</v>
      </c>
      <c r="P1637" s="10">
        <f>ROUND(E1637/D1637*100,0)</f>
        <v>125</v>
      </c>
      <c r="Q1637">
        <f>IFERROR(ROUND(E1637/M1637,2),0)</f>
        <v>67.73</v>
      </c>
      <c r="R1637" s="16" t="s">
        <v>8323</v>
      </c>
      <c r="S1637" s="11" t="s">
        <v>8324</v>
      </c>
      <c r="T1637" s="21">
        <f>(((K1637/60)/60)/24)+DATE(1970,1,1)</f>
        <v>42502.868761574078</v>
      </c>
      <c r="U1637" s="21">
        <f>(((I1637/60)/60)/24)+DATE(1970,1,1)</f>
        <v>42562.868761574078</v>
      </c>
    </row>
    <row r="1638" spans="1:21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f>YEAR(T1638)</f>
        <v>2011</v>
      </c>
      <c r="K1638" s="11">
        <v>1304129088</v>
      </c>
      <c r="L1638" t="b">
        <v>0</v>
      </c>
      <c r="M1638">
        <v>87</v>
      </c>
      <c r="N1638" t="b">
        <v>1</v>
      </c>
      <c r="O1638" t="s">
        <v>8274</v>
      </c>
      <c r="P1638" s="10">
        <f>ROUND(E1638/D1638*100,0)</f>
        <v>104</v>
      </c>
      <c r="Q1638">
        <f>IFERROR(ROUND(E1638/M1638,2),0)</f>
        <v>53.56</v>
      </c>
      <c r="R1638" s="16" t="s">
        <v>8323</v>
      </c>
      <c r="S1638" s="11" t="s">
        <v>8324</v>
      </c>
      <c r="T1638" s="21">
        <f>(((K1638/60)/60)/24)+DATE(1970,1,1)</f>
        <v>40663.08666666667</v>
      </c>
      <c r="U1638" s="21">
        <f>(((I1638/60)/60)/24)+DATE(1970,1,1)</f>
        <v>40706.166666666664</v>
      </c>
    </row>
    <row r="1639" spans="1:21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f>YEAR(T1639)</f>
        <v>2009</v>
      </c>
      <c r="K1639" s="11">
        <v>1257444140</v>
      </c>
      <c r="L1639" t="b">
        <v>0</v>
      </c>
      <c r="M1639">
        <v>15</v>
      </c>
      <c r="N1639" t="b">
        <v>1</v>
      </c>
      <c r="O1639" t="s">
        <v>8274</v>
      </c>
      <c r="P1639" s="10">
        <f>ROUND(E1639/D1639*100,0)</f>
        <v>104</v>
      </c>
      <c r="Q1639">
        <f>IFERROR(ROUND(E1639/M1639,2),0)</f>
        <v>34.6</v>
      </c>
      <c r="R1639" s="16" t="s">
        <v>8323</v>
      </c>
      <c r="S1639" s="11" t="s">
        <v>8324</v>
      </c>
      <c r="T1639" s="21">
        <f>(((K1639/60)/60)/24)+DATE(1970,1,1)</f>
        <v>40122.751620370371</v>
      </c>
      <c r="U1639" s="21">
        <f>(((I1639/60)/60)/24)+DATE(1970,1,1)</f>
        <v>40178.98541666667</v>
      </c>
    </row>
    <row r="1640" spans="1:21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f>YEAR(T1640)</f>
        <v>2013</v>
      </c>
      <c r="K1640" s="11">
        <v>1358180968</v>
      </c>
      <c r="L1640" t="b">
        <v>0</v>
      </c>
      <c r="M1640">
        <v>27</v>
      </c>
      <c r="N1640" t="b">
        <v>1</v>
      </c>
      <c r="O1640" t="s">
        <v>8274</v>
      </c>
      <c r="P1640" s="10">
        <f>ROUND(E1640/D1640*100,0)</f>
        <v>105</v>
      </c>
      <c r="Q1640">
        <f>IFERROR(ROUND(E1640/M1640,2),0)</f>
        <v>38.89</v>
      </c>
      <c r="R1640" s="16" t="s">
        <v>8323</v>
      </c>
      <c r="S1640" s="11" t="s">
        <v>8324</v>
      </c>
      <c r="T1640" s="21">
        <f>(((K1640/60)/60)/24)+DATE(1970,1,1)</f>
        <v>41288.68712962963</v>
      </c>
      <c r="U1640" s="21">
        <f>(((I1640/60)/60)/24)+DATE(1970,1,1)</f>
        <v>41333.892361111109</v>
      </c>
    </row>
    <row r="1641" spans="1:21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f>YEAR(T1641)</f>
        <v>2012</v>
      </c>
      <c r="K1641" s="11">
        <v>1328197165</v>
      </c>
      <c r="L1641" t="b">
        <v>0</v>
      </c>
      <c r="M1641">
        <v>19</v>
      </c>
      <c r="N1641" t="b">
        <v>1</v>
      </c>
      <c r="O1641" t="s">
        <v>8274</v>
      </c>
      <c r="P1641" s="10">
        <f>ROUND(E1641/D1641*100,0)</f>
        <v>100</v>
      </c>
      <c r="Q1641">
        <f>IFERROR(ROUND(E1641/M1641,2),0)</f>
        <v>94.74</v>
      </c>
      <c r="R1641" s="16" t="s">
        <v>8323</v>
      </c>
      <c r="S1641" s="11" t="s">
        <v>8324</v>
      </c>
      <c r="T1641" s="21">
        <f>(((K1641/60)/60)/24)+DATE(1970,1,1)</f>
        <v>40941.652372685188</v>
      </c>
      <c r="U1641" s="21">
        <f>(((I1641/60)/60)/24)+DATE(1970,1,1)</f>
        <v>40971.652372685188</v>
      </c>
    </row>
    <row r="1642" spans="1:21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f>YEAR(T1642)</f>
        <v>2010</v>
      </c>
      <c r="K1642" s="11">
        <v>1279603955</v>
      </c>
      <c r="L1642" t="b">
        <v>0</v>
      </c>
      <c r="M1642">
        <v>17</v>
      </c>
      <c r="N1642" t="b">
        <v>1</v>
      </c>
      <c r="O1642" t="s">
        <v>8274</v>
      </c>
      <c r="P1642" s="10">
        <f>ROUND(E1642/D1642*100,0)</f>
        <v>170</v>
      </c>
      <c r="Q1642">
        <f>IFERROR(ROUND(E1642/M1642,2),0)</f>
        <v>39.97</v>
      </c>
      <c r="R1642" s="16" t="s">
        <v>8323</v>
      </c>
      <c r="S1642" s="11" t="s">
        <v>8324</v>
      </c>
      <c r="T1642" s="21">
        <f>(((K1642/60)/60)/24)+DATE(1970,1,1)</f>
        <v>40379.23096064815</v>
      </c>
      <c r="U1642" s="21">
        <f>(((I1642/60)/60)/24)+DATE(1970,1,1)</f>
        <v>40393.082638888889</v>
      </c>
    </row>
    <row r="1643" spans="1:21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f>YEAR(T1643)</f>
        <v>2014</v>
      </c>
      <c r="K1643" s="11">
        <v>1416406744</v>
      </c>
      <c r="L1643" t="b">
        <v>0</v>
      </c>
      <c r="M1643">
        <v>26</v>
      </c>
      <c r="N1643" t="b">
        <v>1</v>
      </c>
      <c r="O1643" t="s">
        <v>8290</v>
      </c>
      <c r="P1643" s="10">
        <f>ROUND(E1643/D1643*100,0)</f>
        <v>101</v>
      </c>
      <c r="Q1643">
        <f>IFERROR(ROUND(E1643/M1643,2),0)</f>
        <v>97.5</v>
      </c>
      <c r="R1643" s="16" t="s">
        <v>8323</v>
      </c>
      <c r="S1643" s="11" t="s">
        <v>8344</v>
      </c>
      <c r="T1643" s="21">
        <f>(((K1643/60)/60)/24)+DATE(1970,1,1)</f>
        <v>41962.596574074079</v>
      </c>
      <c r="U1643" s="21">
        <f>(((I1643/60)/60)/24)+DATE(1970,1,1)</f>
        <v>41992.596574074079</v>
      </c>
    </row>
    <row r="1644" spans="1:21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f>YEAR(T1644)</f>
        <v>2011</v>
      </c>
      <c r="K1644" s="11">
        <v>1306283727</v>
      </c>
      <c r="L1644" t="b">
        <v>0</v>
      </c>
      <c r="M1644">
        <v>28</v>
      </c>
      <c r="N1644" t="b">
        <v>1</v>
      </c>
      <c r="O1644" t="s">
        <v>8290</v>
      </c>
      <c r="P1644" s="10">
        <f>ROUND(E1644/D1644*100,0)</f>
        <v>100</v>
      </c>
      <c r="Q1644">
        <f>IFERROR(ROUND(E1644/M1644,2),0)</f>
        <v>42.86</v>
      </c>
      <c r="R1644" s="16" t="s">
        <v>8323</v>
      </c>
      <c r="S1644" s="11" t="s">
        <v>8344</v>
      </c>
      <c r="T1644" s="21">
        <f>(((K1644/60)/60)/24)+DATE(1970,1,1)</f>
        <v>40688.024618055555</v>
      </c>
      <c r="U1644" s="21">
        <f>(((I1644/60)/60)/24)+DATE(1970,1,1)</f>
        <v>40708.024618055555</v>
      </c>
    </row>
    <row r="1645" spans="1:21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f>YEAR(T1645)</f>
        <v>2012</v>
      </c>
      <c r="K1645" s="11">
        <v>1345924012</v>
      </c>
      <c r="L1645" t="b">
        <v>0</v>
      </c>
      <c r="M1645">
        <v>37</v>
      </c>
      <c r="N1645" t="b">
        <v>1</v>
      </c>
      <c r="O1645" t="s">
        <v>8290</v>
      </c>
      <c r="P1645" s="10">
        <f>ROUND(E1645/D1645*100,0)</f>
        <v>125</v>
      </c>
      <c r="Q1645">
        <f>IFERROR(ROUND(E1645/M1645,2),0)</f>
        <v>168.51</v>
      </c>
      <c r="R1645" s="16" t="s">
        <v>8323</v>
      </c>
      <c r="S1645" s="11" t="s">
        <v>8344</v>
      </c>
      <c r="T1645" s="21">
        <f>(((K1645/60)/60)/24)+DATE(1970,1,1)</f>
        <v>41146.824212962965</v>
      </c>
      <c r="U1645" s="21">
        <f>(((I1645/60)/60)/24)+DATE(1970,1,1)</f>
        <v>41176.824212962965</v>
      </c>
    </row>
    <row r="1646" spans="1:21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f>YEAR(T1646)</f>
        <v>2012</v>
      </c>
      <c r="K1646" s="11">
        <v>1348363560</v>
      </c>
      <c r="L1646" t="b">
        <v>0</v>
      </c>
      <c r="M1646">
        <v>128</v>
      </c>
      <c r="N1646" t="b">
        <v>1</v>
      </c>
      <c r="O1646" t="s">
        <v>8290</v>
      </c>
      <c r="P1646" s="10">
        <f>ROUND(E1646/D1646*100,0)</f>
        <v>110</v>
      </c>
      <c r="Q1646">
        <f>IFERROR(ROUND(E1646/M1646,2),0)</f>
        <v>85.55</v>
      </c>
      <c r="R1646" s="16" t="s">
        <v>8323</v>
      </c>
      <c r="S1646" s="11" t="s">
        <v>8344</v>
      </c>
      <c r="T1646" s="21">
        <f>(((K1646/60)/60)/24)+DATE(1970,1,1)</f>
        <v>41175.05972222222</v>
      </c>
      <c r="U1646" s="21">
        <f>(((I1646/60)/60)/24)+DATE(1970,1,1)</f>
        <v>41235.101388888892</v>
      </c>
    </row>
    <row r="1647" spans="1:21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f>YEAR(T1647)</f>
        <v>2013</v>
      </c>
      <c r="K1647" s="11">
        <v>1378306140</v>
      </c>
      <c r="L1647" t="b">
        <v>0</v>
      </c>
      <c r="M1647">
        <v>10</v>
      </c>
      <c r="N1647" t="b">
        <v>1</v>
      </c>
      <c r="O1647" t="s">
        <v>8290</v>
      </c>
      <c r="P1647" s="10">
        <f>ROUND(E1647/D1647*100,0)</f>
        <v>111</v>
      </c>
      <c r="Q1647">
        <f>IFERROR(ROUND(E1647/M1647,2),0)</f>
        <v>554</v>
      </c>
      <c r="R1647" s="16" t="s">
        <v>8323</v>
      </c>
      <c r="S1647" s="11" t="s">
        <v>8344</v>
      </c>
      <c r="T1647" s="21">
        <f>(((K1647/60)/60)/24)+DATE(1970,1,1)</f>
        <v>41521.617361111108</v>
      </c>
      <c r="U1647" s="21">
        <f>(((I1647/60)/60)/24)+DATE(1970,1,1)</f>
        <v>41535.617361111108</v>
      </c>
    </row>
    <row r="1648" spans="1:21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f>YEAR(T1648)</f>
        <v>2014</v>
      </c>
      <c r="K1648" s="11">
        <v>1405248503</v>
      </c>
      <c r="L1648" t="b">
        <v>0</v>
      </c>
      <c r="M1648">
        <v>83</v>
      </c>
      <c r="N1648" t="b">
        <v>1</v>
      </c>
      <c r="O1648" t="s">
        <v>8290</v>
      </c>
      <c r="P1648" s="10">
        <f>ROUND(E1648/D1648*100,0)</f>
        <v>110</v>
      </c>
      <c r="Q1648">
        <f>IFERROR(ROUND(E1648/M1648,2),0)</f>
        <v>26.55</v>
      </c>
      <c r="R1648" s="16" t="s">
        <v>8323</v>
      </c>
      <c r="S1648" s="11" t="s">
        <v>8344</v>
      </c>
      <c r="T1648" s="21">
        <f>(((K1648/60)/60)/24)+DATE(1970,1,1)</f>
        <v>41833.450266203705</v>
      </c>
      <c r="U1648" s="21">
        <f>(((I1648/60)/60)/24)+DATE(1970,1,1)</f>
        <v>41865.757638888892</v>
      </c>
    </row>
    <row r="1649" spans="1:21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f>YEAR(T1649)</f>
        <v>2012</v>
      </c>
      <c r="K1649" s="11">
        <v>1336643377</v>
      </c>
      <c r="L1649" t="b">
        <v>0</v>
      </c>
      <c r="M1649">
        <v>46</v>
      </c>
      <c r="N1649" t="b">
        <v>1</v>
      </c>
      <c r="O1649" t="s">
        <v>8290</v>
      </c>
      <c r="P1649" s="10">
        <f>ROUND(E1649/D1649*100,0)</f>
        <v>105</v>
      </c>
      <c r="Q1649">
        <f>IFERROR(ROUND(E1649/M1649,2),0)</f>
        <v>113.83</v>
      </c>
      <c r="R1649" s="16" t="s">
        <v>8323</v>
      </c>
      <c r="S1649" s="11" t="s">
        <v>8344</v>
      </c>
      <c r="T1649" s="21">
        <f>(((K1649/60)/60)/24)+DATE(1970,1,1)</f>
        <v>41039.409456018519</v>
      </c>
      <c r="U1649" s="21">
        <f>(((I1649/60)/60)/24)+DATE(1970,1,1)</f>
        <v>41069.409456018519</v>
      </c>
    </row>
    <row r="1650" spans="1:21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f>YEAR(T1650)</f>
        <v>2011</v>
      </c>
      <c r="K1650" s="11">
        <v>1298048082</v>
      </c>
      <c r="L1650" t="b">
        <v>0</v>
      </c>
      <c r="M1650">
        <v>90</v>
      </c>
      <c r="N1650" t="b">
        <v>1</v>
      </c>
      <c r="O1650" t="s">
        <v>8290</v>
      </c>
      <c r="P1650" s="10">
        <f>ROUND(E1650/D1650*100,0)</f>
        <v>125</v>
      </c>
      <c r="Q1650">
        <f>IFERROR(ROUND(E1650/M1650,2),0)</f>
        <v>32.01</v>
      </c>
      <c r="R1650" s="16" t="s">
        <v>8323</v>
      </c>
      <c r="S1650" s="11" t="s">
        <v>8344</v>
      </c>
      <c r="T1650" s="21">
        <f>(((K1650/60)/60)/24)+DATE(1970,1,1)</f>
        <v>40592.704652777778</v>
      </c>
      <c r="U1650" s="21">
        <f>(((I1650/60)/60)/24)+DATE(1970,1,1)</f>
        <v>40622.662986111114</v>
      </c>
    </row>
    <row r="1651" spans="1:21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f>YEAR(T1651)</f>
        <v>2014</v>
      </c>
      <c r="K1651" s="11">
        <v>1396974355</v>
      </c>
      <c r="L1651" t="b">
        <v>0</v>
      </c>
      <c r="M1651">
        <v>81</v>
      </c>
      <c r="N1651" t="b">
        <v>1</v>
      </c>
      <c r="O1651" t="s">
        <v>8290</v>
      </c>
      <c r="P1651" s="10">
        <f>ROUND(E1651/D1651*100,0)</f>
        <v>101</v>
      </c>
      <c r="Q1651">
        <f>IFERROR(ROUND(E1651/M1651,2),0)</f>
        <v>47.19</v>
      </c>
      <c r="R1651" s="16" t="s">
        <v>8323</v>
      </c>
      <c r="S1651" s="11" t="s">
        <v>8344</v>
      </c>
      <c r="T1651" s="21">
        <f>(((K1651/60)/60)/24)+DATE(1970,1,1)</f>
        <v>41737.684664351851</v>
      </c>
      <c r="U1651" s="21">
        <f>(((I1651/60)/60)/24)+DATE(1970,1,1)</f>
        <v>41782.684664351851</v>
      </c>
    </row>
    <row r="1652" spans="1:21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f>YEAR(T1652)</f>
        <v>2013</v>
      </c>
      <c r="K1652" s="11">
        <v>1378722437</v>
      </c>
      <c r="L1652" t="b">
        <v>0</v>
      </c>
      <c r="M1652">
        <v>32</v>
      </c>
      <c r="N1652" t="b">
        <v>1</v>
      </c>
      <c r="O1652" t="s">
        <v>8290</v>
      </c>
      <c r="P1652" s="10">
        <f>ROUND(E1652/D1652*100,0)</f>
        <v>142</v>
      </c>
      <c r="Q1652">
        <f>IFERROR(ROUND(E1652/M1652,2),0)</f>
        <v>88.47</v>
      </c>
      <c r="R1652" s="16" t="s">
        <v>8323</v>
      </c>
      <c r="S1652" s="11" t="s">
        <v>8344</v>
      </c>
      <c r="T1652" s="21">
        <f>(((K1652/60)/60)/24)+DATE(1970,1,1)</f>
        <v>41526.435613425929</v>
      </c>
      <c r="U1652" s="21">
        <f>(((I1652/60)/60)/24)+DATE(1970,1,1)</f>
        <v>41556.435613425929</v>
      </c>
    </row>
    <row r="1653" spans="1:21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f>YEAR(T1653)</f>
        <v>2011</v>
      </c>
      <c r="K1653" s="11">
        <v>1300916220</v>
      </c>
      <c r="L1653" t="b">
        <v>0</v>
      </c>
      <c r="M1653">
        <v>20</v>
      </c>
      <c r="N1653" t="b">
        <v>1</v>
      </c>
      <c r="O1653" t="s">
        <v>8290</v>
      </c>
      <c r="P1653" s="10">
        <f>ROUND(E1653/D1653*100,0)</f>
        <v>101</v>
      </c>
      <c r="Q1653">
        <f>IFERROR(ROUND(E1653/M1653,2),0)</f>
        <v>100.75</v>
      </c>
      <c r="R1653" s="16" t="s">
        <v>8323</v>
      </c>
      <c r="S1653" s="11" t="s">
        <v>8344</v>
      </c>
      <c r="T1653" s="21">
        <f>(((K1653/60)/60)/24)+DATE(1970,1,1)</f>
        <v>40625.900694444441</v>
      </c>
      <c r="U1653" s="21">
        <f>(((I1653/60)/60)/24)+DATE(1970,1,1)</f>
        <v>40659.290972222225</v>
      </c>
    </row>
    <row r="1654" spans="1:21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f>YEAR(T1654)</f>
        <v>2013</v>
      </c>
      <c r="K1654" s="11">
        <v>1382701793</v>
      </c>
      <c r="L1654" t="b">
        <v>0</v>
      </c>
      <c r="M1654">
        <v>70</v>
      </c>
      <c r="N1654" t="b">
        <v>1</v>
      </c>
      <c r="O1654" t="s">
        <v>8290</v>
      </c>
      <c r="P1654" s="10">
        <f>ROUND(E1654/D1654*100,0)</f>
        <v>101</v>
      </c>
      <c r="Q1654">
        <f>IFERROR(ROUND(E1654/M1654,2),0)</f>
        <v>64.709999999999994</v>
      </c>
      <c r="R1654" s="16" t="s">
        <v>8323</v>
      </c>
      <c r="S1654" s="11" t="s">
        <v>8344</v>
      </c>
      <c r="T1654" s="21">
        <f>(((K1654/60)/60)/24)+DATE(1970,1,1)</f>
        <v>41572.492974537039</v>
      </c>
      <c r="U1654" s="21">
        <f>(((I1654/60)/60)/24)+DATE(1970,1,1)</f>
        <v>41602.534641203703</v>
      </c>
    </row>
    <row r="1655" spans="1:21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f>YEAR(T1655)</f>
        <v>2011</v>
      </c>
      <c r="K1655" s="11">
        <v>1300996896</v>
      </c>
      <c r="L1655" t="b">
        <v>0</v>
      </c>
      <c r="M1655">
        <v>168</v>
      </c>
      <c r="N1655" t="b">
        <v>1</v>
      </c>
      <c r="O1655" t="s">
        <v>8290</v>
      </c>
      <c r="P1655" s="10">
        <f>ROUND(E1655/D1655*100,0)</f>
        <v>174</v>
      </c>
      <c r="Q1655">
        <f>IFERROR(ROUND(E1655/M1655,2),0)</f>
        <v>51.85</v>
      </c>
      <c r="R1655" s="16" t="s">
        <v>8323</v>
      </c>
      <c r="S1655" s="11" t="s">
        <v>8344</v>
      </c>
      <c r="T1655" s="21">
        <f>(((K1655/60)/60)/24)+DATE(1970,1,1)</f>
        <v>40626.834444444445</v>
      </c>
      <c r="U1655" s="21">
        <f>(((I1655/60)/60)/24)+DATE(1970,1,1)</f>
        <v>40657.834444444445</v>
      </c>
    </row>
    <row r="1656" spans="1:21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f>YEAR(T1656)</f>
        <v>2012</v>
      </c>
      <c r="K1656" s="11">
        <v>1332192160</v>
      </c>
      <c r="L1656" t="b">
        <v>0</v>
      </c>
      <c r="M1656">
        <v>34</v>
      </c>
      <c r="N1656" t="b">
        <v>1</v>
      </c>
      <c r="O1656" t="s">
        <v>8290</v>
      </c>
      <c r="P1656" s="10">
        <f>ROUND(E1656/D1656*100,0)</f>
        <v>120</v>
      </c>
      <c r="Q1656">
        <f>IFERROR(ROUND(E1656/M1656,2),0)</f>
        <v>38.79</v>
      </c>
      <c r="R1656" s="16" t="s">
        <v>8323</v>
      </c>
      <c r="S1656" s="11" t="s">
        <v>8344</v>
      </c>
      <c r="T1656" s="21">
        <f>(((K1656/60)/60)/24)+DATE(1970,1,1)</f>
        <v>40987.890740740739</v>
      </c>
      <c r="U1656" s="21">
        <f>(((I1656/60)/60)/24)+DATE(1970,1,1)</f>
        <v>41017.890740740739</v>
      </c>
    </row>
    <row r="1657" spans="1:21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f>YEAR(T1657)</f>
        <v>2012</v>
      </c>
      <c r="K1657" s="11">
        <v>1331060420</v>
      </c>
      <c r="L1657" t="b">
        <v>0</v>
      </c>
      <c r="M1657">
        <v>48</v>
      </c>
      <c r="N1657" t="b">
        <v>1</v>
      </c>
      <c r="O1657" t="s">
        <v>8290</v>
      </c>
      <c r="P1657" s="10">
        <f>ROUND(E1657/D1657*100,0)</f>
        <v>143</v>
      </c>
      <c r="Q1657">
        <f>IFERROR(ROUND(E1657/M1657,2),0)</f>
        <v>44.65</v>
      </c>
      <c r="R1657" s="16" t="s">
        <v>8323</v>
      </c>
      <c r="S1657" s="11" t="s">
        <v>8344</v>
      </c>
      <c r="T1657" s="21">
        <f>(((K1657/60)/60)/24)+DATE(1970,1,1)</f>
        <v>40974.791898148149</v>
      </c>
      <c r="U1657" s="21">
        <f>(((I1657/60)/60)/24)+DATE(1970,1,1)</f>
        <v>41004.750231481477</v>
      </c>
    </row>
    <row r="1658" spans="1:21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f>YEAR(T1658)</f>
        <v>2012</v>
      </c>
      <c r="K1658" s="11">
        <v>1352845052</v>
      </c>
      <c r="L1658" t="b">
        <v>0</v>
      </c>
      <c r="M1658">
        <v>48</v>
      </c>
      <c r="N1658" t="b">
        <v>1</v>
      </c>
      <c r="O1658" t="s">
        <v>8290</v>
      </c>
      <c r="P1658" s="10">
        <f>ROUND(E1658/D1658*100,0)</f>
        <v>100</v>
      </c>
      <c r="Q1658">
        <f>IFERROR(ROUND(E1658/M1658,2),0)</f>
        <v>156.77000000000001</v>
      </c>
      <c r="R1658" s="16" t="s">
        <v>8323</v>
      </c>
      <c r="S1658" s="11" t="s">
        <v>8344</v>
      </c>
      <c r="T1658" s="21">
        <f>(((K1658/60)/60)/24)+DATE(1970,1,1)</f>
        <v>41226.928842592592</v>
      </c>
      <c r="U1658" s="21">
        <f>(((I1658/60)/60)/24)+DATE(1970,1,1)</f>
        <v>41256.928842592592</v>
      </c>
    </row>
    <row r="1659" spans="1:21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f>YEAR(T1659)</f>
        <v>2012</v>
      </c>
      <c r="K1659" s="11">
        <v>1335293168</v>
      </c>
      <c r="L1659" t="b">
        <v>0</v>
      </c>
      <c r="M1659">
        <v>221</v>
      </c>
      <c r="N1659" t="b">
        <v>1</v>
      </c>
      <c r="O1659" t="s">
        <v>8290</v>
      </c>
      <c r="P1659" s="10">
        <f>ROUND(E1659/D1659*100,0)</f>
        <v>105</v>
      </c>
      <c r="Q1659">
        <f>IFERROR(ROUND(E1659/M1659,2),0)</f>
        <v>118.7</v>
      </c>
      <c r="R1659" s="16" t="s">
        <v>8323</v>
      </c>
      <c r="S1659" s="11" t="s">
        <v>8344</v>
      </c>
      <c r="T1659" s="21">
        <f>(((K1659/60)/60)/24)+DATE(1970,1,1)</f>
        <v>41023.782037037039</v>
      </c>
      <c r="U1659" s="21">
        <f>(((I1659/60)/60)/24)+DATE(1970,1,1)</f>
        <v>41053.782037037039</v>
      </c>
    </row>
    <row r="1660" spans="1:21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f>YEAR(T1660)</f>
        <v>2012</v>
      </c>
      <c r="K1660" s="11">
        <v>1352524767</v>
      </c>
      <c r="L1660" t="b">
        <v>0</v>
      </c>
      <c r="M1660">
        <v>107</v>
      </c>
      <c r="N1660" t="b">
        <v>1</v>
      </c>
      <c r="O1660" t="s">
        <v>8290</v>
      </c>
      <c r="P1660" s="10">
        <f>ROUND(E1660/D1660*100,0)</f>
        <v>132</v>
      </c>
      <c r="Q1660">
        <f>IFERROR(ROUND(E1660/M1660,2),0)</f>
        <v>74.150000000000006</v>
      </c>
      <c r="R1660" s="16" t="s">
        <v>8323</v>
      </c>
      <c r="S1660" s="11" t="s">
        <v>8344</v>
      </c>
      <c r="T1660" s="21">
        <f>(((K1660/60)/60)/24)+DATE(1970,1,1)</f>
        <v>41223.22184027778</v>
      </c>
      <c r="U1660" s="21">
        <f>(((I1660/60)/60)/24)+DATE(1970,1,1)</f>
        <v>41261.597222222219</v>
      </c>
    </row>
    <row r="1661" spans="1:21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f>YEAR(T1661)</f>
        <v>2013</v>
      </c>
      <c r="K1661" s="11">
        <v>1384811721</v>
      </c>
      <c r="L1661" t="b">
        <v>0</v>
      </c>
      <c r="M1661">
        <v>45</v>
      </c>
      <c r="N1661" t="b">
        <v>1</v>
      </c>
      <c r="O1661" t="s">
        <v>8290</v>
      </c>
      <c r="P1661" s="10">
        <f>ROUND(E1661/D1661*100,0)</f>
        <v>113</v>
      </c>
      <c r="Q1661">
        <f>IFERROR(ROUND(E1661/M1661,2),0)</f>
        <v>12.53</v>
      </c>
      <c r="R1661" s="16" t="s">
        <v>8323</v>
      </c>
      <c r="S1661" s="11" t="s">
        <v>8344</v>
      </c>
      <c r="T1661" s="21">
        <f>(((K1661/60)/60)/24)+DATE(1970,1,1)</f>
        <v>41596.913437499999</v>
      </c>
      <c r="U1661" s="21">
        <f>(((I1661/60)/60)/24)+DATE(1970,1,1)</f>
        <v>41625.5</v>
      </c>
    </row>
    <row r="1662" spans="1:21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f>YEAR(T1662)</f>
        <v>2016</v>
      </c>
      <c r="K1662" s="11">
        <v>1459355950</v>
      </c>
      <c r="L1662" t="b">
        <v>0</v>
      </c>
      <c r="M1662">
        <v>36</v>
      </c>
      <c r="N1662" t="b">
        <v>1</v>
      </c>
      <c r="O1662" t="s">
        <v>8290</v>
      </c>
      <c r="P1662" s="10">
        <f>ROUND(E1662/D1662*100,0)</f>
        <v>1254</v>
      </c>
      <c r="Q1662">
        <f>IFERROR(ROUND(E1662/M1662,2),0)</f>
        <v>27.86</v>
      </c>
      <c r="R1662" s="16" t="s">
        <v>8323</v>
      </c>
      <c r="S1662" s="11" t="s">
        <v>8344</v>
      </c>
      <c r="T1662" s="21">
        <f>(((K1662/60)/60)/24)+DATE(1970,1,1)</f>
        <v>42459.693865740745</v>
      </c>
      <c r="U1662" s="21">
        <f>(((I1662/60)/60)/24)+DATE(1970,1,1)</f>
        <v>42490.915972222225</v>
      </c>
    </row>
    <row r="1663" spans="1:21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f>YEAR(T1663)</f>
        <v>2015</v>
      </c>
      <c r="K1663" s="11">
        <v>1449359831</v>
      </c>
      <c r="L1663" t="b">
        <v>0</v>
      </c>
      <c r="M1663">
        <v>101</v>
      </c>
      <c r="N1663" t="b">
        <v>1</v>
      </c>
      <c r="O1663" t="s">
        <v>8290</v>
      </c>
      <c r="P1663" s="10">
        <f>ROUND(E1663/D1663*100,0)</f>
        <v>103</v>
      </c>
      <c r="Q1663">
        <f>IFERROR(ROUND(E1663/M1663,2),0)</f>
        <v>80.180000000000007</v>
      </c>
      <c r="R1663" s="16" t="s">
        <v>8323</v>
      </c>
      <c r="S1663" s="11" t="s">
        <v>8344</v>
      </c>
      <c r="T1663" s="21">
        <f>(((K1663/60)/60)/24)+DATE(1970,1,1)</f>
        <v>42343.998043981483</v>
      </c>
      <c r="U1663" s="21">
        <f>(((I1663/60)/60)/24)+DATE(1970,1,1)</f>
        <v>42386.875</v>
      </c>
    </row>
    <row r="1664" spans="1:21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f>YEAR(T1664)</f>
        <v>2011</v>
      </c>
      <c r="K1664" s="11">
        <v>1320122736</v>
      </c>
      <c r="L1664" t="b">
        <v>0</v>
      </c>
      <c r="M1664">
        <v>62</v>
      </c>
      <c r="N1664" t="b">
        <v>1</v>
      </c>
      <c r="O1664" t="s">
        <v>8290</v>
      </c>
      <c r="P1664" s="10">
        <f>ROUND(E1664/D1664*100,0)</f>
        <v>103</v>
      </c>
      <c r="Q1664">
        <f>IFERROR(ROUND(E1664/M1664,2),0)</f>
        <v>132.44</v>
      </c>
      <c r="R1664" s="16" t="s">
        <v>8323</v>
      </c>
      <c r="S1664" s="11" t="s">
        <v>8344</v>
      </c>
      <c r="T1664" s="21">
        <f>(((K1664/60)/60)/24)+DATE(1970,1,1)</f>
        <v>40848.198333333334</v>
      </c>
      <c r="U1664" s="21">
        <f>(((I1664/60)/60)/24)+DATE(1970,1,1)</f>
        <v>40908.239999999998</v>
      </c>
    </row>
    <row r="1665" spans="1:21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f>YEAR(T1665)</f>
        <v>2015</v>
      </c>
      <c r="K1665" s="11">
        <v>1420158707</v>
      </c>
      <c r="L1665" t="b">
        <v>0</v>
      </c>
      <c r="M1665">
        <v>32</v>
      </c>
      <c r="N1665" t="b">
        <v>1</v>
      </c>
      <c r="O1665" t="s">
        <v>8290</v>
      </c>
      <c r="P1665" s="10">
        <f>ROUND(E1665/D1665*100,0)</f>
        <v>108</v>
      </c>
      <c r="Q1665">
        <f>IFERROR(ROUND(E1665/M1665,2),0)</f>
        <v>33.75</v>
      </c>
      <c r="R1665" s="16" t="s">
        <v>8323</v>
      </c>
      <c r="S1665" s="11" t="s">
        <v>8344</v>
      </c>
      <c r="T1665" s="21">
        <f>(((K1665/60)/60)/24)+DATE(1970,1,1)</f>
        <v>42006.02207175926</v>
      </c>
      <c r="U1665" s="21">
        <f>(((I1665/60)/60)/24)+DATE(1970,1,1)</f>
        <v>42036.02207175926</v>
      </c>
    </row>
    <row r="1666" spans="1:21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f>YEAR(T1666)</f>
        <v>2012</v>
      </c>
      <c r="K1666" s="11">
        <v>1328033818</v>
      </c>
      <c r="L1666" t="b">
        <v>0</v>
      </c>
      <c r="M1666">
        <v>89</v>
      </c>
      <c r="N1666" t="b">
        <v>1</v>
      </c>
      <c r="O1666" t="s">
        <v>8290</v>
      </c>
      <c r="P1666" s="10">
        <f>ROUND(E1666/D1666*100,0)</f>
        <v>122</v>
      </c>
      <c r="Q1666">
        <f>IFERROR(ROUND(E1666/M1666,2),0)</f>
        <v>34.380000000000003</v>
      </c>
      <c r="R1666" s="16" t="s">
        <v>8323</v>
      </c>
      <c r="S1666" s="11" t="s">
        <v>8344</v>
      </c>
      <c r="T1666" s="21">
        <f>(((K1666/60)/60)/24)+DATE(1970,1,1)</f>
        <v>40939.761782407404</v>
      </c>
      <c r="U1666" s="21">
        <f>(((I1666/60)/60)/24)+DATE(1970,1,1)</f>
        <v>40984.165972222225</v>
      </c>
    </row>
    <row r="1667" spans="1:21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f>YEAR(T1667)</f>
        <v>2011</v>
      </c>
      <c r="K1667" s="11">
        <v>1295624113</v>
      </c>
      <c r="L1667" t="b">
        <v>0</v>
      </c>
      <c r="M1667">
        <v>93</v>
      </c>
      <c r="N1667" t="b">
        <v>1</v>
      </c>
      <c r="O1667" t="s">
        <v>8290</v>
      </c>
      <c r="P1667" s="10">
        <f>ROUND(E1667/D1667*100,0)</f>
        <v>119</v>
      </c>
      <c r="Q1667">
        <f>IFERROR(ROUND(E1667/M1667,2),0)</f>
        <v>44.96</v>
      </c>
      <c r="R1667" s="16" t="s">
        <v>8323</v>
      </c>
      <c r="S1667" s="11" t="s">
        <v>8344</v>
      </c>
      <c r="T1667" s="21">
        <f>(((K1667/60)/60)/24)+DATE(1970,1,1)</f>
        <v>40564.649456018517</v>
      </c>
      <c r="U1667" s="21">
        <f>(((I1667/60)/60)/24)+DATE(1970,1,1)</f>
        <v>40596.125</v>
      </c>
    </row>
    <row r="1668" spans="1:21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f>YEAR(T1668)</f>
        <v>2013</v>
      </c>
      <c r="K1668" s="11">
        <v>1361858673</v>
      </c>
      <c r="L1668" t="b">
        <v>0</v>
      </c>
      <c r="M1668">
        <v>98</v>
      </c>
      <c r="N1668" t="b">
        <v>1</v>
      </c>
      <c r="O1668" t="s">
        <v>8290</v>
      </c>
      <c r="P1668" s="10">
        <f>ROUND(E1668/D1668*100,0)</f>
        <v>161</v>
      </c>
      <c r="Q1668">
        <f>IFERROR(ROUND(E1668/M1668,2),0)</f>
        <v>41.04</v>
      </c>
      <c r="R1668" s="16" t="s">
        <v>8323</v>
      </c>
      <c r="S1668" s="11" t="s">
        <v>8344</v>
      </c>
      <c r="T1668" s="21">
        <f>(((K1668/60)/60)/24)+DATE(1970,1,1)</f>
        <v>41331.253159722226</v>
      </c>
      <c r="U1668" s="21">
        <f>(((I1668/60)/60)/24)+DATE(1970,1,1)</f>
        <v>41361.211493055554</v>
      </c>
    </row>
    <row r="1669" spans="1:21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f>YEAR(T1669)</f>
        <v>2014</v>
      </c>
      <c r="K1669" s="11">
        <v>1392169298</v>
      </c>
      <c r="L1669" t="b">
        <v>0</v>
      </c>
      <c r="M1669">
        <v>82</v>
      </c>
      <c r="N1669" t="b">
        <v>1</v>
      </c>
      <c r="O1669" t="s">
        <v>8290</v>
      </c>
      <c r="P1669" s="10">
        <f>ROUND(E1669/D1669*100,0)</f>
        <v>127</v>
      </c>
      <c r="Q1669">
        <f>IFERROR(ROUND(E1669/M1669,2),0)</f>
        <v>52.6</v>
      </c>
      <c r="R1669" s="16" t="s">
        <v>8323</v>
      </c>
      <c r="S1669" s="11" t="s">
        <v>8344</v>
      </c>
      <c r="T1669" s="21">
        <f>(((K1669/60)/60)/24)+DATE(1970,1,1)</f>
        <v>41682.0705787037</v>
      </c>
      <c r="U1669" s="21">
        <f>(((I1669/60)/60)/24)+DATE(1970,1,1)</f>
        <v>41709.290972222225</v>
      </c>
    </row>
    <row r="1670" spans="1:21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f>YEAR(T1670)</f>
        <v>2011</v>
      </c>
      <c r="K1670" s="11">
        <v>1319859339</v>
      </c>
      <c r="L1670" t="b">
        <v>0</v>
      </c>
      <c r="M1670">
        <v>116</v>
      </c>
      <c r="N1670" t="b">
        <v>1</v>
      </c>
      <c r="O1670" t="s">
        <v>8290</v>
      </c>
      <c r="P1670" s="10">
        <f>ROUND(E1670/D1670*100,0)</f>
        <v>103</v>
      </c>
      <c r="Q1670">
        <f>IFERROR(ROUND(E1670/M1670,2),0)</f>
        <v>70.78</v>
      </c>
      <c r="R1670" s="16" t="s">
        <v>8323</v>
      </c>
      <c r="S1670" s="11" t="s">
        <v>8344</v>
      </c>
      <c r="T1670" s="21">
        <f>(((K1670/60)/60)/24)+DATE(1970,1,1)</f>
        <v>40845.14975694444</v>
      </c>
      <c r="U1670" s="21">
        <f>(((I1670/60)/60)/24)+DATE(1970,1,1)</f>
        <v>40875.191423611112</v>
      </c>
    </row>
    <row r="1671" spans="1:21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f>YEAR(T1671)</f>
        <v>2016</v>
      </c>
      <c r="K1671" s="11">
        <v>1459545276</v>
      </c>
      <c r="L1671" t="b">
        <v>0</v>
      </c>
      <c r="M1671">
        <v>52</v>
      </c>
      <c r="N1671" t="b">
        <v>1</v>
      </c>
      <c r="O1671" t="s">
        <v>8290</v>
      </c>
      <c r="P1671" s="10">
        <f>ROUND(E1671/D1671*100,0)</f>
        <v>140</v>
      </c>
      <c r="Q1671">
        <f>IFERROR(ROUND(E1671/M1671,2),0)</f>
        <v>53.75</v>
      </c>
      <c r="R1671" s="16" t="s">
        <v>8323</v>
      </c>
      <c r="S1671" s="11" t="s">
        <v>8344</v>
      </c>
      <c r="T1671" s="21">
        <f>(((K1671/60)/60)/24)+DATE(1970,1,1)</f>
        <v>42461.885138888887</v>
      </c>
      <c r="U1671" s="21">
        <f>(((I1671/60)/60)/24)+DATE(1970,1,1)</f>
        <v>42521.885138888887</v>
      </c>
    </row>
    <row r="1672" spans="1:21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f>YEAR(T1672)</f>
        <v>2010</v>
      </c>
      <c r="K1672" s="11">
        <v>1273961999</v>
      </c>
      <c r="L1672" t="b">
        <v>0</v>
      </c>
      <c r="M1672">
        <v>23</v>
      </c>
      <c r="N1672" t="b">
        <v>1</v>
      </c>
      <c r="O1672" t="s">
        <v>8290</v>
      </c>
      <c r="P1672" s="10">
        <f>ROUND(E1672/D1672*100,0)</f>
        <v>103</v>
      </c>
      <c r="Q1672">
        <f>IFERROR(ROUND(E1672/M1672,2),0)</f>
        <v>44.61</v>
      </c>
      <c r="R1672" s="16" t="s">
        <v>8323</v>
      </c>
      <c r="S1672" s="11" t="s">
        <v>8344</v>
      </c>
      <c r="T1672" s="21">
        <f>(((K1672/60)/60)/24)+DATE(1970,1,1)</f>
        <v>40313.930543981485</v>
      </c>
      <c r="U1672" s="21">
        <f>(((I1672/60)/60)/24)+DATE(1970,1,1)</f>
        <v>40364.166666666664</v>
      </c>
    </row>
    <row r="1673" spans="1:21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f>YEAR(T1673)</f>
        <v>2016</v>
      </c>
      <c r="K1673" s="11">
        <v>1467464614</v>
      </c>
      <c r="L1673" t="b">
        <v>0</v>
      </c>
      <c r="M1673">
        <v>77</v>
      </c>
      <c r="N1673" t="b">
        <v>1</v>
      </c>
      <c r="O1673" t="s">
        <v>8290</v>
      </c>
      <c r="P1673" s="10">
        <f>ROUND(E1673/D1673*100,0)</f>
        <v>101</v>
      </c>
      <c r="Q1673">
        <f>IFERROR(ROUND(E1673/M1673,2),0)</f>
        <v>26.15</v>
      </c>
      <c r="R1673" s="16" t="s">
        <v>8323</v>
      </c>
      <c r="S1673" s="11" t="s">
        <v>8344</v>
      </c>
      <c r="T1673" s="21">
        <f>(((K1673/60)/60)/24)+DATE(1970,1,1)</f>
        <v>42553.54414351852</v>
      </c>
      <c r="U1673" s="21">
        <f>(((I1673/60)/60)/24)+DATE(1970,1,1)</f>
        <v>42583.54414351852</v>
      </c>
    </row>
    <row r="1674" spans="1:21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f>YEAR(T1674)</f>
        <v>2012</v>
      </c>
      <c r="K1674" s="11">
        <v>1336232730</v>
      </c>
      <c r="L1674" t="b">
        <v>0</v>
      </c>
      <c r="M1674">
        <v>49</v>
      </c>
      <c r="N1674" t="b">
        <v>1</v>
      </c>
      <c r="O1674" t="s">
        <v>8290</v>
      </c>
      <c r="P1674" s="10">
        <f>ROUND(E1674/D1674*100,0)</f>
        <v>113</v>
      </c>
      <c r="Q1674">
        <f>IFERROR(ROUND(E1674/M1674,2),0)</f>
        <v>39.18</v>
      </c>
      <c r="R1674" s="16" t="s">
        <v>8323</v>
      </c>
      <c r="S1674" s="11" t="s">
        <v>8344</v>
      </c>
      <c r="T1674" s="21">
        <f>(((K1674/60)/60)/24)+DATE(1970,1,1)</f>
        <v>41034.656597222223</v>
      </c>
      <c r="U1674" s="21">
        <f>(((I1674/60)/60)/24)+DATE(1970,1,1)</f>
        <v>41064.656597222223</v>
      </c>
    </row>
    <row r="1675" spans="1:21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f>YEAR(T1675)</f>
        <v>2015</v>
      </c>
      <c r="K1675" s="11">
        <v>1423083892</v>
      </c>
      <c r="L1675" t="b">
        <v>0</v>
      </c>
      <c r="M1675">
        <v>59</v>
      </c>
      <c r="N1675" t="b">
        <v>1</v>
      </c>
      <c r="O1675" t="s">
        <v>8290</v>
      </c>
      <c r="P1675" s="10">
        <f>ROUND(E1675/D1675*100,0)</f>
        <v>128</v>
      </c>
      <c r="Q1675">
        <f>IFERROR(ROUND(E1675/M1675,2),0)</f>
        <v>45.59</v>
      </c>
      <c r="R1675" s="16" t="s">
        <v>8323</v>
      </c>
      <c r="S1675" s="11" t="s">
        <v>8344</v>
      </c>
      <c r="T1675" s="21">
        <f>(((K1675/60)/60)/24)+DATE(1970,1,1)</f>
        <v>42039.878379629634</v>
      </c>
      <c r="U1675" s="21">
        <f>(((I1675/60)/60)/24)+DATE(1970,1,1)</f>
        <v>42069.878379629634</v>
      </c>
    </row>
    <row r="1676" spans="1:21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f>YEAR(T1676)</f>
        <v>2016</v>
      </c>
      <c r="K1676" s="11">
        <v>1468852306</v>
      </c>
      <c r="L1676" t="b">
        <v>0</v>
      </c>
      <c r="M1676">
        <v>113</v>
      </c>
      <c r="N1676" t="b">
        <v>1</v>
      </c>
      <c r="O1676" t="s">
        <v>8290</v>
      </c>
      <c r="P1676" s="10">
        <f>ROUND(E1676/D1676*100,0)</f>
        <v>202</v>
      </c>
      <c r="Q1676">
        <f>IFERROR(ROUND(E1676/M1676,2),0)</f>
        <v>89.25</v>
      </c>
      <c r="R1676" s="16" t="s">
        <v>8323</v>
      </c>
      <c r="S1676" s="11" t="s">
        <v>8344</v>
      </c>
      <c r="T1676" s="21">
        <f>(((K1676/60)/60)/24)+DATE(1970,1,1)</f>
        <v>42569.605393518519</v>
      </c>
      <c r="U1676" s="21">
        <f>(((I1676/60)/60)/24)+DATE(1970,1,1)</f>
        <v>42600.290972222225</v>
      </c>
    </row>
    <row r="1677" spans="1:21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f>YEAR(T1677)</f>
        <v>2011</v>
      </c>
      <c r="K1677" s="11">
        <v>1316194540</v>
      </c>
      <c r="L1677" t="b">
        <v>0</v>
      </c>
      <c r="M1677">
        <v>34</v>
      </c>
      <c r="N1677" t="b">
        <v>1</v>
      </c>
      <c r="O1677" t="s">
        <v>8290</v>
      </c>
      <c r="P1677" s="10">
        <f>ROUND(E1677/D1677*100,0)</f>
        <v>137</v>
      </c>
      <c r="Q1677">
        <f>IFERROR(ROUND(E1677/M1677,2),0)</f>
        <v>40.42</v>
      </c>
      <c r="R1677" s="16" t="s">
        <v>8323</v>
      </c>
      <c r="S1677" s="11" t="s">
        <v>8344</v>
      </c>
      <c r="T1677" s="21">
        <f>(((K1677/60)/60)/24)+DATE(1970,1,1)</f>
        <v>40802.733101851853</v>
      </c>
      <c r="U1677" s="21">
        <f>(((I1677/60)/60)/24)+DATE(1970,1,1)</f>
        <v>40832.918749999997</v>
      </c>
    </row>
    <row r="1678" spans="1:21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f>YEAR(T1678)</f>
        <v>2012</v>
      </c>
      <c r="K1678" s="11">
        <v>1330968347</v>
      </c>
      <c r="L1678" t="b">
        <v>0</v>
      </c>
      <c r="M1678">
        <v>42</v>
      </c>
      <c r="N1678" t="b">
        <v>1</v>
      </c>
      <c r="O1678" t="s">
        <v>8290</v>
      </c>
      <c r="P1678" s="10">
        <f>ROUND(E1678/D1678*100,0)</f>
        <v>115</v>
      </c>
      <c r="Q1678">
        <f>IFERROR(ROUND(E1678/M1678,2),0)</f>
        <v>82.38</v>
      </c>
      <c r="R1678" s="16" t="s">
        <v>8323</v>
      </c>
      <c r="S1678" s="11" t="s">
        <v>8344</v>
      </c>
      <c r="T1678" s="21">
        <f>(((K1678/60)/60)/24)+DATE(1970,1,1)</f>
        <v>40973.72623842593</v>
      </c>
      <c r="U1678" s="21">
        <f>(((I1678/60)/60)/24)+DATE(1970,1,1)</f>
        <v>41020.165972222225</v>
      </c>
    </row>
    <row r="1679" spans="1:21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f>YEAR(T1679)</f>
        <v>2016</v>
      </c>
      <c r="K1679" s="11">
        <v>1455615976</v>
      </c>
      <c r="L1679" t="b">
        <v>0</v>
      </c>
      <c r="M1679">
        <v>42</v>
      </c>
      <c r="N1679" t="b">
        <v>1</v>
      </c>
      <c r="O1679" t="s">
        <v>8290</v>
      </c>
      <c r="P1679" s="10">
        <f>ROUND(E1679/D1679*100,0)</f>
        <v>112</v>
      </c>
      <c r="Q1679">
        <f>IFERROR(ROUND(E1679/M1679,2),0)</f>
        <v>159.52000000000001</v>
      </c>
      <c r="R1679" s="16" t="s">
        <v>8323</v>
      </c>
      <c r="S1679" s="11" t="s">
        <v>8344</v>
      </c>
      <c r="T1679" s="21">
        <f>(((K1679/60)/60)/24)+DATE(1970,1,1)</f>
        <v>42416.407129629632</v>
      </c>
      <c r="U1679" s="21">
        <f>(((I1679/60)/60)/24)+DATE(1970,1,1)</f>
        <v>42476.249305555553</v>
      </c>
    </row>
    <row r="1680" spans="1:21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f>YEAR(T1680)</f>
        <v>2014</v>
      </c>
      <c r="K1680" s="11">
        <v>1390509071</v>
      </c>
      <c r="L1680" t="b">
        <v>0</v>
      </c>
      <c r="M1680">
        <v>49</v>
      </c>
      <c r="N1680" t="b">
        <v>1</v>
      </c>
      <c r="O1680" t="s">
        <v>8290</v>
      </c>
      <c r="P1680" s="10">
        <f>ROUND(E1680/D1680*100,0)</f>
        <v>118</v>
      </c>
      <c r="Q1680">
        <f>IFERROR(ROUND(E1680/M1680,2),0)</f>
        <v>36.24</v>
      </c>
      <c r="R1680" s="16" t="s">
        <v>8323</v>
      </c>
      <c r="S1680" s="11" t="s">
        <v>8344</v>
      </c>
      <c r="T1680" s="21">
        <f>(((K1680/60)/60)/24)+DATE(1970,1,1)</f>
        <v>41662.854988425926</v>
      </c>
      <c r="U1680" s="21">
        <f>(((I1680/60)/60)/24)+DATE(1970,1,1)</f>
        <v>41676.854988425926</v>
      </c>
    </row>
    <row r="1681" spans="1:21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f>YEAR(T1681)</f>
        <v>2011</v>
      </c>
      <c r="K1681" s="11">
        <v>1309311545</v>
      </c>
      <c r="L1681" t="b">
        <v>0</v>
      </c>
      <c r="M1681">
        <v>56</v>
      </c>
      <c r="N1681" t="b">
        <v>1</v>
      </c>
      <c r="O1681" t="s">
        <v>8290</v>
      </c>
      <c r="P1681" s="10">
        <f>ROUND(E1681/D1681*100,0)</f>
        <v>175</v>
      </c>
      <c r="Q1681">
        <f>IFERROR(ROUND(E1681/M1681,2),0)</f>
        <v>62.5</v>
      </c>
      <c r="R1681" s="16" t="s">
        <v>8323</v>
      </c>
      <c r="S1681" s="11" t="s">
        <v>8344</v>
      </c>
      <c r="T1681" s="21">
        <f>(((K1681/60)/60)/24)+DATE(1970,1,1)</f>
        <v>40723.068807870368</v>
      </c>
      <c r="U1681" s="21">
        <f>(((I1681/60)/60)/24)+DATE(1970,1,1)</f>
        <v>40746.068807870368</v>
      </c>
    </row>
    <row r="1682" spans="1:21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f>YEAR(T1682)</f>
        <v>2014</v>
      </c>
      <c r="K1682" s="11">
        <v>1402596667</v>
      </c>
      <c r="L1682" t="b">
        <v>0</v>
      </c>
      <c r="M1682">
        <v>25</v>
      </c>
      <c r="N1682" t="b">
        <v>1</v>
      </c>
      <c r="O1682" t="s">
        <v>8290</v>
      </c>
      <c r="P1682" s="10">
        <f>ROUND(E1682/D1682*100,0)</f>
        <v>118</v>
      </c>
      <c r="Q1682">
        <f>IFERROR(ROUND(E1682/M1682,2),0)</f>
        <v>47</v>
      </c>
      <c r="R1682" s="16" t="s">
        <v>8323</v>
      </c>
      <c r="S1682" s="11" t="s">
        <v>8344</v>
      </c>
      <c r="T1682" s="21">
        <f>(((K1682/60)/60)/24)+DATE(1970,1,1)</f>
        <v>41802.757719907408</v>
      </c>
      <c r="U1682" s="21">
        <f>(((I1682/60)/60)/24)+DATE(1970,1,1)</f>
        <v>41832.757719907408</v>
      </c>
    </row>
    <row r="1683" spans="1:21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f>YEAR(T1683)</f>
        <v>2017</v>
      </c>
      <c r="K1683" s="11">
        <v>1486522484</v>
      </c>
      <c r="L1683" t="b">
        <v>0</v>
      </c>
      <c r="M1683">
        <v>884</v>
      </c>
      <c r="N1683" t="b">
        <v>0</v>
      </c>
      <c r="O1683" t="s">
        <v>8291</v>
      </c>
      <c r="P1683" s="10">
        <f>ROUND(E1683/D1683*100,0)</f>
        <v>101</v>
      </c>
      <c r="Q1683">
        <f>IFERROR(ROUND(E1683/M1683,2),0)</f>
        <v>74.58</v>
      </c>
      <c r="R1683" s="16" t="s">
        <v>8323</v>
      </c>
      <c r="S1683" s="11" t="s">
        <v>8345</v>
      </c>
      <c r="T1683" s="21">
        <f>(((K1683/60)/60)/24)+DATE(1970,1,1)</f>
        <v>42774.121342592596</v>
      </c>
      <c r="U1683" s="21">
        <f>(((I1683/60)/60)/24)+DATE(1970,1,1)</f>
        <v>42823.083333333328</v>
      </c>
    </row>
    <row r="1684" spans="1:21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f>YEAR(T1684)</f>
        <v>2017</v>
      </c>
      <c r="K1684" s="11">
        <v>1486962460</v>
      </c>
      <c r="L1684" t="b">
        <v>0</v>
      </c>
      <c r="M1684">
        <v>0</v>
      </c>
      <c r="N1684" t="b">
        <v>0</v>
      </c>
      <c r="O1684" t="s">
        <v>8291</v>
      </c>
      <c r="P1684" s="10">
        <f>ROUND(E1684/D1684*100,0)</f>
        <v>0</v>
      </c>
      <c r="Q1684">
        <f>IFERROR(ROUND(E1684/M1684,2),0)</f>
        <v>0</v>
      </c>
      <c r="R1684" s="16" t="s">
        <v>8323</v>
      </c>
      <c r="S1684" s="11" t="s">
        <v>8345</v>
      </c>
      <c r="T1684" s="21">
        <f>(((K1684/60)/60)/24)+DATE(1970,1,1)</f>
        <v>42779.21365740741</v>
      </c>
      <c r="U1684" s="21">
        <f>(((I1684/60)/60)/24)+DATE(1970,1,1)</f>
        <v>42839.171990740739</v>
      </c>
    </row>
    <row r="1685" spans="1:21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f>YEAR(T1685)</f>
        <v>2017</v>
      </c>
      <c r="K1685" s="11">
        <v>1489517138</v>
      </c>
      <c r="L1685" t="b">
        <v>0</v>
      </c>
      <c r="M1685">
        <v>10</v>
      </c>
      <c r="N1685" t="b">
        <v>0</v>
      </c>
      <c r="O1685" t="s">
        <v>8291</v>
      </c>
      <c r="P1685" s="10">
        <f>ROUND(E1685/D1685*100,0)</f>
        <v>22</v>
      </c>
      <c r="Q1685">
        <f>IFERROR(ROUND(E1685/M1685,2),0)</f>
        <v>76</v>
      </c>
      <c r="R1685" s="16" t="s">
        <v>8323</v>
      </c>
      <c r="S1685" s="11" t="s">
        <v>8345</v>
      </c>
      <c r="T1685" s="21">
        <f>(((K1685/60)/60)/24)+DATE(1970,1,1)</f>
        <v>42808.781689814816</v>
      </c>
      <c r="U1685" s="21">
        <f>(((I1685/60)/60)/24)+DATE(1970,1,1)</f>
        <v>42832.781689814816</v>
      </c>
    </row>
    <row r="1686" spans="1:21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f>YEAR(T1686)</f>
        <v>2017</v>
      </c>
      <c r="K1686" s="11">
        <v>1487360041</v>
      </c>
      <c r="L1686" t="b">
        <v>0</v>
      </c>
      <c r="M1686">
        <v>101</v>
      </c>
      <c r="N1686" t="b">
        <v>0</v>
      </c>
      <c r="O1686" t="s">
        <v>8291</v>
      </c>
      <c r="P1686" s="10">
        <f>ROUND(E1686/D1686*100,0)</f>
        <v>109</v>
      </c>
      <c r="Q1686">
        <f>IFERROR(ROUND(E1686/M1686,2),0)</f>
        <v>86.44</v>
      </c>
      <c r="R1686" s="16" t="s">
        <v>8323</v>
      </c>
      <c r="S1686" s="11" t="s">
        <v>8345</v>
      </c>
      <c r="T1686" s="21">
        <f>(((K1686/60)/60)/24)+DATE(1970,1,1)</f>
        <v>42783.815289351856</v>
      </c>
      <c r="U1686" s="21">
        <f>(((I1686/60)/60)/24)+DATE(1970,1,1)</f>
        <v>42811.773622685185</v>
      </c>
    </row>
    <row r="1687" spans="1:21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f>YEAR(T1687)</f>
        <v>2017</v>
      </c>
      <c r="K1687" s="11">
        <v>1487743223</v>
      </c>
      <c r="L1687" t="b">
        <v>0</v>
      </c>
      <c r="M1687">
        <v>15</v>
      </c>
      <c r="N1687" t="b">
        <v>0</v>
      </c>
      <c r="O1687" t="s">
        <v>8291</v>
      </c>
      <c r="P1687" s="10">
        <f>ROUND(E1687/D1687*100,0)</f>
        <v>103</v>
      </c>
      <c r="Q1687">
        <f>IFERROR(ROUND(E1687/M1687,2),0)</f>
        <v>24</v>
      </c>
      <c r="R1687" s="16" t="s">
        <v>8323</v>
      </c>
      <c r="S1687" s="11" t="s">
        <v>8345</v>
      </c>
      <c r="T1687" s="21">
        <f>(((K1687/60)/60)/24)+DATE(1970,1,1)</f>
        <v>42788.2502662037</v>
      </c>
      <c r="U1687" s="21">
        <f>(((I1687/60)/60)/24)+DATE(1970,1,1)</f>
        <v>42818.208599537036</v>
      </c>
    </row>
    <row r="1688" spans="1:21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f>YEAR(T1688)</f>
        <v>2017</v>
      </c>
      <c r="K1688" s="11">
        <v>1488140119</v>
      </c>
      <c r="L1688" t="b">
        <v>0</v>
      </c>
      <c r="M1688">
        <v>1</v>
      </c>
      <c r="N1688" t="b">
        <v>0</v>
      </c>
      <c r="O1688" t="s">
        <v>8291</v>
      </c>
      <c r="P1688" s="10">
        <f>ROUND(E1688/D1688*100,0)</f>
        <v>0</v>
      </c>
      <c r="Q1688">
        <f>IFERROR(ROUND(E1688/M1688,2),0)</f>
        <v>18</v>
      </c>
      <c r="R1688" s="16" t="s">
        <v>8323</v>
      </c>
      <c r="S1688" s="11" t="s">
        <v>8345</v>
      </c>
      <c r="T1688" s="21">
        <f>(((K1688/60)/60)/24)+DATE(1970,1,1)</f>
        <v>42792.843969907408</v>
      </c>
      <c r="U1688" s="21">
        <f>(((I1688/60)/60)/24)+DATE(1970,1,1)</f>
        <v>42852.802303240736</v>
      </c>
    </row>
    <row r="1689" spans="1:21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f>YEAR(T1689)</f>
        <v>2017</v>
      </c>
      <c r="K1689" s="11">
        <v>1488935245</v>
      </c>
      <c r="L1689" t="b">
        <v>0</v>
      </c>
      <c r="M1689">
        <v>39</v>
      </c>
      <c r="N1689" t="b">
        <v>0</v>
      </c>
      <c r="O1689" t="s">
        <v>8291</v>
      </c>
      <c r="P1689" s="10">
        <f>ROUND(E1689/D1689*100,0)</f>
        <v>31</v>
      </c>
      <c r="Q1689">
        <f>IFERROR(ROUND(E1689/M1689,2),0)</f>
        <v>80.13</v>
      </c>
      <c r="R1689" s="16" t="s">
        <v>8323</v>
      </c>
      <c r="S1689" s="11" t="s">
        <v>8345</v>
      </c>
      <c r="T1689" s="21">
        <f>(((K1689/60)/60)/24)+DATE(1970,1,1)</f>
        <v>42802.046817129631</v>
      </c>
      <c r="U1689" s="21">
        <f>(((I1689/60)/60)/24)+DATE(1970,1,1)</f>
        <v>42835.84375</v>
      </c>
    </row>
    <row r="1690" spans="1:21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f>YEAR(T1690)</f>
        <v>2017</v>
      </c>
      <c r="K1690" s="11">
        <v>1489150194</v>
      </c>
      <c r="L1690" t="b">
        <v>0</v>
      </c>
      <c r="M1690">
        <v>7</v>
      </c>
      <c r="N1690" t="b">
        <v>0</v>
      </c>
      <c r="O1690" t="s">
        <v>8291</v>
      </c>
      <c r="P1690" s="10">
        <f>ROUND(E1690/D1690*100,0)</f>
        <v>44</v>
      </c>
      <c r="Q1690">
        <f>IFERROR(ROUND(E1690/M1690,2),0)</f>
        <v>253.14</v>
      </c>
      <c r="R1690" s="16" t="s">
        <v>8323</v>
      </c>
      <c r="S1690" s="11" t="s">
        <v>8345</v>
      </c>
      <c r="T1690" s="21">
        <f>(((K1690/60)/60)/24)+DATE(1970,1,1)</f>
        <v>42804.534652777773</v>
      </c>
      <c r="U1690" s="21">
        <f>(((I1690/60)/60)/24)+DATE(1970,1,1)</f>
        <v>42834.492986111116</v>
      </c>
    </row>
    <row r="1691" spans="1:21" ht="21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f>YEAR(T1691)</f>
        <v>2017</v>
      </c>
      <c r="K1691" s="11">
        <v>1487111830</v>
      </c>
      <c r="L1691" t="b">
        <v>0</v>
      </c>
      <c r="M1691">
        <v>14</v>
      </c>
      <c r="N1691" t="b">
        <v>0</v>
      </c>
      <c r="O1691" t="s">
        <v>8291</v>
      </c>
      <c r="P1691" s="10">
        <f>ROUND(E1691/D1691*100,0)</f>
        <v>100</v>
      </c>
      <c r="Q1691">
        <f>IFERROR(ROUND(E1691/M1691,2),0)</f>
        <v>171.43</v>
      </c>
      <c r="R1691" s="16" t="s">
        <v>8323</v>
      </c>
      <c r="S1691" s="11" t="s">
        <v>8345</v>
      </c>
      <c r="T1691" s="21">
        <f>(((K1691/60)/60)/24)+DATE(1970,1,1)</f>
        <v>42780.942476851851</v>
      </c>
      <c r="U1691" s="21">
        <f>(((I1691/60)/60)/24)+DATE(1970,1,1)</f>
        <v>42810.900810185187</v>
      </c>
    </row>
    <row r="1692" spans="1:21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f>YEAR(T1692)</f>
        <v>2017</v>
      </c>
      <c r="K1692" s="11">
        <v>1488882042</v>
      </c>
      <c r="L1692" t="b">
        <v>0</v>
      </c>
      <c r="M1692">
        <v>11</v>
      </c>
      <c r="N1692" t="b">
        <v>0</v>
      </c>
      <c r="O1692" t="s">
        <v>8291</v>
      </c>
      <c r="P1692" s="10">
        <f>ROUND(E1692/D1692*100,0)</f>
        <v>25</v>
      </c>
      <c r="Q1692">
        <f>IFERROR(ROUND(E1692/M1692,2),0)</f>
        <v>57.73</v>
      </c>
      <c r="R1692" s="16" t="s">
        <v>8323</v>
      </c>
      <c r="S1692" s="11" t="s">
        <v>8345</v>
      </c>
      <c r="T1692" s="21">
        <f>(((K1692/60)/60)/24)+DATE(1970,1,1)</f>
        <v>42801.43104166667</v>
      </c>
      <c r="U1692" s="21">
        <f>(((I1692/60)/60)/24)+DATE(1970,1,1)</f>
        <v>42831.389374999999</v>
      </c>
    </row>
    <row r="1693" spans="1:21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f>YEAR(T1693)</f>
        <v>2017</v>
      </c>
      <c r="K1693" s="11">
        <v>1488387008</v>
      </c>
      <c r="L1693" t="b">
        <v>0</v>
      </c>
      <c r="M1693">
        <v>38</v>
      </c>
      <c r="N1693" t="b">
        <v>0</v>
      </c>
      <c r="O1693" t="s">
        <v>8291</v>
      </c>
      <c r="P1693" s="10">
        <f>ROUND(E1693/D1693*100,0)</f>
        <v>33</v>
      </c>
      <c r="Q1693">
        <f>IFERROR(ROUND(E1693/M1693,2),0)</f>
        <v>264.26</v>
      </c>
      <c r="R1693" s="16" t="s">
        <v>8323</v>
      </c>
      <c r="S1693" s="11" t="s">
        <v>8345</v>
      </c>
      <c r="T1693" s="21">
        <f>(((K1693/60)/60)/24)+DATE(1970,1,1)</f>
        <v>42795.701481481476</v>
      </c>
      <c r="U1693" s="21">
        <f>(((I1693/60)/60)/24)+DATE(1970,1,1)</f>
        <v>42828.041666666672</v>
      </c>
    </row>
    <row r="1694" spans="1:21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f>YEAR(T1694)</f>
        <v>2017</v>
      </c>
      <c r="K1694" s="11">
        <v>1487734667</v>
      </c>
      <c r="L1694" t="b">
        <v>0</v>
      </c>
      <c r="M1694">
        <v>15</v>
      </c>
      <c r="N1694" t="b">
        <v>0</v>
      </c>
      <c r="O1694" t="s">
        <v>8291</v>
      </c>
      <c r="P1694" s="10">
        <f>ROUND(E1694/D1694*100,0)</f>
        <v>48</v>
      </c>
      <c r="Q1694">
        <f>IFERROR(ROUND(E1694/M1694,2),0)</f>
        <v>159.33000000000001</v>
      </c>
      <c r="R1694" s="16" t="s">
        <v>8323</v>
      </c>
      <c r="S1694" s="11" t="s">
        <v>8345</v>
      </c>
      <c r="T1694" s="21">
        <f>(((K1694/60)/60)/24)+DATE(1970,1,1)</f>
        <v>42788.151238425926</v>
      </c>
      <c r="U1694" s="21">
        <f>(((I1694/60)/60)/24)+DATE(1970,1,1)</f>
        <v>42820.999305555553</v>
      </c>
    </row>
    <row r="1695" spans="1:21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f>YEAR(T1695)</f>
        <v>2017</v>
      </c>
      <c r="K1695" s="11">
        <v>1489097112</v>
      </c>
      <c r="L1695" t="b">
        <v>0</v>
      </c>
      <c r="M1695">
        <v>8</v>
      </c>
      <c r="N1695" t="b">
        <v>0</v>
      </c>
      <c r="O1695" t="s">
        <v>8291</v>
      </c>
      <c r="P1695" s="10">
        <f>ROUND(E1695/D1695*100,0)</f>
        <v>9</v>
      </c>
      <c r="Q1695">
        <f>IFERROR(ROUND(E1695/M1695,2),0)</f>
        <v>35</v>
      </c>
      <c r="R1695" s="16" t="s">
        <v>8323</v>
      </c>
      <c r="S1695" s="11" t="s">
        <v>8345</v>
      </c>
      <c r="T1695" s="21">
        <f>(((K1695/60)/60)/24)+DATE(1970,1,1)</f>
        <v>42803.920277777783</v>
      </c>
      <c r="U1695" s="21">
        <f>(((I1695/60)/60)/24)+DATE(1970,1,1)</f>
        <v>42834.833333333328</v>
      </c>
    </row>
    <row r="1696" spans="1:21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f>YEAR(T1696)</f>
        <v>2017</v>
      </c>
      <c r="K1696" s="11">
        <v>1488038674</v>
      </c>
      <c r="L1696" t="b">
        <v>0</v>
      </c>
      <c r="M1696">
        <v>1</v>
      </c>
      <c r="N1696" t="b">
        <v>0</v>
      </c>
      <c r="O1696" t="s">
        <v>8291</v>
      </c>
      <c r="P1696" s="10">
        <f>ROUND(E1696/D1696*100,0)</f>
        <v>0</v>
      </c>
      <c r="Q1696">
        <f>IFERROR(ROUND(E1696/M1696,2),0)</f>
        <v>5</v>
      </c>
      <c r="R1696" s="16" t="s">
        <v>8323</v>
      </c>
      <c r="S1696" s="11" t="s">
        <v>8345</v>
      </c>
      <c r="T1696" s="21">
        <f>(((K1696/60)/60)/24)+DATE(1970,1,1)</f>
        <v>42791.669837962967</v>
      </c>
      <c r="U1696" s="21">
        <f>(((I1696/60)/60)/24)+DATE(1970,1,1)</f>
        <v>42821.191666666666</v>
      </c>
    </row>
    <row r="1697" spans="1:21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f>YEAR(T1697)</f>
        <v>2017</v>
      </c>
      <c r="K1697" s="11">
        <v>1488847514</v>
      </c>
      <c r="L1697" t="b">
        <v>0</v>
      </c>
      <c r="M1697">
        <v>23</v>
      </c>
      <c r="N1697" t="b">
        <v>0</v>
      </c>
      <c r="O1697" t="s">
        <v>8291</v>
      </c>
      <c r="P1697" s="10">
        <f>ROUND(E1697/D1697*100,0)</f>
        <v>12</v>
      </c>
      <c r="Q1697">
        <f>IFERROR(ROUND(E1697/M1697,2),0)</f>
        <v>61.09</v>
      </c>
      <c r="R1697" s="16" t="s">
        <v>8323</v>
      </c>
      <c r="S1697" s="11" t="s">
        <v>8345</v>
      </c>
      <c r="T1697" s="21">
        <f>(((K1697/60)/60)/24)+DATE(1970,1,1)</f>
        <v>42801.031412037039</v>
      </c>
      <c r="U1697" s="21">
        <f>(((I1697/60)/60)/24)+DATE(1970,1,1)</f>
        <v>42835.041666666672</v>
      </c>
    </row>
    <row r="1698" spans="1:21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f>YEAR(T1698)</f>
        <v>2017</v>
      </c>
      <c r="K1698" s="11">
        <v>1488418811</v>
      </c>
      <c r="L1698" t="b">
        <v>0</v>
      </c>
      <c r="M1698">
        <v>0</v>
      </c>
      <c r="N1698" t="b">
        <v>0</v>
      </c>
      <c r="O1698" t="s">
        <v>8291</v>
      </c>
      <c r="P1698" s="10">
        <f>ROUND(E1698/D1698*100,0)</f>
        <v>0</v>
      </c>
      <c r="Q1698">
        <f>IFERROR(ROUND(E1698/M1698,2),0)</f>
        <v>0</v>
      </c>
      <c r="R1698" s="16" t="s">
        <v>8323</v>
      </c>
      <c r="S1698" s="11" t="s">
        <v>8345</v>
      </c>
      <c r="T1698" s="21">
        <f>(((K1698/60)/60)/24)+DATE(1970,1,1)</f>
        <v>42796.069571759261</v>
      </c>
      <c r="U1698" s="21">
        <f>(((I1698/60)/60)/24)+DATE(1970,1,1)</f>
        <v>42826.027905092589</v>
      </c>
    </row>
    <row r="1699" spans="1:21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f>YEAR(T1699)</f>
        <v>2017</v>
      </c>
      <c r="K1699" s="11">
        <v>1489193248</v>
      </c>
      <c r="L1699" t="b">
        <v>0</v>
      </c>
      <c r="M1699">
        <v>22</v>
      </c>
      <c r="N1699" t="b">
        <v>0</v>
      </c>
      <c r="O1699" t="s">
        <v>8291</v>
      </c>
      <c r="P1699" s="10">
        <f>ROUND(E1699/D1699*100,0)</f>
        <v>20</v>
      </c>
      <c r="Q1699">
        <f>IFERROR(ROUND(E1699/M1699,2),0)</f>
        <v>114.82</v>
      </c>
      <c r="R1699" s="16" t="s">
        <v>8323</v>
      </c>
      <c r="S1699" s="11" t="s">
        <v>8345</v>
      </c>
      <c r="T1699" s="21">
        <f>(((K1699/60)/60)/24)+DATE(1970,1,1)</f>
        <v>42805.032962962956</v>
      </c>
      <c r="U1699" s="21">
        <f>(((I1699/60)/60)/24)+DATE(1970,1,1)</f>
        <v>42834.991296296299</v>
      </c>
    </row>
    <row r="1700" spans="1:21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f>YEAR(T1700)</f>
        <v>2017</v>
      </c>
      <c r="K1700" s="11">
        <v>1488430760</v>
      </c>
      <c r="L1700" t="b">
        <v>0</v>
      </c>
      <c r="M1700">
        <v>0</v>
      </c>
      <c r="N1700" t="b">
        <v>0</v>
      </c>
      <c r="O1700" t="s">
        <v>8291</v>
      </c>
      <c r="P1700" s="10">
        <f>ROUND(E1700/D1700*100,0)</f>
        <v>0</v>
      </c>
      <c r="Q1700">
        <f>IFERROR(ROUND(E1700/M1700,2),0)</f>
        <v>0</v>
      </c>
      <c r="R1700" s="16" t="s">
        <v>8323</v>
      </c>
      <c r="S1700" s="11" t="s">
        <v>8345</v>
      </c>
      <c r="T1700" s="21">
        <f>(((K1700/60)/60)/24)+DATE(1970,1,1)</f>
        <v>42796.207870370374</v>
      </c>
      <c r="U1700" s="21">
        <f>(((I1700/60)/60)/24)+DATE(1970,1,1)</f>
        <v>42820.147916666669</v>
      </c>
    </row>
    <row r="1701" spans="1:21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f>YEAR(T1701)</f>
        <v>2017</v>
      </c>
      <c r="K1701" s="11">
        <v>1489351445</v>
      </c>
      <c r="L1701" t="b">
        <v>0</v>
      </c>
      <c r="M1701">
        <v>4</v>
      </c>
      <c r="N1701" t="b">
        <v>0</v>
      </c>
      <c r="O1701" t="s">
        <v>8291</v>
      </c>
      <c r="P1701" s="10">
        <f>ROUND(E1701/D1701*100,0)</f>
        <v>4</v>
      </c>
      <c r="Q1701">
        <f>IFERROR(ROUND(E1701/M1701,2),0)</f>
        <v>54</v>
      </c>
      <c r="R1701" s="16" t="s">
        <v>8323</v>
      </c>
      <c r="S1701" s="11" t="s">
        <v>8345</v>
      </c>
      <c r="T1701" s="21">
        <f>(((K1701/60)/60)/24)+DATE(1970,1,1)</f>
        <v>42806.863946759258</v>
      </c>
      <c r="U1701" s="21">
        <f>(((I1701/60)/60)/24)+DATE(1970,1,1)</f>
        <v>42836.863946759258</v>
      </c>
    </row>
    <row r="1702" spans="1:21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f>YEAR(T1702)</f>
        <v>2017</v>
      </c>
      <c r="K1702" s="11">
        <v>1488418990</v>
      </c>
      <c r="L1702" t="b">
        <v>0</v>
      </c>
      <c r="M1702">
        <v>79</v>
      </c>
      <c r="N1702" t="b">
        <v>0</v>
      </c>
      <c r="O1702" t="s">
        <v>8291</v>
      </c>
      <c r="P1702" s="10">
        <f>ROUND(E1702/D1702*100,0)</f>
        <v>26</v>
      </c>
      <c r="Q1702">
        <f>IFERROR(ROUND(E1702/M1702,2),0)</f>
        <v>65.97</v>
      </c>
      <c r="R1702" s="16" t="s">
        <v>8323</v>
      </c>
      <c r="S1702" s="11" t="s">
        <v>8345</v>
      </c>
      <c r="T1702" s="21">
        <f>(((K1702/60)/60)/24)+DATE(1970,1,1)</f>
        <v>42796.071643518517</v>
      </c>
      <c r="U1702" s="21">
        <f>(((I1702/60)/60)/24)+DATE(1970,1,1)</f>
        <v>42826.166666666672</v>
      </c>
    </row>
    <row r="1703" spans="1:21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f>YEAR(T1703)</f>
        <v>2014</v>
      </c>
      <c r="K1703" s="11">
        <v>1418745405</v>
      </c>
      <c r="L1703" t="b">
        <v>0</v>
      </c>
      <c r="M1703">
        <v>2</v>
      </c>
      <c r="N1703" t="b">
        <v>0</v>
      </c>
      <c r="O1703" t="s">
        <v>8291</v>
      </c>
      <c r="P1703" s="10">
        <f>ROUND(E1703/D1703*100,0)</f>
        <v>0</v>
      </c>
      <c r="Q1703">
        <f>IFERROR(ROUND(E1703/M1703,2),0)</f>
        <v>5</v>
      </c>
      <c r="R1703" s="16" t="s">
        <v>8323</v>
      </c>
      <c r="S1703" s="11" t="s">
        <v>8345</v>
      </c>
      <c r="T1703" s="21">
        <f>(((K1703/60)/60)/24)+DATE(1970,1,1)</f>
        <v>41989.664409722223</v>
      </c>
      <c r="U1703" s="21">
        <f>(((I1703/60)/60)/24)+DATE(1970,1,1)</f>
        <v>42019.664409722223</v>
      </c>
    </row>
    <row r="1704" spans="1:21" ht="21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f>YEAR(T1704)</f>
        <v>2015</v>
      </c>
      <c r="K1704" s="11">
        <v>1425156750</v>
      </c>
      <c r="L1704" t="b">
        <v>0</v>
      </c>
      <c r="M1704">
        <v>1</v>
      </c>
      <c r="N1704" t="b">
        <v>0</v>
      </c>
      <c r="O1704" t="s">
        <v>8291</v>
      </c>
      <c r="P1704" s="10">
        <f>ROUND(E1704/D1704*100,0)</f>
        <v>0</v>
      </c>
      <c r="Q1704">
        <f>IFERROR(ROUND(E1704/M1704,2),0)</f>
        <v>1</v>
      </c>
      <c r="R1704" s="16" t="s">
        <v>8323</v>
      </c>
      <c r="S1704" s="11" t="s">
        <v>8345</v>
      </c>
      <c r="T1704" s="21">
        <f>(((K1704/60)/60)/24)+DATE(1970,1,1)</f>
        <v>42063.869791666672</v>
      </c>
      <c r="U1704" s="21">
        <f>(((I1704/60)/60)/24)+DATE(1970,1,1)</f>
        <v>42093.828125</v>
      </c>
    </row>
    <row r="1705" spans="1:21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f>YEAR(T1705)</f>
        <v>2015</v>
      </c>
      <c r="K1705" s="11">
        <v>1435819537</v>
      </c>
      <c r="L1705" t="b">
        <v>0</v>
      </c>
      <c r="M1705">
        <v>2</v>
      </c>
      <c r="N1705" t="b">
        <v>0</v>
      </c>
      <c r="O1705" t="s">
        <v>8291</v>
      </c>
      <c r="P1705" s="10">
        <f>ROUND(E1705/D1705*100,0)</f>
        <v>1</v>
      </c>
      <c r="Q1705">
        <f>IFERROR(ROUND(E1705/M1705,2),0)</f>
        <v>25.5</v>
      </c>
      <c r="R1705" s="16" t="s">
        <v>8323</v>
      </c>
      <c r="S1705" s="11" t="s">
        <v>8345</v>
      </c>
      <c r="T1705" s="21">
        <f>(((K1705/60)/60)/24)+DATE(1970,1,1)</f>
        <v>42187.281678240746</v>
      </c>
      <c r="U1705" s="21">
        <f>(((I1705/60)/60)/24)+DATE(1970,1,1)</f>
        <v>42247.281678240746</v>
      </c>
    </row>
    <row r="1706" spans="1:21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f>YEAR(T1706)</f>
        <v>2015</v>
      </c>
      <c r="K1706" s="11">
        <v>1421464873</v>
      </c>
      <c r="L1706" t="b">
        <v>0</v>
      </c>
      <c r="M1706">
        <v>11</v>
      </c>
      <c r="N1706" t="b">
        <v>0</v>
      </c>
      <c r="O1706" t="s">
        <v>8291</v>
      </c>
      <c r="P1706" s="10">
        <f>ROUND(E1706/D1706*100,0)</f>
        <v>65</v>
      </c>
      <c r="Q1706">
        <f>IFERROR(ROUND(E1706/M1706,2),0)</f>
        <v>118.36</v>
      </c>
      <c r="R1706" s="16" t="s">
        <v>8323</v>
      </c>
      <c r="S1706" s="11" t="s">
        <v>8345</v>
      </c>
      <c r="T1706" s="21">
        <f>(((K1706/60)/60)/24)+DATE(1970,1,1)</f>
        <v>42021.139733796299</v>
      </c>
      <c r="U1706" s="21">
        <f>(((I1706/60)/60)/24)+DATE(1970,1,1)</f>
        <v>42051.139733796299</v>
      </c>
    </row>
    <row r="1707" spans="1:21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f>YEAR(T1707)</f>
        <v>2015</v>
      </c>
      <c r="K1707" s="11">
        <v>1440807846</v>
      </c>
      <c r="L1707" t="b">
        <v>0</v>
      </c>
      <c r="M1707">
        <v>0</v>
      </c>
      <c r="N1707" t="b">
        <v>0</v>
      </c>
      <c r="O1707" t="s">
        <v>8291</v>
      </c>
      <c r="P1707" s="10">
        <f>ROUND(E1707/D1707*100,0)</f>
        <v>0</v>
      </c>
      <c r="Q1707">
        <f>IFERROR(ROUND(E1707/M1707,2),0)</f>
        <v>0</v>
      </c>
      <c r="R1707" s="16" t="s">
        <v>8323</v>
      </c>
      <c r="S1707" s="11" t="s">
        <v>8345</v>
      </c>
      <c r="T1707" s="21">
        <f>(((K1707/60)/60)/24)+DATE(1970,1,1)</f>
        <v>42245.016736111109</v>
      </c>
      <c r="U1707" s="21">
        <f>(((I1707/60)/60)/24)+DATE(1970,1,1)</f>
        <v>42256.666666666672</v>
      </c>
    </row>
    <row r="1708" spans="1:21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f>YEAR(T1708)</f>
        <v>2015</v>
      </c>
      <c r="K1708" s="11">
        <v>1435130472</v>
      </c>
      <c r="L1708" t="b">
        <v>0</v>
      </c>
      <c r="M1708">
        <v>0</v>
      </c>
      <c r="N1708" t="b">
        <v>0</v>
      </c>
      <c r="O1708" t="s">
        <v>8291</v>
      </c>
      <c r="P1708" s="10">
        <f>ROUND(E1708/D1708*100,0)</f>
        <v>0</v>
      </c>
      <c r="Q1708">
        <f>IFERROR(ROUND(E1708/M1708,2),0)</f>
        <v>0</v>
      </c>
      <c r="R1708" s="16" t="s">
        <v>8323</v>
      </c>
      <c r="S1708" s="11" t="s">
        <v>8345</v>
      </c>
      <c r="T1708" s="21">
        <f>(((K1708/60)/60)/24)+DATE(1970,1,1)</f>
        <v>42179.306388888886</v>
      </c>
      <c r="U1708" s="21">
        <f>(((I1708/60)/60)/24)+DATE(1970,1,1)</f>
        <v>42239.306388888886</v>
      </c>
    </row>
    <row r="1709" spans="1:21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f>YEAR(T1709)</f>
        <v>2016</v>
      </c>
      <c r="K1709" s="11">
        <v>1456593495</v>
      </c>
      <c r="L1709" t="b">
        <v>0</v>
      </c>
      <c r="M1709">
        <v>9</v>
      </c>
      <c r="N1709" t="b">
        <v>0</v>
      </c>
      <c r="O1709" t="s">
        <v>8291</v>
      </c>
      <c r="P1709" s="10">
        <f>ROUND(E1709/D1709*100,0)</f>
        <v>10</v>
      </c>
      <c r="Q1709">
        <f>IFERROR(ROUND(E1709/M1709,2),0)</f>
        <v>54.11</v>
      </c>
      <c r="R1709" s="16" t="s">
        <v>8323</v>
      </c>
      <c r="S1709" s="11" t="s">
        <v>8345</v>
      </c>
      <c r="T1709" s="21">
        <f>(((K1709/60)/60)/24)+DATE(1970,1,1)</f>
        <v>42427.721006944441</v>
      </c>
      <c r="U1709" s="21">
        <f>(((I1709/60)/60)/24)+DATE(1970,1,1)</f>
        <v>42457.679340277777</v>
      </c>
    </row>
    <row r="1710" spans="1:21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f>YEAR(T1710)</f>
        <v>2016</v>
      </c>
      <c r="K1710" s="11">
        <v>1458679706</v>
      </c>
      <c r="L1710" t="b">
        <v>0</v>
      </c>
      <c r="M1710">
        <v>0</v>
      </c>
      <c r="N1710" t="b">
        <v>0</v>
      </c>
      <c r="O1710" t="s">
        <v>8291</v>
      </c>
      <c r="P1710" s="10">
        <f>ROUND(E1710/D1710*100,0)</f>
        <v>0</v>
      </c>
      <c r="Q1710">
        <f>IFERROR(ROUND(E1710/M1710,2),0)</f>
        <v>0</v>
      </c>
      <c r="R1710" s="16" t="s">
        <v>8323</v>
      </c>
      <c r="S1710" s="11" t="s">
        <v>8345</v>
      </c>
      <c r="T1710" s="21">
        <f>(((K1710/60)/60)/24)+DATE(1970,1,1)</f>
        <v>42451.866967592592</v>
      </c>
      <c r="U1710" s="21">
        <f>(((I1710/60)/60)/24)+DATE(1970,1,1)</f>
        <v>42491.866967592592</v>
      </c>
    </row>
    <row r="1711" spans="1:21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f>YEAR(T1711)</f>
        <v>2014</v>
      </c>
      <c r="K1711" s="11">
        <v>1405949514</v>
      </c>
      <c r="L1711" t="b">
        <v>0</v>
      </c>
      <c r="M1711">
        <v>4</v>
      </c>
      <c r="N1711" t="b">
        <v>0</v>
      </c>
      <c r="O1711" t="s">
        <v>8291</v>
      </c>
      <c r="P1711" s="10">
        <f>ROUND(E1711/D1711*100,0)</f>
        <v>5</v>
      </c>
      <c r="Q1711">
        <f>IFERROR(ROUND(E1711/M1711,2),0)</f>
        <v>21.25</v>
      </c>
      <c r="R1711" s="16" t="s">
        <v>8323</v>
      </c>
      <c r="S1711" s="11" t="s">
        <v>8345</v>
      </c>
      <c r="T1711" s="21">
        <f>(((K1711/60)/60)/24)+DATE(1970,1,1)</f>
        <v>41841.56381944444</v>
      </c>
      <c r="U1711" s="21">
        <f>(((I1711/60)/60)/24)+DATE(1970,1,1)</f>
        <v>41882.818749999999</v>
      </c>
    </row>
    <row r="1712" spans="1:21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f>YEAR(T1712)</f>
        <v>2015</v>
      </c>
      <c r="K1712" s="11">
        <v>1449151888</v>
      </c>
      <c r="L1712" t="b">
        <v>0</v>
      </c>
      <c r="M1712">
        <v>1</v>
      </c>
      <c r="N1712" t="b">
        <v>0</v>
      </c>
      <c r="O1712" t="s">
        <v>8291</v>
      </c>
      <c r="P1712" s="10">
        <f>ROUND(E1712/D1712*100,0)</f>
        <v>1</v>
      </c>
      <c r="Q1712">
        <f>IFERROR(ROUND(E1712/M1712,2),0)</f>
        <v>34</v>
      </c>
      <c r="R1712" s="16" t="s">
        <v>8323</v>
      </c>
      <c r="S1712" s="11" t="s">
        <v>8345</v>
      </c>
      <c r="T1712" s="21">
        <f>(((K1712/60)/60)/24)+DATE(1970,1,1)</f>
        <v>42341.59129629629</v>
      </c>
      <c r="U1712" s="21">
        <f>(((I1712/60)/60)/24)+DATE(1970,1,1)</f>
        <v>42387.541666666672</v>
      </c>
    </row>
    <row r="1713" spans="1:21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f>YEAR(T1713)</f>
        <v>2014</v>
      </c>
      <c r="K1713" s="11">
        <v>1406907034</v>
      </c>
      <c r="L1713" t="b">
        <v>0</v>
      </c>
      <c r="M1713">
        <v>2</v>
      </c>
      <c r="N1713" t="b">
        <v>0</v>
      </c>
      <c r="O1713" t="s">
        <v>8291</v>
      </c>
      <c r="P1713" s="10">
        <f>ROUND(E1713/D1713*100,0)</f>
        <v>11</v>
      </c>
      <c r="Q1713">
        <f>IFERROR(ROUND(E1713/M1713,2),0)</f>
        <v>525</v>
      </c>
      <c r="R1713" s="16" t="s">
        <v>8323</v>
      </c>
      <c r="S1713" s="11" t="s">
        <v>8345</v>
      </c>
      <c r="T1713" s="21">
        <f>(((K1713/60)/60)/24)+DATE(1970,1,1)</f>
        <v>41852.646226851852</v>
      </c>
      <c r="U1713" s="21">
        <f>(((I1713/60)/60)/24)+DATE(1970,1,1)</f>
        <v>41883.646226851852</v>
      </c>
    </row>
    <row r="1714" spans="1:21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f>YEAR(T1714)</f>
        <v>2015</v>
      </c>
      <c r="K1714" s="11">
        <v>1430517353</v>
      </c>
      <c r="L1714" t="b">
        <v>0</v>
      </c>
      <c r="M1714">
        <v>0</v>
      </c>
      <c r="N1714" t="b">
        <v>0</v>
      </c>
      <c r="O1714" t="s">
        <v>8291</v>
      </c>
      <c r="P1714" s="10">
        <f>ROUND(E1714/D1714*100,0)</f>
        <v>0</v>
      </c>
      <c r="Q1714">
        <f>IFERROR(ROUND(E1714/M1714,2),0)</f>
        <v>0</v>
      </c>
      <c r="R1714" s="16" t="s">
        <v>8323</v>
      </c>
      <c r="S1714" s="11" t="s">
        <v>8345</v>
      </c>
      <c r="T1714" s="21">
        <f>(((K1714/60)/60)/24)+DATE(1970,1,1)</f>
        <v>42125.913807870369</v>
      </c>
      <c r="U1714" s="21">
        <f>(((I1714/60)/60)/24)+DATE(1970,1,1)</f>
        <v>42185.913807870369</v>
      </c>
    </row>
    <row r="1715" spans="1:21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f>YEAR(T1715)</f>
        <v>2014</v>
      </c>
      <c r="K1715" s="11">
        <v>1409944412</v>
      </c>
      <c r="L1715" t="b">
        <v>0</v>
      </c>
      <c r="M1715">
        <v>1</v>
      </c>
      <c r="N1715" t="b">
        <v>0</v>
      </c>
      <c r="O1715" t="s">
        <v>8291</v>
      </c>
      <c r="P1715" s="10">
        <f>ROUND(E1715/D1715*100,0)</f>
        <v>2</v>
      </c>
      <c r="Q1715">
        <f>IFERROR(ROUND(E1715/M1715,2),0)</f>
        <v>50</v>
      </c>
      <c r="R1715" s="16" t="s">
        <v>8323</v>
      </c>
      <c r="S1715" s="11" t="s">
        <v>8345</v>
      </c>
      <c r="T1715" s="21">
        <f>(((K1715/60)/60)/24)+DATE(1970,1,1)</f>
        <v>41887.801064814819</v>
      </c>
      <c r="U1715" s="21">
        <f>(((I1715/60)/60)/24)+DATE(1970,1,1)</f>
        <v>41917.801064814819</v>
      </c>
    </row>
    <row r="1716" spans="1:21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f>YEAR(T1716)</f>
        <v>2015</v>
      </c>
      <c r="K1716" s="11">
        <v>1427925761</v>
      </c>
      <c r="L1716" t="b">
        <v>0</v>
      </c>
      <c r="M1716">
        <v>17</v>
      </c>
      <c r="N1716" t="b">
        <v>0</v>
      </c>
      <c r="O1716" t="s">
        <v>8291</v>
      </c>
      <c r="P1716" s="10">
        <f>ROUND(E1716/D1716*100,0)</f>
        <v>8</v>
      </c>
      <c r="Q1716">
        <f>IFERROR(ROUND(E1716/M1716,2),0)</f>
        <v>115.71</v>
      </c>
      <c r="R1716" s="16" t="s">
        <v>8323</v>
      </c>
      <c r="S1716" s="11" t="s">
        <v>8345</v>
      </c>
      <c r="T1716" s="21">
        <f>(((K1716/60)/60)/24)+DATE(1970,1,1)</f>
        <v>42095.918530092589</v>
      </c>
      <c r="U1716" s="21">
        <f>(((I1716/60)/60)/24)+DATE(1970,1,1)</f>
        <v>42125.918530092589</v>
      </c>
    </row>
    <row r="1717" spans="1:21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f>YEAR(T1717)</f>
        <v>2015</v>
      </c>
      <c r="K1717" s="11">
        <v>1425186785</v>
      </c>
      <c r="L1717" t="b">
        <v>0</v>
      </c>
      <c r="M1717">
        <v>2</v>
      </c>
      <c r="N1717" t="b">
        <v>0</v>
      </c>
      <c r="O1717" t="s">
        <v>8291</v>
      </c>
      <c r="P1717" s="10">
        <f>ROUND(E1717/D1717*100,0)</f>
        <v>0</v>
      </c>
      <c r="Q1717">
        <f>IFERROR(ROUND(E1717/M1717,2),0)</f>
        <v>5.5</v>
      </c>
      <c r="R1717" s="16" t="s">
        <v>8323</v>
      </c>
      <c r="S1717" s="11" t="s">
        <v>8345</v>
      </c>
      <c r="T1717" s="21">
        <f>(((K1717/60)/60)/24)+DATE(1970,1,1)</f>
        <v>42064.217418981483</v>
      </c>
      <c r="U1717" s="21">
        <f>(((I1717/60)/60)/24)+DATE(1970,1,1)</f>
        <v>42094.140277777777</v>
      </c>
    </row>
    <row r="1718" spans="1:21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f>YEAR(T1718)</f>
        <v>2016</v>
      </c>
      <c r="K1718" s="11">
        <v>1477835499</v>
      </c>
      <c r="L1718" t="b">
        <v>0</v>
      </c>
      <c r="M1718">
        <v>3</v>
      </c>
      <c r="N1718" t="b">
        <v>0</v>
      </c>
      <c r="O1718" t="s">
        <v>8291</v>
      </c>
      <c r="P1718" s="10">
        <f>ROUND(E1718/D1718*100,0)</f>
        <v>8</v>
      </c>
      <c r="Q1718">
        <f>IFERROR(ROUND(E1718/M1718,2),0)</f>
        <v>50</v>
      </c>
      <c r="R1718" s="16" t="s">
        <v>8323</v>
      </c>
      <c r="S1718" s="11" t="s">
        <v>8345</v>
      </c>
      <c r="T1718" s="21">
        <f>(((K1718/60)/60)/24)+DATE(1970,1,1)</f>
        <v>42673.577534722222</v>
      </c>
      <c r="U1718" s="21">
        <f>(((I1718/60)/60)/24)+DATE(1970,1,1)</f>
        <v>42713.619201388887</v>
      </c>
    </row>
    <row r="1719" spans="1:21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f>YEAR(T1719)</f>
        <v>2016</v>
      </c>
      <c r="K1719" s="11">
        <v>1459467238</v>
      </c>
      <c r="L1719" t="b">
        <v>0</v>
      </c>
      <c r="M1719">
        <v>41</v>
      </c>
      <c r="N1719" t="b">
        <v>0</v>
      </c>
      <c r="O1719" t="s">
        <v>8291</v>
      </c>
      <c r="P1719" s="10">
        <f>ROUND(E1719/D1719*100,0)</f>
        <v>43</v>
      </c>
      <c r="Q1719">
        <f>IFERROR(ROUND(E1719/M1719,2),0)</f>
        <v>34.020000000000003</v>
      </c>
      <c r="R1719" s="16" t="s">
        <v>8323</v>
      </c>
      <c r="S1719" s="11" t="s">
        <v>8345</v>
      </c>
      <c r="T1719" s="21">
        <f>(((K1719/60)/60)/24)+DATE(1970,1,1)</f>
        <v>42460.98192129629</v>
      </c>
      <c r="U1719" s="21">
        <f>(((I1719/60)/60)/24)+DATE(1970,1,1)</f>
        <v>42481.166666666672</v>
      </c>
    </row>
    <row r="1720" spans="1:21" ht="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f>YEAR(T1720)</f>
        <v>2016</v>
      </c>
      <c r="K1720" s="11">
        <v>1459435149</v>
      </c>
      <c r="L1720" t="b">
        <v>0</v>
      </c>
      <c r="M1720">
        <v>2</v>
      </c>
      <c r="N1720" t="b">
        <v>0</v>
      </c>
      <c r="O1720" t="s">
        <v>8291</v>
      </c>
      <c r="P1720" s="10">
        <f>ROUND(E1720/D1720*100,0)</f>
        <v>0</v>
      </c>
      <c r="Q1720">
        <f>IFERROR(ROUND(E1720/M1720,2),0)</f>
        <v>37.5</v>
      </c>
      <c r="R1720" s="16" t="s">
        <v>8323</v>
      </c>
      <c r="S1720" s="11" t="s">
        <v>8345</v>
      </c>
      <c r="T1720" s="21">
        <f>(((K1720/60)/60)/24)+DATE(1970,1,1)</f>
        <v>42460.610520833332</v>
      </c>
      <c r="U1720" s="21">
        <f>(((I1720/60)/60)/24)+DATE(1970,1,1)</f>
        <v>42504.207638888889</v>
      </c>
    </row>
    <row r="1721" spans="1:21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f>YEAR(T1721)</f>
        <v>2014</v>
      </c>
      <c r="K1721" s="11">
        <v>1408366191</v>
      </c>
      <c r="L1721" t="b">
        <v>0</v>
      </c>
      <c r="M1721">
        <v>3</v>
      </c>
      <c r="N1721" t="b">
        <v>0</v>
      </c>
      <c r="O1721" t="s">
        <v>8291</v>
      </c>
      <c r="P1721" s="10">
        <f>ROUND(E1721/D1721*100,0)</f>
        <v>1</v>
      </c>
      <c r="Q1721">
        <f>IFERROR(ROUND(E1721/M1721,2),0)</f>
        <v>11.67</v>
      </c>
      <c r="R1721" s="16" t="s">
        <v>8323</v>
      </c>
      <c r="S1721" s="11" t="s">
        <v>8345</v>
      </c>
      <c r="T1721" s="21">
        <f>(((K1721/60)/60)/24)+DATE(1970,1,1)</f>
        <v>41869.534618055557</v>
      </c>
      <c r="U1721" s="21">
        <f>(((I1721/60)/60)/24)+DATE(1970,1,1)</f>
        <v>41899.534618055557</v>
      </c>
    </row>
    <row r="1722" spans="1:21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f>YEAR(T1722)</f>
        <v>2014</v>
      </c>
      <c r="K1722" s="11">
        <v>1412966871</v>
      </c>
      <c r="L1722" t="b">
        <v>0</v>
      </c>
      <c r="M1722">
        <v>8</v>
      </c>
      <c r="N1722" t="b">
        <v>0</v>
      </c>
      <c r="O1722" t="s">
        <v>8291</v>
      </c>
      <c r="P1722" s="10">
        <f>ROUND(E1722/D1722*100,0)</f>
        <v>6</v>
      </c>
      <c r="Q1722">
        <f>IFERROR(ROUND(E1722/M1722,2),0)</f>
        <v>28.13</v>
      </c>
      <c r="R1722" s="16" t="s">
        <v>8323</v>
      </c>
      <c r="S1722" s="11" t="s">
        <v>8345</v>
      </c>
      <c r="T1722" s="21">
        <f>(((K1722/60)/60)/24)+DATE(1970,1,1)</f>
        <v>41922.783229166671</v>
      </c>
      <c r="U1722" s="21">
        <f>(((I1722/60)/60)/24)+DATE(1970,1,1)</f>
        <v>41952.824895833335</v>
      </c>
    </row>
    <row r="1723" spans="1:21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f>YEAR(T1723)</f>
        <v>2015</v>
      </c>
      <c r="K1723" s="11">
        <v>1447239863</v>
      </c>
      <c r="L1723" t="b">
        <v>0</v>
      </c>
      <c r="M1723">
        <v>0</v>
      </c>
      <c r="N1723" t="b">
        <v>0</v>
      </c>
      <c r="O1723" t="s">
        <v>8291</v>
      </c>
      <c r="P1723" s="10">
        <f>ROUND(E1723/D1723*100,0)</f>
        <v>0</v>
      </c>
      <c r="Q1723">
        <f>IFERROR(ROUND(E1723/M1723,2),0)</f>
        <v>0</v>
      </c>
      <c r="R1723" s="16" t="s">
        <v>8323</v>
      </c>
      <c r="S1723" s="11" t="s">
        <v>8345</v>
      </c>
      <c r="T1723" s="21">
        <f>(((K1723/60)/60)/24)+DATE(1970,1,1)</f>
        <v>42319.461377314816</v>
      </c>
      <c r="U1723" s="21">
        <f>(((I1723/60)/60)/24)+DATE(1970,1,1)</f>
        <v>42349.461377314816</v>
      </c>
    </row>
    <row r="1724" spans="1:21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f>YEAR(T1724)</f>
        <v>2016</v>
      </c>
      <c r="K1724" s="11">
        <v>1456441429</v>
      </c>
      <c r="L1724" t="b">
        <v>0</v>
      </c>
      <c r="M1724">
        <v>1</v>
      </c>
      <c r="N1724" t="b">
        <v>0</v>
      </c>
      <c r="O1724" t="s">
        <v>8291</v>
      </c>
      <c r="P1724" s="10">
        <f>ROUND(E1724/D1724*100,0)</f>
        <v>0</v>
      </c>
      <c r="Q1724">
        <f>IFERROR(ROUND(E1724/M1724,2),0)</f>
        <v>1</v>
      </c>
      <c r="R1724" s="16" t="s">
        <v>8323</v>
      </c>
      <c r="S1724" s="11" t="s">
        <v>8345</v>
      </c>
      <c r="T1724" s="21">
        <f>(((K1724/60)/60)/24)+DATE(1970,1,1)</f>
        <v>42425.960983796293</v>
      </c>
      <c r="U1724" s="21">
        <f>(((I1724/60)/60)/24)+DATE(1970,1,1)</f>
        <v>42463.006944444445</v>
      </c>
    </row>
    <row r="1725" spans="1:21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f>YEAR(T1725)</f>
        <v>2015</v>
      </c>
      <c r="K1725" s="11">
        <v>1430855315</v>
      </c>
      <c r="L1725" t="b">
        <v>0</v>
      </c>
      <c r="M1725">
        <v>3</v>
      </c>
      <c r="N1725" t="b">
        <v>0</v>
      </c>
      <c r="O1725" t="s">
        <v>8291</v>
      </c>
      <c r="P1725" s="10">
        <f>ROUND(E1725/D1725*100,0)</f>
        <v>7</v>
      </c>
      <c r="Q1725">
        <f>IFERROR(ROUND(E1725/M1725,2),0)</f>
        <v>216.67</v>
      </c>
      <c r="R1725" s="16" t="s">
        <v>8323</v>
      </c>
      <c r="S1725" s="11" t="s">
        <v>8345</v>
      </c>
      <c r="T1725" s="21">
        <f>(((K1725/60)/60)/24)+DATE(1970,1,1)</f>
        <v>42129.82540509259</v>
      </c>
      <c r="U1725" s="21">
        <f>(((I1725/60)/60)/24)+DATE(1970,1,1)</f>
        <v>42186.25</v>
      </c>
    </row>
    <row r="1726" spans="1:21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f>YEAR(T1726)</f>
        <v>2014</v>
      </c>
      <c r="K1726" s="11">
        <v>1412115762</v>
      </c>
      <c r="L1726" t="b">
        <v>0</v>
      </c>
      <c r="M1726">
        <v>4</v>
      </c>
      <c r="N1726" t="b">
        <v>0</v>
      </c>
      <c r="O1726" t="s">
        <v>8291</v>
      </c>
      <c r="P1726" s="10">
        <f>ROUND(E1726/D1726*100,0)</f>
        <v>1</v>
      </c>
      <c r="Q1726">
        <f>IFERROR(ROUND(E1726/M1726,2),0)</f>
        <v>8.75</v>
      </c>
      <c r="R1726" s="16" t="s">
        <v>8323</v>
      </c>
      <c r="S1726" s="11" t="s">
        <v>8345</v>
      </c>
      <c r="T1726" s="21">
        <f>(((K1726/60)/60)/24)+DATE(1970,1,1)</f>
        <v>41912.932430555556</v>
      </c>
      <c r="U1726" s="21">
        <f>(((I1726/60)/60)/24)+DATE(1970,1,1)</f>
        <v>41942.932430555556</v>
      </c>
    </row>
    <row r="1727" spans="1:21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f>YEAR(T1727)</f>
        <v>2014</v>
      </c>
      <c r="K1727" s="11">
        <v>1406330049</v>
      </c>
      <c r="L1727" t="b">
        <v>0</v>
      </c>
      <c r="M1727">
        <v>9</v>
      </c>
      <c r="N1727" t="b">
        <v>0</v>
      </c>
      <c r="O1727" t="s">
        <v>8291</v>
      </c>
      <c r="P1727" s="10">
        <f>ROUND(E1727/D1727*100,0)</f>
        <v>10</v>
      </c>
      <c r="Q1727">
        <f>IFERROR(ROUND(E1727/M1727,2),0)</f>
        <v>62.22</v>
      </c>
      <c r="R1727" s="16" t="s">
        <v>8323</v>
      </c>
      <c r="S1727" s="11" t="s">
        <v>8345</v>
      </c>
      <c r="T1727" s="21">
        <f>(((K1727/60)/60)/24)+DATE(1970,1,1)</f>
        <v>41845.968159722222</v>
      </c>
      <c r="U1727" s="21">
        <f>(((I1727/60)/60)/24)+DATE(1970,1,1)</f>
        <v>41875.968159722222</v>
      </c>
    </row>
    <row r="1728" spans="1:21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f>YEAR(T1728)</f>
        <v>2014</v>
      </c>
      <c r="K1728" s="11">
        <v>1401401064</v>
      </c>
      <c r="L1728" t="b">
        <v>0</v>
      </c>
      <c r="M1728">
        <v>16</v>
      </c>
      <c r="N1728" t="b">
        <v>0</v>
      </c>
      <c r="O1728" t="s">
        <v>8291</v>
      </c>
      <c r="P1728" s="10">
        <f>ROUND(E1728/D1728*100,0)</f>
        <v>34</v>
      </c>
      <c r="Q1728">
        <f>IFERROR(ROUND(E1728/M1728,2),0)</f>
        <v>137.25</v>
      </c>
      <c r="R1728" s="16" t="s">
        <v>8323</v>
      </c>
      <c r="S1728" s="11" t="s">
        <v>8345</v>
      </c>
      <c r="T1728" s="21">
        <f>(((K1728/60)/60)/24)+DATE(1970,1,1)</f>
        <v>41788.919722222221</v>
      </c>
      <c r="U1728" s="21">
        <f>(((I1728/60)/60)/24)+DATE(1970,1,1)</f>
        <v>41817.919722222221</v>
      </c>
    </row>
    <row r="1729" spans="1:21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f>YEAR(T1729)</f>
        <v>2015</v>
      </c>
      <c r="K1729" s="11">
        <v>1423520177</v>
      </c>
      <c r="L1729" t="b">
        <v>0</v>
      </c>
      <c r="M1729">
        <v>1</v>
      </c>
      <c r="N1729" t="b">
        <v>0</v>
      </c>
      <c r="O1729" t="s">
        <v>8291</v>
      </c>
      <c r="P1729" s="10">
        <f>ROUND(E1729/D1729*100,0)</f>
        <v>0</v>
      </c>
      <c r="Q1729">
        <f>IFERROR(ROUND(E1729/M1729,2),0)</f>
        <v>1</v>
      </c>
      <c r="R1729" s="16" t="s">
        <v>8323</v>
      </c>
      <c r="S1729" s="11" t="s">
        <v>8345</v>
      </c>
      <c r="T1729" s="21">
        <f>(((K1729/60)/60)/24)+DATE(1970,1,1)</f>
        <v>42044.927974537044</v>
      </c>
      <c r="U1729" s="21">
        <f>(((I1729/60)/60)/24)+DATE(1970,1,1)</f>
        <v>42099.458333333328</v>
      </c>
    </row>
    <row r="1730" spans="1:21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f>YEAR(T1730)</f>
        <v>2015</v>
      </c>
      <c r="K1730" s="11">
        <v>1442847674</v>
      </c>
      <c r="L1730" t="b">
        <v>0</v>
      </c>
      <c r="M1730">
        <v>7</v>
      </c>
      <c r="N1730" t="b">
        <v>0</v>
      </c>
      <c r="O1730" t="s">
        <v>8291</v>
      </c>
      <c r="P1730" s="10">
        <f>ROUND(E1730/D1730*100,0)</f>
        <v>68</v>
      </c>
      <c r="Q1730">
        <f>IFERROR(ROUND(E1730/M1730,2),0)</f>
        <v>122.14</v>
      </c>
      <c r="R1730" s="16" t="s">
        <v>8323</v>
      </c>
      <c r="S1730" s="11" t="s">
        <v>8345</v>
      </c>
      <c r="T1730" s="21">
        <f>(((K1730/60)/60)/24)+DATE(1970,1,1)</f>
        <v>42268.625856481478</v>
      </c>
      <c r="U1730" s="21">
        <f>(((I1730/60)/60)/24)+DATE(1970,1,1)</f>
        <v>42298.625856481478</v>
      </c>
    </row>
    <row r="1731" spans="1:21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f>YEAR(T1731)</f>
        <v>2016</v>
      </c>
      <c r="K1731" s="11">
        <v>1460337306</v>
      </c>
      <c r="L1731" t="b">
        <v>0</v>
      </c>
      <c r="M1731">
        <v>0</v>
      </c>
      <c r="N1731" t="b">
        <v>0</v>
      </c>
      <c r="O1731" t="s">
        <v>8291</v>
      </c>
      <c r="P1731" s="10">
        <f>ROUND(E1731/D1731*100,0)</f>
        <v>0</v>
      </c>
      <c r="Q1731">
        <f>IFERROR(ROUND(E1731/M1731,2),0)</f>
        <v>0</v>
      </c>
      <c r="R1731" s="16" t="s">
        <v>8323</v>
      </c>
      <c r="S1731" s="11" t="s">
        <v>8345</v>
      </c>
      <c r="T1731" s="21">
        <f>(((K1731/60)/60)/24)+DATE(1970,1,1)</f>
        <v>42471.052152777775</v>
      </c>
      <c r="U1731" s="21">
        <f>(((I1731/60)/60)/24)+DATE(1970,1,1)</f>
        <v>42531.052152777775</v>
      </c>
    </row>
    <row r="1732" spans="1:21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f>YEAR(T1732)</f>
        <v>2015</v>
      </c>
      <c r="K1732" s="11">
        <v>1443146783</v>
      </c>
      <c r="L1732" t="b">
        <v>0</v>
      </c>
      <c r="M1732">
        <v>0</v>
      </c>
      <c r="N1732" t="b">
        <v>0</v>
      </c>
      <c r="O1732" t="s">
        <v>8291</v>
      </c>
      <c r="P1732" s="10">
        <f>ROUND(E1732/D1732*100,0)</f>
        <v>0</v>
      </c>
      <c r="Q1732">
        <f>IFERROR(ROUND(E1732/M1732,2),0)</f>
        <v>0</v>
      </c>
      <c r="R1732" s="16" t="s">
        <v>8323</v>
      </c>
      <c r="S1732" s="11" t="s">
        <v>8345</v>
      </c>
      <c r="T1732" s="21">
        <f>(((K1732/60)/60)/24)+DATE(1970,1,1)</f>
        <v>42272.087766203709</v>
      </c>
      <c r="U1732" s="21">
        <f>(((I1732/60)/60)/24)+DATE(1970,1,1)</f>
        <v>42302.087766203709</v>
      </c>
    </row>
    <row r="1733" spans="1:21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f>YEAR(T1733)</f>
        <v>2015</v>
      </c>
      <c r="K1733" s="11">
        <v>1432849552</v>
      </c>
      <c r="L1733" t="b">
        <v>0</v>
      </c>
      <c r="M1733">
        <v>0</v>
      </c>
      <c r="N1733" t="b">
        <v>0</v>
      </c>
      <c r="O1733" t="s">
        <v>8291</v>
      </c>
      <c r="P1733" s="10">
        <f>ROUND(E1733/D1733*100,0)</f>
        <v>0</v>
      </c>
      <c r="Q1733">
        <f>IFERROR(ROUND(E1733/M1733,2),0)</f>
        <v>0</v>
      </c>
      <c r="R1733" s="16" t="s">
        <v>8323</v>
      </c>
      <c r="S1733" s="11" t="s">
        <v>8345</v>
      </c>
      <c r="T1733" s="21">
        <f>(((K1733/60)/60)/24)+DATE(1970,1,1)</f>
        <v>42152.906851851847</v>
      </c>
      <c r="U1733" s="21">
        <f>(((I1733/60)/60)/24)+DATE(1970,1,1)</f>
        <v>42166.625</v>
      </c>
    </row>
    <row r="1734" spans="1:21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f>YEAR(T1734)</f>
        <v>2015</v>
      </c>
      <c r="K1734" s="11">
        <v>1447777481</v>
      </c>
      <c r="L1734" t="b">
        <v>0</v>
      </c>
      <c r="M1734">
        <v>0</v>
      </c>
      <c r="N1734" t="b">
        <v>0</v>
      </c>
      <c r="O1734" t="s">
        <v>8291</v>
      </c>
      <c r="P1734" s="10">
        <f>ROUND(E1734/D1734*100,0)</f>
        <v>0</v>
      </c>
      <c r="Q1734">
        <f>IFERROR(ROUND(E1734/M1734,2),0)</f>
        <v>0</v>
      </c>
      <c r="R1734" s="16" t="s">
        <v>8323</v>
      </c>
      <c r="S1734" s="11" t="s">
        <v>8345</v>
      </c>
      <c r="T1734" s="21">
        <f>(((K1734/60)/60)/24)+DATE(1970,1,1)</f>
        <v>42325.683807870373</v>
      </c>
      <c r="U1734" s="21">
        <f>(((I1734/60)/60)/24)+DATE(1970,1,1)</f>
        <v>42385.208333333328</v>
      </c>
    </row>
    <row r="1735" spans="1:21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f>YEAR(T1735)</f>
        <v>2016</v>
      </c>
      <c r="K1735" s="11">
        <v>1472746374</v>
      </c>
      <c r="L1735" t="b">
        <v>0</v>
      </c>
      <c r="M1735">
        <v>0</v>
      </c>
      <c r="N1735" t="b">
        <v>0</v>
      </c>
      <c r="O1735" t="s">
        <v>8291</v>
      </c>
      <c r="P1735" s="10">
        <f>ROUND(E1735/D1735*100,0)</f>
        <v>0</v>
      </c>
      <c r="Q1735">
        <f>IFERROR(ROUND(E1735/M1735,2),0)</f>
        <v>0</v>
      </c>
      <c r="R1735" s="16" t="s">
        <v>8323</v>
      </c>
      <c r="S1735" s="11" t="s">
        <v>8345</v>
      </c>
      <c r="T1735" s="21">
        <f>(((K1735/60)/60)/24)+DATE(1970,1,1)</f>
        <v>42614.675625000003</v>
      </c>
      <c r="U1735" s="21">
        <f>(((I1735/60)/60)/24)+DATE(1970,1,1)</f>
        <v>42626.895833333328</v>
      </c>
    </row>
    <row r="1736" spans="1:21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f>YEAR(T1736)</f>
        <v>2015</v>
      </c>
      <c r="K1736" s="11">
        <v>1428454356</v>
      </c>
      <c r="L1736" t="b">
        <v>0</v>
      </c>
      <c r="M1736">
        <v>1</v>
      </c>
      <c r="N1736" t="b">
        <v>0</v>
      </c>
      <c r="O1736" t="s">
        <v>8291</v>
      </c>
      <c r="P1736" s="10">
        <f>ROUND(E1736/D1736*100,0)</f>
        <v>0</v>
      </c>
      <c r="Q1736">
        <f>IFERROR(ROUND(E1736/M1736,2),0)</f>
        <v>1</v>
      </c>
      <c r="R1736" s="16" t="s">
        <v>8323</v>
      </c>
      <c r="S1736" s="11" t="s">
        <v>8345</v>
      </c>
      <c r="T1736" s="21">
        <f>(((K1736/60)/60)/24)+DATE(1970,1,1)</f>
        <v>42102.036527777775</v>
      </c>
      <c r="U1736" s="21">
        <f>(((I1736/60)/60)/24)+DATE(1970,1,1)</f>
        <v>42132.036527777775</v>
      </c>
    </row>
    <row r="1737" spans="1:21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f>YEAR(T1737)</f>
        <v>2016</v>
      </c>
      <c r="K1737" s="11">
        <v>1468006345</v>
      </c>
      <c r="L1737" t="b">
        <v>0</v>
      </c>
      <c r="M1737">
        <v>2</v>
      </c>
      <c r="N1737" t="b">
        <v>0</v>
      </c>
      <c r="O1737" t="s">
        <v>8291</v>
      </c>
      <c r="P1737" s="10">
        <f>ROUND(E1737/D1737*100,0)</f>
        <v>11</v>
      </c>
      <c r="Q1737">
        <f>IFERROR(ROUND(E1737/M1737,2),0)</f>
        <v>55</v>
      </c>
      <c r="R1737" s="16" t="s">
        <v>8323</v>
      </c>
      <c r="S1737" s="11" t="s">
        <v>8345</v>
      </c>
      <c r="T1737" s="21">
        <f>(((K1737/60)/60)/24)+DATE(1970,1,1)</f>
        <v>42559.814178240747</v>
      </c>
      <c r="U1737" s="21">
        <f>(((I1737/60)/60)/24)+DATE(1970,1,1)</f>
        <v>42589.814178240747</v>
      </c>
    </row>
    <row r="1738" spans="1:21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f>YEAR(T1738)</f>
        <v>2015</v>
      </c>
      <c r="K1738" s="11">
        <v>1444423233</v>
      </c>
      <c r="L1738" t="b">
        <v>0</v>
      </c>
      <c r="M1738">
        <v>1</v>
      </c>
      <c r="N1738" t="b">
        <v>0</v>
      </c>
      <c r="O1738" t="s">
        <v>8291</v>
      </c>
      <c r="P1738" s="10">
        <f>ROUND(E1738/D1738*100,0)</f>
        <v>1</v>
      </c>
      <c r="Q1738">
        <f>IFERROR(ROUND(E1738/M1738,2),0)</f>
        <v>22</v>
      </c>
      <c r="R1738" s="16" t="s">
        <v>8323</v>
      </c>
      <c r="S1738" s="11" t="s">
        <v>8345</v>
      </c>
      <c r="T1738" s="21">
        <f>(((K1738/60)/60)/24)+DATE(1970,1,1)</f>
        <v>42286.861493055556</v>
      </c>
      <c r="U1738" s="21">
        <f>(((I1738/60)/60)/24)+DATE(1970,1,1)</f>
        <v>42316.90315972222</v>
      </c>
    </row>
    <row r="1739" spans="1:21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f>YEAR(T1739)</f>
        <v>2015</v>
      </c>
      <c r="K1739" s="11">
        <v>1434840392</v>
      </c>
      <c r="L1739" t="b">
        <v>0</v>
      </c>
      <c r="M1739">
        <v>15</v>
      </c>
      <c r="N1739" t="b">
        <v>0</v>
      </c>
      <c r="O1739" t="s">
        <v>8291</v>
      </c>
      <c r="P1739" s="10">
        <f>ROUND(E1739/D1739*100,0)</f>
        <v>21</v>
      </c>
      <c r="Q1739">
        <f>IFERROR(ROUND(E1739/M1739,2),0)</f>
        <v>56.67</v>
      </c>
      <c r="R1739" s="16" t="s">
        <v>8323</v>
      </c>
      <c r="S1739" s="11" t="s">
        <v>8345</v>
      </c>
      <c r="T1739" s="21">
        <f>(((K1739/60)/60)/24)+DATE(1970,1,1)</f>
        <v>42175.948981481488</v>
      </c>
      <c r="U1739" s="21">
        <f>(((I1739/60)/60)/24)+DATE(1970,1,1)</f>
        <v>42205.948981481488</v>
      </c>
    </row>
    <row r="1740" spans="1:21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f>YEAR(T1740)</f>
        <v>2014</v>
      </c>
      <c r="K1740" s="11">
        <v>1409691542</v>
      </c>
      <c r="L1740" t="b">
        <v>0</v>
      </c>
      <c r="M1740">
        <v>1</v>
      </c>
      <c r="N1740" t="b">
        <v>0</v>
      </c>
      <c r="O1740" t="s">
        <v>8291</v>
      </c>
      <c r="P1740" s="10">
        <f>ROUND(E1740/D1740*100,0)</f>
        <v>0</v>
      </c>
      <c r="Q1740">
        <f>IFERROR(ROUND(E1740/M1740,2),0)</f>
        <v>20</v>
      </c>
      <c r="R1740" s="16" t="s">
        <v>8323</v>
      </c>
      <c r="S1740" s="11" t="s">
        <v>8345</v>
      </c>
      <c r="T1740" s="21">
        <f>(((K1740/60)/60)/24)+DATE(1970,1,1)</f>
        <v>41884.874328703707</v>
      </c>
      <c r="U1740" s="21">
        <f>(((I1740/60)/60)/24)+DATE(1970,1,1)</f>
        <v>41914.874328703707</v>
      </c>
    </row>
    <row r="1741" spans="1:21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f>YEAR(T1741)</f>
        <v>2016</v>
      </c>
      <c r="K1741" s="11">
        <v>1457297932</v>
      </c>
      <c r="L1741" t="b">
        <v>0</v>
      </c>
      <c r="M1741">
        <v>1</v>
      </c>
      <c r="N1741" t="b">
        <v>0</v>
      </c>
      <c r="O1741" t="s">
        <v>8291</v>
      </c>
      <c r="P1741" s="10">
        <f>ROUND(E1741/D1741*100,0)</f>
        <v>0</v>
      </c>
      <c r="Q1741">
        <f>IFERROR(ROUND(E1741/M1741,2),0)</f>
        <v>1</v>
      </c>
      <c r="R1741" s="16" t="s">
        <v>8323</v>
      </c>
      <c r="S1741" s="11" t="s">
        <v>8345</v>
      </c>
      <c r="T1741" s="21">
        <f>(((K1741/60)/60)/24)+DATE(1970,1,1)</f>
        <v>42435.874212962968</v>
      </c>
      <c r="U1741" s="21">
        <f>(((I1741/60)/60)/24)+DATE(1970,1,1)</f>
        <v>42494.832546296297</v>
      </c>
    </row>
    <row r="1742" spans="1:21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f>YEAR(T1742)</f>
        <v>2015</v>
      </c>
      <c r="K1742" s="11">
        <v>1434483422</v>
      </c>
      <c r="L1742" t="b">
        <v>0</v>
      </c>
      <c r="M1742">
        <v>0</v>
      </c>
      <c r="N1742" t="b">
        <v>0</v>
      </c>
      <c r="O1742" t="s">
        <v>8291</v>
      </c>
      <c r="P1742" s="10">
        <f>ROUND(E1742/D1742*100,0)</f>
        <v>0</v>
      </c>
      <c r="Q1742">
        <f>IFERROR(ROUND(E1742/M1742,2),0)</f>
        <v>0</v>
      </c>
      <c r="R1742" s="16" t="s">
        <v>8323</v>
      </c>
      <c r="S1742" s="11" t="s">
        <v>8345</v>
      </c>
      <c r="T1742" s="21">
        <f>(((K1742/60)/60)/24)+DATE(1970,1,1)</f>
        <v>42171.817384259266</v>
      </c>
      <c r="U1742" s="21">
        <f>(((I1742/60)/60)/24)+DATE(1970,1,1)</f>
        <v>42201.817384259266</v>
      </c>
    </row>
    <row r="1743" spans="1:21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f>YEAR(T1743)</f>
        <v>2015</v>
      </c>
      <c r="K1743" s="11">
        <v>1430060671</v>
      </c>
      <c r="L1743" t="b">
        <v>0</v>
      </c>
      <c r="M1743">
        <v>52</v>
      </c>
      <c r="N1743" t="b">
        <v>1</v>
      </c>
      <c r="O1743" t="s">
        <v>8283</v>
      </c>
      <c r="P1743" s="10">
        <f>ROUND(E1743/D1743*100,0)</f>
        <v>111</v>
      </c>
      <c r="Q1743">
        <f>IFERROR(ROUND(E1743/M1743,2),0)</f>
        <v>25.58</v>
      </c>
      <c r="R1743" s="16" t="s">
        <v>8336</v>
      </c>
      <c r="S1743" s="11" t="s">
        <v>8337</v>
      </c>
      <c r="T1743" s="21">
        <f>(((K1743/60)/60)/24)+DATE(1970,1,1)</f>
        <v>42120.628136574072</v>
      </c>
      <c r="U1743" s="21">
        <f>(((I1743/60)/60)/24)+DATE(1970,1,1)</f>
        <v>42165.628136574072</v>
      </c>
    </row>
    <row r="1744" spans="1:21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f>YEAR(T1744)</f>
        <v>2016</v>
      </c>
      <c r="K1744" s="11">
        <v>1481058170</v>
      </c>
      <c r="L1744" t="b">
        <v>0</v>
      </c>
      <c r="M1744">
        <v>34</v>
      </c>
      <c r="N1744" t="b">
        <v>1</v>
      </c>
      <c r="O1744" t="s">
        <v>8283</v>
      </c>
      <c r="P1744" s="10">
        <f>ROUND(E1744/D1744*100,0)</f>
        <v>109</v>
      </c>
      <c r="Q1744">
        <f>IFERROR(ROUND(E1744/M1744,2),0)</f>
        <v>63.97</v>
      </c>
      <c r="R1744" s="16" t="s">
        <v>8336</v>
      </c>
      <c r="S1744" s="11" t="s">
        <v>8337</v>
      </c>
      <c r="T1744" s="21">
        <f>(((K1744/60)/60)/24)+DATE(1970,1,1)</f>
        <v>42710.876967592587</v>
      </c>
      <c r="U1744" s="21">
        <f>(((I1744/60)/60)/24)+DATE(1970,1,1)</f>
        <v>42742.875</v>
      </c>
    </row>
    <row r="1745" spans="1:21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f>YEAR(T1745)</f>
        <v>2016</v>
      </c>
      <c r="K1745" s="11">
        <v>1470348775</v>
      </c>
      <c r="L1745" t="b">
        <v>0</v>
      </c>
      <c r="M1745">
        <v>67</v>
      </c>
      <c r="N1745" t="b">
        <v>1</v>
      </c>
      <c r="O1745" t="s">
        <v>8283</v>
      </c>
      <c r="P1745" s="10">
        <f>ROUND(E1745/D1745*100,0)</f>
        <v>100</v>
      </c>
      <c r="Q1745">
        <f>IFERROR(ROUND(E1745/M1745,2),0)</f>
        <v>89.93</v>
      </c>
      <c r="R1745" s="16" t="s">
        <v>8336</v>
      </c>
      <c r="S1745" s="11" t="s">
        <v>8337</v>
      </c>
      <c r="T1745" s="21">
        <f>(((K1745/60)/60)/24)+DATE(1970,1,1)</f>
        <v>42586.925636574073</v>
      </c>
      <c r="U1745" s="21">
        <f>(((I1745/60)/60)/24)+DATE(1970,1,1)</f>
        <v>42609.165972222225</v>
      </c>
    </row>
    <row r="1746" spans="1:21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f>YEAR(T1746)</f>
        <v>2015</v>
      </c>
      <c r="K1746" s="11">
        <v>1421937077</v>
      </c>
      <c r="L1746" t="b">
        <v>0</v>
      </c>
      <c r="M1746">
        <v>70</v>
      </c>
      <c r="N1746" t="b">
        <v>1</v>
      </c>
      <c r="O1746" t="s">
        <v>8283</v>
      </c>
      <c r="P1746" s="10">
        <f>ROUND(E1746/D1746*100,0)</f>
        <v>118</v>
      </c>
      <c r="Q1746">
        <f>IFERROR(ROUND(E1746/M1746,2),0)</f>
        <v>93.07</v>
      </c>
      <c r="R1746" s="16" t="s">
        <v>8336</v>
      </c>
      <c r="S1746" s="11" t="s">
        <v>8337</v>
      </c>
      <c r="T1746" s="21">
        <f>(((K1746/60)/60)/24)+DATE(1970,1,1)</f>
        <v>42026.605057870373</v>
      </c>
      <c r="U1746" s="21">
        <f>(((I1746/60)/60)/24)+DATE(1970,1,1)</f>
        <v>42071.563391203701</v>
      </c>
    </row>
    <row r="1747" spans="1:21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f>YEAR(T1747)</f>
        <v>2016</v>
      </c>
      <c r="K1747" s="11">
        <v>1479276838</v>
      </c>
      <c r="L1747" t="b">
        <v>0</v>
      </c>
      <c r="M1747">
        <v>89</v>
      </c>
      <c r="N1747" t="b">
        <v>1</v>
      </c>
      <c r="O1747" t="s">
        <v>8283</v>
      </c>
      <c r="P1747" s="10">
        <f>ROUND(E1747/D1747*100,0)</f>
        <v>114</v>
      </c>
      <c r="Q1747">
        <f>IFERROR(ROUND(E1747/M1747,2),0)</f>
        <v>89.67</v>
      </c>
      <c r="R1747" s="16" t="s">
        <v>8336</v>
      </c>
      <c r="S1747" s="11" t="s">
        <v>8337</v>
      </c>
      <c r="T1747" s="21">
        <f>(((K1747/60)/60)/24)+DATE(1970,1,1)</f>
        <v>42690.259699074071</v>
      </c>
      <c r="U1747" s="21">
        <f>(((I1747/60)/60)/24)+DATE(1970,1,1)</f>
        <v>42726.083333333328</v>
      </c>
    </row>
    <row r="1748" spans="1:21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f>YEAR(T1748)</f>
        <v>2016</v>
      </c>
      <c r="K1748" s="11">
        <v>1477368867</v>
      </c>
      <c r="L1748" t="b">
        <v>0</v>
      </c>
      <c r="M1748">
        <v>107</v>
      </c>
      <c r="N1748" t="b">
        <v>1</v>
      </c>
      <c r="O1748" t="s">
        <v>8283</v>
      </c>
      <c r="P1748" s="10">
        <f>ROUND(E1748/D1748*100,0)</f>
        <v>148</v>
      </c>
      <c r="Q1748">
        <f>IFERROR(ROUND(E1748/M1748,2),0)</f>
        <v>207.62</v>
      </c>
      <c r="R1748" s="16" t="s">
        <v>8336</v>
      </c>
      <c r="S1748" s="11" t="s">
        <v>8337</v>
      </c>
      <c r="T1748" s="21">
        <f>(((K1748/60)/60)/24)+DATE(1970,1,1)</f>
        <v>42668.176701388889</v>
      </c>
      <c r="U1748" s="21">
        <f>(((I1748/60)/60)/24)+DATE(1970,1,1)</f>
        <v>42698.083333333328</v>
      </c>
    </row>
    <row r="1749" spans="1:21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f>YEAR(T1749)</f>
        <v>2015</v>
      </c>
      <c r="K1749" s="11">
        <v>1444904830</v>
      </c>
      <c r="L1749" t="b">
        <v>0</v>
      </c>
      <c r="M1749">
        <v>159</v>
      </c>
      <c r="N1749" t="b">
        <v>1</v>
      </c>
      <c r="O1749" t="s">
        <v>8283</v>
      </c>
      <c r="P1749" s="10">
        <f>ROUND(E1749/D1749*100,0)</f>
        <v>105</v>
      </c>
      <c r="Q1749">
        <f>IFERROR(ROUND(E1749/M1749,2),0)</f>
        <v>59.41</v>
      </c>
      <c r="R1749" s="16" t="s">
        <v>8336</v>
      </c>
      <c r="S1749" s="11" t="s">
        <v>8337</v>
      </c>
      <c r="T1749" s="21">
        <f>(((K1749/60)/60)/24)+DATE(1970,1,1)</f>
        <v>42292.435532407413</v>
      </c>
      <c r="U1749" s="21">
        <f>(((I1749/60)/60)/24)+DATE(1970,1,1)</f>
        <v>42321.625</v>
      </c>
    </row>
    <row r="1750" spans="1:21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f>YEAR(T1750)</f>
        <v>2015</v>
      </c>
      <c r="K1750" s="11">
        <v>1438642143</v>
      </c>
      <c r="L1750" t="b">
        <v>0</v>
      </c>
      <c r="M1750">
        <v>181</v>
      </c>
      <c r="N1750" t="b">
        <v>1</v>
      </c>
      <c r="O1750" t="s">
        <v>8283</v>
      </c>
      <c r="P1750" s="10">
        <f>ROUND(E1750/D1750*100,0)</f>
        <v>130</v>
      </c>
      <c r="Q1750">
        <f>IFERROR(ROUND(E1750/M1750,2),0)</f>
        <v>358.97</v>
      </c>
      <c r="R1750" s="16" t="s">
        <v>8336</v>
      </c>
      <c r="S1750" s="11" t="s">
        <v>8337</v>
      </c>
      <c r="T1750" s="21">
        <f>(((K1750/60)/60)/24)+DATE(1970,1,1)</f>
        <v>42219.950729166667</v>
      </c>
      <c r="U1750" s="21">
        <f>(((I1750/60)/60)/24)+DATE(1970,1,1)</f>
        <v>42249.950729166667</v>
      </c>
    </row>
    <row r="1751" spans="1:21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f>YEAR(T1751)</f>
        <v>2017</v>
      </c>
      <c r="K1751" s="11">
        <v>1485213921</v>
      </c>
      <c r="L1751" t="b">
        <v>0</v>
      </c>
      <c r="M1751">
        <v>131</v>
      </c>
      <c r="N1751" t="b">
        <v>1</v>
      </c>
      <c r="O1751" t="s">
        <v>8283</v>
      </c>
      <c r="P1751" s="10">
        <f>ROUND(E1751/D1751*100,0)</f>
        <v>123</v>
      </c>
      <c r="Q1751">
        <f>IFERROR(ROUND(E1751/M1751,2),0)</f>
        <v>94.74</v>
      </c>
      <c r="R1751" s="16" t="s">
        <v>8336</v>
      </c>
      <c r="S1751" s="11" t="s">
        <v>8337</v>
      </c>
      <c r="T1751" s="21">
        <f>(((K1751/60)/60)/24)+DATE(1970,1,1)</f>
        <v>42758.975937499999</v>
      </c>
      <c r="U1751" s="21">
        <f>(((I1751/60)/60)/24)+DATE(1970,1,1)</f>
        <v>42795.791666666672</v>
      </c>
    </row>
    <row r="1752" spans="1:21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f>YEAR(T1752)</f>
        <v>2016</v>
      </c>
      <c r="K1752" s="11">
        <v>1458936304</v>
      </c>
      <c r="L1752" t="b">
        <v>0</v>
      </c>
      <c r="M1752">
        <v>125</v>
      </c>
      <c r="N1752" t="b">
        <v>1</v>
      </c>
      <c r="O1752" t="s">
        <v>8283</v>
      </c>
      <c r="P1752" s="10">
        <f>ROUND(E1752/D1752*100,0)</f>
        <v>202</v>
      </c>
      <c r="Q1752">
        <f>IFERROR(ROUND(E1752/M1752,2),0)</f>
        <v>80.650000000000006</v>
      </c>
      <c r="R1752" s="16" t="s">
        <v>8336</v>
      </c>
      <c r="S1752" s="11" t="s">
        <v>8337</v>
      </c>
      <c r="T1752" s="21">
        <f>(((K1752/60)/60)/24)+DATE(1970,1,1)</f>
        <v>42454.836851851855</v>
      </c>
      <c r="U1752" s="21">
        <f>(((I1752/60)/60)/24)+DATE(1970,1,1)</f>
        <v>42479.836851851855</v>
      </c>
    </row>
    <row r="1753" spans="1:21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f>YEAR(T1753)</f>
        <v>2015</v>
      </c>
      <c r="K1753" s="11">
        <v>1424198723</v>
      </c>
      <c r="L1753" t="b">
        <v>0</v>
      </c>
      <c r="M1753">
        <v>61</v>
      </c>
      <c r="N1753" t="b">
        <v>1</v>
      </c>
      <c r="O1753" t="s">
        <v>8283</v>
      </c>
      <c r="P1753" s="10">
        <f>ROUND(E1753/D1753*100,0)</f>
        <v>103</v>
      </c>
      <c r="Q1753">
        <f>IFERROR(ROUND(E1753/M1753,2),0)</f>
        <v>168.69</v>
      </c>
      <c r="R1753" s="16" t="s">
        <v>8336</v>
      </c>
      <c r="S1753" s="11" t="s">
        <v>8337</v>
      </c>
      <c r="T1753" s="21">
        <f>(((K1753/60)/60)/24)+DATE(1970,1,1)</f>
        <v>42052.7815162037</v>
      </c>
      <c r="U1753" s="21">
        <f>(((I1753/60)/60)/24)+DATE(1970,1,1)</f>
        <v>42082.739849537036</v>
      </c>
    </row>
    <row r="1754" spans="1:21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f>YEAR(T1754)</f>
        <v>2016</v>
      </c>
      <c r="K1754" s="11">
        <v>1473833082</v>
      </c>
      <c r="L1754" t="b">
        <v>0</v>
      </c>
      <c r="M1754">
        <v>90</v>
      </c>
      <c r="N1754" t="b">
        <v>1</v>
      </c>
      <c r="O1754" t="s">
        <v>8283</v>
      </c>
      <c r="P1754" s="10">
        <f>ROUND(E1754/D1754*100,0)</f>
        <v>260</v>
      </c>
      <c r="Q1754">
        <f>IFERROR(ROUND(E1754/M1754,2),0)</f>
        <v>34.69</v>
      </c>
      <c r="R1754" s="16" t="s">
        <v>8336</v>
      </c>
      <c r="S1754" s="11" t="s">
        <v>8337</v>
      </c>
      <c r="T1754" s="21">
        <f>(((K1754/60)/60)/24)+DATE(1970,1,1)</f>
        <v>42627.253263888888</v>
      </c>
      <c r="U1754" s="21">
        <f>(((I1754/60)/60)/24)+DATE(1970,1,1)</f>
        <v>42657.253263888888</v>
      </c>
    </row>
    <row r="1755" spans="1:21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f>YEAR(T1755)</f>
        <v>2016</v>
      </c>
      <c r="K1755" s="11">
        <v>1455991168</v>
      </c>
      <c r="L1755" t="b">
        <v>0</v>
      </c>
      <c r="M1755">
        <v>35</v>
      </c>
      <c r="N1755" t="b">
        <v>1</v>
      </c>
      <c r="O1755" t="s">
        <v>8283</v>
      </c>
      <c r="P1755" s="10">
        <f>ROUND(E1755/D1755*100,0)</f>
        <v>108</v>
      </c>
      <c r="Q1755">
        <f>IFERROR(ROUND(E1755/M1755,2),0)</f>
        <v>462.86</v>
      </c>
      <c r="R1755" s="16" t="s">
        <v>8336</v>
      </c>
      <c r="S1755" s="11" t="s">
        <v>8337</v>
      </c>
      <c r="T1755" s="21">
        <f>(((K1755/60)/60)/24)+DATE(1970,1,1)</f>
        <v>42420.74962962963</v>
      </c>
      <c r="U1755" s="21">
        <f>(((I1755/60)/60)/24)+DATE(1970,1,1)</f>
        <v>42450.707962962959</v>
      </c>
    </row>
    <row r="1756" spans="1:21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f>YEAR(T1756)</f>
        <v>2015</v>
      </c>
      <c r="K1756" s="11">
        <v>1425502953</v>
      </c>
      <c r="L1756" t="b">
        <v>0</v>
      </c>
      <c r="M1756">
        <v>90</v>
      </c>
      <c r="N1756" t="b">
        <v>1</v>
      </c>
      <c r="O1756" t="s">
        <v>8283</v>
      </c>
      <c r="P1756" s="10">
        <f>ROUND(E1756/D1756*100,0)</f>
        <v>111</v>
      </c>
      <c r="Q1756">
        <f>IFERROR(ROUND(E1756/M1756,2),0)</f>
        <v>104.39</v>
      </c>
      <c r="R1756" s="16" t="s">
        <v>8336</v>
      </c>
      <c r="S1756" s="11" t="s">
        <v>8337</v>
      </c>
      <c r="T1756" s="21">
        <f>(((K1756/60)/60)/24)+DATE(1970,1,1)</f>
        <v>42067.876770833333</v>
      </c>
      <c r="U1756" s="21">
        <f>(((I1756/60)/60)/24)+DATE(1970,1,1)</f>
        <v>42097.835104166668</v>
      </c>
    </row>
    <row r="1757" spans="1:21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f>YEAR(T1757)</f>
        <v>2015</v>
      </c>
      <c r="K1757" s="11">
        <v>1441479361</v>
      </c>
      <c r="L1757" t="b">
        <v>0</v>
      </c>
      <c r="M1757">
        <v>4</v>
      </c>
      <c r="N1757" t="b">
        <v>1</v>
      </c>
      <c r="O1757" t="s">
        <v>8283</v>
      </c>
      <c r="P1757" s="10">
        <f>ROUND(E1757/D1757*100,0)</f>
        <v>120</v>
      </c>
      <c r="Q1757">
        <f>IFERROR(ROUND(E1757/M1757,2),0)</f>
        <v>7.5</v>
      </c>
      <c r="R1757" s="16" t="s">
        <v>8336</v>
      </c>
      <c r="S1757" s="11" t="s">
        <v>8337</v>
      </c>
      <c r="T1757" s="21">
        <f>(((K1757/60)/60)/24)+DATE(1970,1,1)</f>
        <v>42252.788900462961</v>
      </c>
      <c r="U1757" s="21">
        <f>(((I1757/60)/60)/24)+DATE(1970,1,1)</f>
        <v>42282.788900462961</v>
      </c>
    </row>
    <row r="1758" spans="1:21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f>YEAR(T1758)</f>
        <v>2016</v>
      </c>
      <c r="K1758" s="11">
        <v>1468987269</v>
      </c>
      <c r="L1758" t="b">
        <v>0</v>
      </c>
      <c r="M1758">
        <v>120</v>
      </c>
      <c r="N1758" t="b">
        <v>1</v>
      </c>
      <c r="O1758" t="s">
        <v>8283</v>
      </c>
      <c r="P1758" s="10">
        <f>ROUND(E1758/D1758*100,0)</f>
        <v>103</v>
      </c>
      <c r="Q1758">
        <f>IFERROR(ROUND(E1758/M1758,2),0)</f>
        <v>47.13</v>
      </c>
      <c r="R1758" s="16" t="s">
        <v>8336</v>
      </c>
      <c r="S1758" s="11" t="s">
        <v>8337</v>
      </c>
      <c r="T1758" s="21">
        <f>(((K1758/60)/60)/24)+DATE(1970,1,1)</f>
        <v>42571.167465277773</v>
      </c>
      <c r="U1758" s="21">
        <f>(((I1758/60)/60)/24)+DATE(1970,1,1)</f>
        <v>42611.167465277773</v>
      </c>
    </row>
    <row r="1759" spans="1:21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f>YEAR(T1759)</f>
        <v>2016</v>
      </c>
      <c r="K1759" s="11">
        <v>1483041083</v>
      </c>
      <c r="L1759" t="b">
        <v>0</v>
      </c>
      <c r="M1759">
        <v>14</v>
      </c>
      <c r="N1759" t="b">
        <v>1</v>
      </c>
      <c r="O1759" t="s">
        <v>8283</v>
      </c>
      <c r="P1759" s="10">
        <f>ROUND(E1759/D1759*100,0)</f>
        <v>116</v>
      </c>
      <c r="Q1759">
        <f>IFERROR(ROUND(E1759/M1759,2),0)</f>
        <v>414.29</v>
      </c>
      <c r="R1759" s="16" t="s">
        <v>8336</v>
      </c>
      <c r="S1759" s="11" t="s">
        <v>8337</v>
      </c>
      <c r="T1759" s="21">
        <f>(((K1759/60)/60)/24)+DATE(1970,1,1)</f>
        <v>42733.827349537038</v>
      </c>
      <c r="U1759" s="21">
        <f>(((I1759/60)/60)/24)+DATE(1970,1,1)</f>
        <v>42763.811805555553</v>
      </c>
    </row>
    <row r="1760" spans="1:21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f>YEAR(T1760)</f>
        <v>2016</v>
      </c>
      <c r="K1760" s="11">
        <v>1463352992</v>
      </c>
      <c r="L1760" t="b">
        <v>0</v>
      </c>
      <c r="M1760">
        <v>27</v>
      </c>
      <c r="N1760" t="b">
        <v>1</v>
      </c>
      <c r="O1760" t="s">
        <v>8283</v>
      </c>
      <c r="P1760" s="10">
        <f>ROUND(E1760/D1760*100,0)</f>
        <v>115</v>
      </c>
      <c r="Q1760">
        <f>IFERROR(ROUND(E1760/M1760,2),0)</f>
        <v>42.48</v>
      </c>
      <c r="R1760" s="16" t="s">
        <v>8336</v>
      </c>
      <c r="S1760" s="11" t="s">
        <v>8337</v>
      </c>
      <c r="T1760" s="21">
        <f>(((K1760/60)/60)/24)+DATE(1970,1,1)</f>
        <v>42505.955925925926</v>
      </c>
      <c r="U1760" s="21">
        <f>(((I1760/60)/60)/24)+DATE(1970,1,1)</f>
        <v>42565.955925925926</v>
      </c>
    </row>
    <row r="1761" spans="1:21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f>YEAR(T1761)</f>
        <v>2015</v>
      </c>
      <c r="K1761" s="11">
        <v>1425585229</v>
      </c>
      <c r="L1761" t="b">
        <v>0</v>
      </c>
      <c r="M1761">
        <v>49</v>
      </c>
      <c r="N1761" t="b">
        <v>1</v>
      </c>
      <c r="O1761" t="s">
        <v>8283</v>
      </c>
      <c r="P1761" s="10">
        <f>ROUND(E1761/D1761*100,0)</f>
        <v>107</v>
      </c>
      <c r="Q1761">
        <f>IFERROR(ROUND(E1761/M1761,2),0)</f>
        <v>108.78</v>
      </c>
      <c r="R1761" s="16" t="s">
        <v>8336</v>
      </c>
      <c r="S1761" s="11" t="s">
        <v>8337</v>
      </c>
      <c r="T1761" s="21">
        <f>(((K1761/60)/60)/24)+DATE(1970,1,1)</f>
        <v>42068.829039351855</v>
      </c>
      <c r="U1761" s="21">
        <f>(((I1761/60)/60)/24)+DATE(1970,1,1)</f>
        <v>42088.787372685183</v>
      </c>
    </row>
    <row r="1762" spans="1:21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f>YEAR(T1762)</f>
        <v>2016</v>
      </c>
      <c r="K1762" s="11">
        <v>1454688513</v>
      </c>
      <c r="L1762" t="b">
        <v>0</v>
      </c>
      <c r="M1762">
        <v>102</v>
      </c>
      <c r="N1762" t="b">
        <v>1</v>
      </c>
      <c r="O1762" t="s">
        <v>8283</v>
      </c>
      <c r="P1762" s="10">
        <f>ROUND(E1762/D1762*100,0)</f>
        <v>165</v>
      </c>
      <c r="Q1762">
        <f>IFERROR(ROUND(E1762/M1762,2),0)</f>
        <v>81.099999999999994</v>
      </c>
      <c r="R1762" s="16" t="s">
        <v>8336</v>
      </c>
      <c r="S1762" s="11" t="s">
        <v>8337</v>
      </c>
      <c r="T1762" s="21">
        <f>(((K1762/60)/60)/24)+DATE(1970,1,1)</f>
        <v>42405.67260416667</v>
      </c>
      <c r="U1762" s="21">
        <f>(((I1762/60)/60)/24)+DATE(1970,1,1)</f>
        <v>42425.67260416667</v>
      </c>
    </row>
    <row r="1763" spans="1:21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f>YEAR(T1763)</f>
        <v>2015</v>
      </c>
      <c r="K1763" s="11">
        <v>1437745060</v>
      </c>
      <c r="L1763" t="b">
        <v>0</v>
      </c>
      <c r="M1763">
        <v>3</v>
      </c>
      <c r="N1763" t="b">
        <v>1</v>
      </c>
      <c r="O1763" t="s">
        <v>8283</v>
      </c>
      <c r="P1763" s="10">
        <f>ROUND(E1763/D1763*100,0)</f>
        <v>155</v>
      </c>
      <c r="Q1763">
        <f>IFERROR(ROUND(E1763/M1763,2),0)</f>
        <v>51.67</v>
      </c>
      <c r="R1763" s="16" t="s">
        <v>8336</v>
      </c>
      <c r="S1763" s="11" t="s">
        <v>8337</v>
      </c>
      <c r="T1763" s="21">
        <f>(((K1763/60)/60)/24)+DATE(1970,1,1)</f>
        <v>42209.567824074074</v>
      </c>
      <c r="U1763" s="21">
        <f>(((I1763/60)/60)/24)+DATE(1970,1,1)</f>
        <v>42259.567824074074</v>
      </c>
    </row>
    <row r="1764" spans="1:21" ht="21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f>YEAR(T1764)</f>
        <v>2016</v>
      </c>
      <c r="K1764" s="11">
        <v>1455147245</v>
      </c>
      <c r="L1764" t="b">
        <v>0</v>
      </c>
      <c r="M1764">
        <v>25</v>
      </c>
      <c r="N1764" t="b">
        <v>1</v>
      </c>
      <c r="O1764" t="s">
        <v>8283</v>
      </c>
      <c r="P1764" s="10">
        <f>ROUND(E1764/D1764*100,0)</f>
        <v>885</v>
      </c>
      <c r="Q1764">
        <f>IFERROR(ROUND(E1764/M1764,2),0)</f>
        <v>35.4</v>
      </c>
      <c r="R1764" s="16" t="s">
        <v>8336</v>
      </c>
      <c r="S1764" s="11" t="s">
        <v>8337</v>
      </c>
      <c r="T1764" s="21">
        <f>(((K1764/60)/60)/24)+DATE(1970,1,1)</f>
        <v>42410.982002314813</v>
      </c>
      <c r="U1764" s="21">
        <f>(((I1764/60)/60)/24)+DATE(1970,1,1)</f>
        <v>42440.982002314813</v>
      </c>
    </row>
    <row r="1765" spans="1:21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f>YEAR(T1765)</f>
        <v>2016</v>
      </c>
      <c r="K1765" s="11">
        <v>1474663840</v>
      </c>
      <c r="L1765" t="b">
        <v>0</v>
      </c>
      <c r="M1765">
        <v>118</v>
      </c>
      <c r="N1765" t="b">
        <v>1</v>
      </c>
      <c r="O1765" t="s">
        <v>8283</v>
      </c>
      <c r="P1765" s="10">
        <f>ROUND(E1765/D1765*100,0)</f>
        <v>102</v>
      </c>
      <c r="Q1765">
        <f>IFERROR(ROUND(E1765/M1765,2),0)</f>
        <v>103.64</v>
      </c>
      <c r="R1765" s="16" t="s">
        <v>8336</v>
      </c>
      <c r="S1765" s="11" t="s">
        <v>8337</v>
      </c>
      <c r="T1765" s="21">
        <f>(((K1765/60)/60)/24)+DATE(1970,1,1)</f>
        <v>42636.868518518517</v>
      </c>
      <c r="U1765" s="21">
        <f>(((I1765/60)/60)/24)+DATE(1970,1,1)</f>
        <v>42666.868518518517</v>
      </c>
    </row>
    <row r="1766" spans="1:21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f>YEAR(T1766)</f>
        <v>2014</v>
      </c>
      <c r="K1766" s="11">
        <v>1404560379</v>
      </c>
      <c r="L1766" t="b">
        <v>1</v>
      </c>
      <c r="M1766">
        <v>39</v>
      </c>
      <c r="N1766" t="b">
        <v>0</v>
      </c>
      <c r="O1766" t="s">
        <v>8283</v>
      </c>
      <c r="P1766" s="10">
        <f>ROUND(E1766/D1766*100,0)</f>
        <v>20</v>
      </c>
      <c r="Q1766">
        <f>IFERROR(ROUND(E1766/M1766,2),0)</f>
        <v>55.28</v>
      </c>
      <c r="R1766" s="16" t="s">
        <v>8336</v>
      </c>
      <c r="S1766" s="11" t="s">
        <v>8337</v>
      </c>
      <c r="T1766" s="21">
        <f>(((K1766/60)/60)/24)+DATE(1970,1,1)</f>
        <v>41825.485868055555</v>
      </c>
      <c r="U1766" s="21">
        <f>(((I1766/60)/60)/24)+DATE(1970,1,1)</f>
        <v>41854.485868055555</v>
      </c>
    </row>
    <row r="1767" spans="1:21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f>YEAR(T1767)</f>
        <v>2014</v>
      </c>
      <c r="K1767" s="11">
        <v>1405380712</v>
      </c>
      <c r="L1767" t="b">
        <v>1</v>
      </c>
      <c r="M1767">
        <v>103</v>
      </c>
      <c r="N1767" t="b">
        <v>0</v>
      </c>
      <c r="O1767" t="s">
        <v>8283</v>
      </c>
      <c r="P1767" s="10">
        <f>ROUND(E1767/D1767*100,0)</f>
        <v>59</v>
      </c>
      <c r="Q1767">
        <f>IFERROR(ROUND(E1767/M1767,2),0)</f>
        <v>72.17</v>
      </c>
      <c r="R1767" s="16" t="s">
        <v>8336</v>
      </c>
      <c r="S1767" s="11" t="s">
        <v>8337</v>
      </c>
      <c r="T1767" s="21">
        <f>(((K1767/60)/60)/24)+DATE(1970,1,1)</f>
        <v>41834.980462962965</v>
      </c>
      <c r="U1767" s="21">
        <f>(((I1767/60)/60)/24)+DATE(1970,1,1)</f>
        <v>41864.980462962965</v>
      </c>
    </row>
    <row r="1768" spans="1:21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f>YEAR(T1768)</f>
        <v>2014</v>
      </c>
      <c r="K1768" s="11">
        <v>1407184688</v>
      </c>
      <c r="L1768" t="b">
        <v>1</v>
      </c>
      <c r="M1768">
        <v>0</v>
      </c>
      <c r="N1768" t="b">
        <v>0</v>
      </c>
      <c r="O1768" t="s">
        <v>8283</v>
      </c>
      <c r="P1768" s="10">
        <f>ROUND(E1768/D1768*100,0)</f>
        <v>0</v>
      </c>
      <c r="Q1768">
        <f>IFERROR(ROUND(E1768/M1768,2),0)</f>
        <v>0</v>
      </c>
      <c r="R1768" s="16" t="s">
        <v>8336</v>
      </c>
      <c r="S1768" s="11" t="s">
        <v>8337</v>
      </c>
      <c r="T1768" s="21">
        <f>(((K1768/60)/60)/24)+DATE(1970,1,1)</f>
        <v>41855.859814814816</v>
      </c>
      <c r="U1768" s="21">
        <f>(((I1768/60)/60)/24)+DATE(1970,1,1)</f>
        <v>41876.859814814816</v>
      </c>
    </row>
    <row r="1769" spans="1:21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f>YEAR(T1769)</f>
        <v>2014</v>
      </c>
      <c r="K1769" s="11">
        <v>1404488884</v>
      </c>
      <c r="L1769" t="b">
        <v>1</v>
      </c>
      <c r="M1769">
        <v>39</v>
      </c>
      <c r="N1769" t="b">
        <v>0</v>
      </c>
      <c r="O1769" t="s">
        <v>8283</v>
      </c>
      <c r="P1769" s="10">
        <f>ROUND(E1769/D1769*100,0)</f>
        <v>46</v>
      </c>
      <c r="Q1769">
        <f>IFERROR(ROUND(E1769/M1769,2),0)</f>
        <v>58.62</v>
      </c>
      <c r="R1769" s="16" t="s">
        <v>8336</v>
      </c>
      <c r="S1769" s="11" t="s">
        <v>8337</v>
      </c>
      <c r="T1769" s="21">
        <f>(((K1769/60)/60)/24)+DATE(1970,1,1)</f>
        <v>41824.658379629633</v>
      </c>
      <c r="U1769" s="21">
        <f>(((I1769/60)/60)/24)+DATE(1970,1,1)</f>
        <v>41854.658379629633</v>
      </c>
    </row>
    <row r="1770" spans="1:21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f>YEAR(T1770)</f>
        <v>2014</v>
      </c>
      <c r="K1770" s="11">
        <v>1406640444</v>
      </c>
      <c r="L1770" t="b">
        <v>1</v>
      </c>
      <c r="M1770">
        <v>15</v>
      </c>
      <c r="N1770" t="b">
        <v>0</v>
      </c>
      <c r="O1770" t="s">
        <v>8283</v>
      </c>
      <c r="P1770" s="10">
        <f>ROUND(E1770/D1770*100,0)</f>
        <v>4</v>
      </c>
      <c r="Q1770">
        <f>IFERROR(ROUND(E1770/M1770,2),0)</f>
        <v>12.47</v>
      </c>
      <c r="R1770" s="16" t="s">
        <v>8336</v>
      </c>
      <c r="S1770" s="11" t="s">
        <v>8337</v>
      </c>
      <c r="T1770" s="21">
        <f>(((K1770/60)/60)/24)+DATE(1970,1,1)</f>
        <v>41849.560694444444</v>
      </c>
      <c r="U1770" s="21">
        <f>(((I1770/60)/60)/24)+DATE(1970,1,1)</f>
        <v>41909.560694444444</v>
      </c>
    </row>
    <row r="1771" spans="1:21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f>YEAR(T1771)</f>
        <v>2014</v>
      </c>
      <c r="K1771" s="11">
        <v>1418585959</v>
      </c>
      <c r="L1771" t="b">
        <v>1</v>
      </c>
      <c r="M1771">
        <v>22</v>
      </c>
      <c r="N1771" t="b">
        <v>0</v>
      </c>
      <c r="O1771" t="s">
        <v>8283</v>
      </c>
      <c r="P1771" s="10">
        <f>ROUND(E1771/D1771*100,0)</f>
        <v>3</v>
      </c>
      <c r="Q1771">
        <f>IFERROR(ROUND(E1771/M1771,2),0)</f>
        <v>49.14</v>
      </c>
      <c r="R1771" s="16" t="s">
        <v>8336</v>
      </c>
      <c r="S1771" s="11" t="s">
        <v>8337</v>
      </c>
      <c r="T1771" s="21">
        <f>(((K1771/60)/60)/24)+DATE(1970,1,1)</f>
        <v>41987.818969907406</v>
      </c>
      <c r="U1771" s="21">
        <f>(((I1771/60)/60)/24)+DATE(1970,1,1)</f>
        <v>42017.818969907406</v>
      </c>
    </row>
    <row r="1772" spans="1:21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f>YEAR(T1772)</f>
        <v>2014</v>
      </c>
      <c r="K1772" s="11">
        <v>1410288194</v>
      </c>
      <c r="L1772" t="b">
        <v>1</v>
      </c>
      <c r="M1772">
        <v>92</v>
      </c>
      <c r="N1772" t="b">
        <v>0</v>
      </c>
      <c r="O1772" t="s">
        <v>8283</v>
      </c>
      <c r="P1772" s="10">
        <f>ROUND(E1772/D1772*100,0)</f>
        <v>57</v>
      </c>
      <c r="Q1772">
        <f>IFERROR(ROUND(E1772/M1772,2),0)</f>
        <v>150.5</v>
      </c>
      <c r="R1772" s="16" t="s">
        <v>8336</v>
      </c>
      <c r="S1772" s="11" t="s">
        <v>8337</v>
      </c>
      <c r="T1772" s="21">
        <f>(((K1772/60)/60)/24)+DATE(1970,1,1)</f>
        <v>41891.780023148152</v>
      </c>
      <c r="U1772" s="21">
        <f>(((I1772/60)/60)/24)+DATE(1970,1,1)</f>
        <v>41926.780023148152</v>
      </c>
    </row>
    <row r="1773" spans="1:21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f>YEAR(T1773)</f>
        <v>2014</v>
      </c>
      <c r="K1773" s="11">
        <v>1411515040</v>
      </c>
      <c r="L1773" t="b">
        <v>1</v>
      </c>
      <c r="M1773">
        <v>25</v>
      </c>
      <c r="N1773" t="b">
        <v>0</v>
      </c>
      <c r="O1773" t="s">
        <v>8283</v>
      </c>
      <c r="P1773" s="10">
        <f>ROUND(E1773/D1773*100,0)</f>
        <v>21</v>
      </c>
      <c r="Q1773">
        <f>IFERROR(ROUND(E1773/M1773,2),0)</f>
        <v>35.799999999999997</v>
      </c>
      <c r="R1773" s="16" t="s">
        <v>8336</v>
      </c>
      <c r="S1773" s="11" t="s">
        <v>8337</v>
      </c>
      <c r="T1773" s="21">
        <f>(((K1773/60)/60)/24)+DATE(1970,1,1)</f>
        <v>41905.979629629634</v>
      </c>
      <c r="U1773" s="21">
        <f>(((I1773/60)/60)/24)+DATE(1970,1,1)</f>
        <v>41935.979629629634</v>
      </c>
    </row>
    <row r="1774" spans="1:21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f>YEAR(T1774)</f>
        <v>2014</v>
      </c>
      <c r="K1774" s="11">
        <v>1399482836</v>
      </c>
      <c r="L1774" t="b">
        <v>1</v>
      </c>
      <c r="M1774">
        <v>19</v>
      </c>
      <c r="N1774" t="b">
        <v>0</v>
      </c>
      <c r="O1774" t="s">
        <v>8283</v>
      </c>
      <c r="P1774" s="10">
        <f>ROUND(E1774/D1774*100,0)</f>
        <v>16</v>
      </c>
      <c r="Q1774">
        <f>IFERROR(ROUND(E1774/M1774,2),0)</f>
        <v>45.16</v>
      </c>
      <c r="R1774" s="16" t="s">
        <v>8336</v>
      </c>
      <c r="S1774" s="11" t="s">
        <v>8337</v>
      </c>
      <c r="T1774" s="21">
        <f>(((K1774/60)/60)/24)+DATE(1970,1,1)</f>
        <v>41766.718009259261</v>
      </c>
      <c r="U1774" s="21">
        <f>(((I1774/60)/60)/24)+DATE(1970,1,1)</f>
        <v>41826.718009259261</v>
      </c>
    </row>
    <row r="1775" spans="1:21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f>YEAR(T1775)</f>
        <v>2014</v>
      </c>
      <c r="K1775" s="11">
        <v>1417803298</v>
      </c>
      <c r="L1775" t="b">
        <v>1</v>
      </c>
      <c r="M1775">
        <v>19</v>
      </c>
      <c r="N1775" t="b">
        <v>0</v>
      </c>
      <c r="O1775" t="s">
        <v>8283</v>
      </c>
      <c r="P1775" s="10">
        <f>ROUND(E1775/D1775*100,0)</f>
        <v>6</v>
      </c>
      <c r="Q1775">
        <f>IFERROR(ROUND(E1775/M1775,2),0)</f>
        <v>98.79</v>
      </c>
      <c r="R1775" s="16" t="s">
        <v>8336</v>
      </c>
      <c r="S1775" s="11" t="s">
        <v>8337</v>
      </c>
      <c r="T1775" s="21">
        <f>(((K1775/60)/60)/24)+DATE(1970,1,1)</f>
        <v>41978.760393518518</v>
      </c>
      <c r="U1775" s="21">
        <f>(((I1775/60)/60)/24)+DATE(1970,1,1)</f>
        <v>42023.760393518518</v>
      </c>
    </row>
    <row r="1776" spans="1:21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f>YEAR(T1776)</f>
        <v>2014</v>
      </c>
      <c r="K1776" s="11">
        <v>1413609292</v>
      </c>
      <c r="L1776" t="b">
        <v>1</v>
      </c>
      <c r="M1776">
        <v>13</v>
      </c>
      <c r="N1776" t="b">
        <v>0</v>
      </c>
      <c r="O1776" t="s">
        <v>8283</v>
      </c>
      <c r="P1776" s="10">
        <f>ROUND(E1776/D1776*100,0)</f>
        <v>46</v>
      </c>
      <c r="Q1776">
        <f>IFERROR(ROUND(E1776/M1776,2),0)</f>
        <v>88.31</v>
      </c>
      <c r="R1776" s="16" t="s">
        <v>8336</v>
      </c>
      <c r="S1776" s="11" t="s">
        <v>8337</v>
      </c>
      <c r="T1776" s="21">
        <f>(((K1776/60)/60)/24)+DATE(1970,1,1)</f>
        <v>41930.218657407408</v>
      </c>
      <c r="U1776" s="21">
        <f>(((I1776/60)/60)/24)+DATE(1970,1,1)</f>
        <v>41972.624305555553</v>
      </c>
    </row>
    <row r="1777" spans="1:21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f>YEAR(T1777)</f>
        <v>2014</v>
      </c>
      <c r="K1777" s="11">
        <v>1410305160</v>
      </c>
      <c r="L1777" t="b">
        <v>1</v>
      </c>
      <c r="M1777">
        <v>124</v>
      </c>
      <c r="N1777" t="b">
        <v>0</v>
      </c>
      <c r="O1777" t="s">
        <v>8283</v>
      </c>
      <c r="P1777" s="10">
        <f>ROUND(E1777/D1777*100,0)</f>
        <v>65</v>
      </c>
      <c r="Q1777">
        <f>IFERROR(ROUND(E1777/M1777,2),0)</f>
        <v>170.63</v>
      </c>
      <c r="R1777" s="16" t="s">
        <v>8336</v>
      </c>
      <c r="S1777" s="11" t="s">
        <v>8337</v>
      </c>
      <c r="T1777" s="21">
        <f>(((K1777/60)/60)/24)+DATE(1970,1,1)</f>
        <v>41891.976388888892</v>
      </c>
      <c r="U1777" s="21">
        <f>(((I1777/60)/60)/24)+DATE(1970,1,1)</f>
        <v>41936.976388888892</v>
      </c>
    </row>
    <row r="1778" spans="1:21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f>YEAR(T1778)</f>
        <v>2014</v>
      </c>
      <c r="K1778" s="11">
        <v>1411513071</v>
      </c>
      <c r="L1778" t="b">
        <v>1</v>
      </c>
      <c r="M1778">
        <v>4</v>
      </c>
      <c r="N1778" t="b">
        <v>0</v>
      </c>
      <c r="O1778" t="s">
        <v>8283</v>
      </c>
      <c r="P1778" s="10">
        <f>ROUND(E1778/D1778*100,0)</f>
        <v>7</v>
      </c>
      <c r="Q1778">
        <f>IFERROR(ROUND(E1778/M1778,2),0)</f>
        <v>83.75</v>
      </c>
      <c r="R1778" s="16" t="s">
        <v>8336</v>
      </c>
      <c r="S1778" s="11" t="s">
        <v>8337</v>
      </c>
      <c r="T1778" s="21">
        <f>(((K1778/60)/60)/24)+DATE(1970,1,1)</f>
        <v>41905.95684027778</v>
      </c>
      <c r="U1778" s="21">
        <f>(((I1778/60)/60)/24)+DATE(1970,1,1)</f>
        <v>41941.95684027778</v>
      </c>
    </row>
    <row r="1779" spans="1:21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f>YEAR(T1779)</f>
        <v>2015</v>
      </c>
      <c r="K1779" s="11">
        <v>1421829253</v>
      </c>
      <c r="L1779" t="b">
        <v>1</v>
      </c>
      <c r="M1779">
        <v>10</v>
      </c>
      <c r="N1779" t="b">
        <v>0</v>
      </c>
      <c r="O1779" t="s">
        <v>8283</v>
      </c>
      <c r="P1779" s="10">
        <f>ROUND(E1779/D1779*100,0)</f>
        <v>14</v>
      </c>
      <c r="Q1779">
        <f>IFERROR(ROUND(E1779/M1779,2),0)</f>
        <v>65.099999999999994</v>
      </c>
      <c r="R1779" s="16" t="s">
        <v>8336</v>
      </c>
      <c r="S1779" s="11" t="s">
        <v>8337</v>
      </c>
      <c r="T1779" s="21">
        <f>(((K1779/60)/60)/24)+DATE(1970,1,1)</f>
        <v>42025.357094907406</v>
      </c>
      <c r="U1779" s="21">
        <f>(((I1779/60)/60)/24)+DATE(1970,1,1)</f>
        <v>42055.357094907406</v>
      </c>
    </row>
    <row r="1780" spans="1:21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f>YEAR(T1780)</f>
        <v>2015</v>
      </c>
      <c r="K1780" s="11">
        <v>1423600995</v>
      </c>
      <c r="L1780" t="b">
        <v>1</v>
      </c>
      <c r="M1780">
        <v>15</v>
      </c>
      <c r="N1780" t="b">
        <v>0</v>
      </c>
      <c r="O1780" t="s">
        <v>8283</v>
      </c>
      <c r="P1780" s="10">
        <f>ROUND(E1780/D1780*100,0)</f>
        <v>2</v>
      </c>
      <c r="Q1780">
        <f>IFERROR(ROUND(E1780/M1780,2),0)</f>
        <v>66.33</v>
      </c>
      <c r="R1780" s="16" t="s">
        <v>8336</v>
      </c>
      <c r="S1780" s="11" t="s">
        <v>8337</v>
      </c>
      <c r="T1780" s="21">
        <f>(((K1780/60)/60)/24)+DATE(1970,1,1)</f>
        <v>42045.86336805555</v>
      </c>
      <c r="U1780" s="21">
        <f>(((I1780/60)/60)/24)+DATE(1970,1,1)</f>
        <v>42090.821701388893</v>
      </c>
    </row>
    <row r="1781" spans="1:21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f>YEAR(T1781)</f>
        <v>2016</v>
      </c>
      <c r="K1781" s="11">
        <v>1470242180</v>
      </c>
      <c r="L1781" t="b">
        <v>1</v>
      </c>
      <c r="M1781">
        <v>38</v>
      </c>
      <c r="N1781" t="b">
        <v>0</v>
      </c>
      <c r="O1781" t="s">
        <v>8283</v>
      </c>
      <c r="P1781" s="10">
        <f>ROUND(E1781/D1781*100,0)</f>
        <v>36</v>
      </c>
      <c r="Q1781">
        <f>IFERROR(ROUND(E1781/M1781,2),0)</f>
        <v>104.89</v>
      </c>
      <c r="R1781" s="16" t="s">
        <v>8336</v>
      </c>
      <c r="S1781" s="11" t="s">
        <v>8337</v>
      </c>
      <c r="T1781" s="21">
        <f>(((K1781/60)/60)/24)+DATE(1970,1,1)</f>
        <v>42585.691898148143</v>
      </c>
      <c r="U1781" s="21">
        <f>(((I1781/60)/60)/24)+DATE(1970,1,1)</f>
        <v>42615.691898148143</v>
      </c>
    </row>
    <row r="1782" spans="1:21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f>YEAR(T1782)</f>
        <v>2016</v>
      </c>
      <c r="K1782" s="11">
        <v>1462285510</v>
      </c>
      <c r="L1782" t="b">
        <v>1</v>
      </c>
      <c r="M1782">
        <v>152</v>
      </c>
      <c r="N1782" t="b">
        <v>0</v>
      </c>
      <c r="O1782" t="s">
        <v>8283</v>
      </c>
      <c r="P1782" s="10">
        <f>ROUND(E1782/D1782*100,0)</f>
        <v>40</v>
      </c>
      <c r="Q1782">
        <f>IFERROR(ROUND(E1782/M1782,2),0)</f>
        <v>78.44</v>
      </c>
      <c r="R1782" s="16" t="s">
        <v>8336</v>
      </c>
      <c r="S1782" s="11" t="s">
        <v>8337</v>
      </c>
      <c r="T1782" s="21">
        <f>(((K1782/60)/60)/24)+DATE(1970,1,1)</f>
        <v>42493.600810185191</v>
      </c>
      <c r="U1782" s="21">
        <f>(((I1782/60)/60)/24)+DATE(1970,1,1)</f>
        <v>42553.600810185191</v>
      </c>
    </row>
    <row r="1783" spans="1:21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f>YEAR(T1783)</f>
        <v>2016</v>
      </c>
      <c r="K1783" s="11">
        <v>1471272545</v>
      </c>
      <c r="L1783" t="b">
        <v>1</v>
      </c>
      <c r="M1783">
        <v>24</v>
      </c>
      <c r="N1783" t="b">
        <v>0</v>
      </c>
      <c r="O1783" t="s">
        <v>8283</v>
      </c>
      <c r="P1783" s="10">
        <f>ROUND(E1783/D1783*100,0)</f>
        <v>26</v>
      </c>
      <c r="Q1783">
        <f>IFERROR(ROUND(E1783/M1783,2),0)</f>
        <v>59.04</v>
      </c>
      <c r="R1783" s="16" t="s">
        <v>8336</v>
      </c>
      <c r="S1783" s="11" t="s">
        <v>8337</v>
      </c>
      <c r="T1783" s="21">
        <f>(((K1783/60)/60)/24)+DATE(1970,1,1)</f>
        <v>42597.617418981477</v>
      </c>
      <c r="U1783" s="21">
        <f>(((I1783/60)/60)/24)+DATE(1970,1,1)</f>
        <v>42628.617418981477</v>
      </c>
    </row>
    <row r="1784" spans="1:21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f>YEAR(T1784)</f>
        <v>2016</v>
      </c>
      <c r="K1784" s="11">
        <v>1453211289</v>
      </c>
      <c r="L1784" t="b">
        <v>1</v>
      </c>
      <c r="M1784">
        <v>76</v>
      </c>
      <c r="N1784" t="b">
        <v>0</v>
      </c>
      <c r="O1784" t="s">
        <v>8283</v>
      </c>
      <c r="P1784" s="10">
        <f>ROUND(E1784/D1784*100,0)</f>
        <v>15</v>
      </c>
      <c r="Q1784">
        <f>IFERROR(ROUND(E1784/M1784,2),0)</f>
        <v>71.34</v>
      </c>
      <c r="R1784" s="16" t="s">
        <v>8336</v>
      </c>
      <c r="S1784" s="11" t="s">
        <v>8337</v>
      </c>
      <c r="T1784" s="21">
        <f>(((K1784/60)/60)/24)+DATE(1970,1,1)</f>
        <v>42388.575104166666</v>
      </c>
      <c r="U1784" s="21">
        <f>(((I1784/60)/60)/24)+DATE(1970,1,1)</f>
        <v>42421.575104166666</v>
      </c>
    </row>
    <row r="1785" spans="1:21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f>YEAR(T1785)</f>
        <v>2015</v>
      </c>
      <c r="K1785" s="11">
        <v>1429656478</v>
      </c>
      <c r="L1785" t="b">
        <v>1</v>
      </c>
      <c r="M1785">
        <v>185</v>
      </c>
      <c r="N1785" t="b">
        <v>0</v>
      </c>
      <c r="O1785" t="s">
        <v>8283</v>
      </c>
      <c r="P1785" s="10">
        <f>ROUND(E1785/D1785*100,0)</f>
        <v>24</v>
      </c>
      <c r="Q1785">
        <f>IFERROR(ROUND(E1785/M1785,2),0)</f>
        <v>51.23</v>
      </c>
      <c r="R1785" s="16" t="s">
        <v>8336</v>
      </c>
      <c r="S1785" s="11" t="s">
        <v>8337</v>
      </c>
      <c r="T1785" s="21">
        <f>(((K1785/60)/60)/24)+DATE(1970,1,1)</f>
        <v>42115.949976851851</v>
      </c>
      <c r="U1785" s="21">
        <f>(((I1785/60)/60)/24)+DATE(1970,1,1)</f>
        <v>42145.949976851851</v>
      </c>
    </row>
    <row r="1786" spans="1:21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f>YEAR(T1786)</f>
        <v>2014</v>
      </c>
      <c r="K1786" s="11">
        <v>1419954240</v>
      </c>
      <c r="L1786" t="b">
        <v>1</v>
      </c>
      <c r="M1786">
        <v>33</v>
      </c>
      <c r="N1786" t="b">
        <v>0</v>
      </c>
      <c r="O1786" t="s">
        <v>8283</v>
      </c>
      <c r="P1786" s="10">
        <f>ROUND(E1786/D1786*100,0)</f>
        <v>40</v>
      </c>
      <c r="Q1786">
        <f>IFERROR(ROUND(E1786/M1786,2),0)</f>
        <v>60.24</v>
      </c>
      <c r="R1786" s="16" t="s">
        <v>8336</v>
      </c>
      <c r="S1786" s="11" t="s">
        <v>8337</v>
      </c>
      <c r="T1786" s="21">
        <f>(((K1786/60)/60)/24)+DATE(1970,1,1)</f>
        <v>42003.655555555553</v>
      </c>
      <c r="U1786" s="21">
        <f>(((I1786/60)/60)/24)+DATE(1970,1,1)</f>
        <v>42035.142361111109</v>
      </c>
    </row>
    <row r="1787" spans="1:21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f>YEAR(T1787)</f>
        <v>2014</v>
      </c>
      <c r="K1787" s="11">
        <v>1410750855</v>
      </c>
      <c r="L1787" t="b">
        <v>1</v>
      </c>
      <c r="M1787">
        <v>108</v>
      </c>
      <c r="N1787" t="b">
        <v>0</v>
      </c>
      <c r="O1787" t="s">
        <v>8283</v>
      </c>
      <c r="P1787" s="10">
        <f>ROUND(E1787/D1787*100,0)</f>
        <v>20</v>
      </c>
      <c r="Q1787">
        <f>IFERROR(ROUND(E1787/M1787,2),0)</f>
        <v>44.94</v>
      </c>
      <c r="R1787" s="16" t="s">
        <v>8336</v>
      </c>
      <c r="S1787" s="11" t="s">
        <v>8337</v>
      </c>
      <c r="T1787" s="21">
        <f>(((K1787/60)/60)/24)+DATE(1970,1,1)</f>
        <v>41897.134895833333</v>
      </c>
      <c r="U1787" s="21">
        <f>(((I1787/60)/60)/24)+DATE(1970,1,1)</f>
        <v>41928</v>
      </c>
    </row>
    <row r="1788" spans="1:21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f>YEAR(T1788)</f>
        <v>2014</v>
      </c>
      <c r="K1788" s="11">
        <v>1416057177</v>
      </c>
      <c r="L1788" t="b">
        <v>1</v>
      </c>
      <c r="M1788">
        <v>29</v>
      </c>
      <c r="N1788" t="b">
        <v>0</v>
      </c>
      <c r="O1788" t="s">
        <v>8283</v>
      </c>
      <c r="P1788" s="10">
        <f>ROUND(E1788/D1788*100,0)</f>
        <v>48</v>
      </c>
      <c r="Q1788">
        <f>IFERROR(ROUND(E1788/M1788,2),0)</f>
        <v>31.21</v>
      </c>
      <c r="R1788" s="16" t="s">
        <v>8336</v>
      </c>
      <c r="S1788" s="11" t="s">
        <v>8337</v>
      </c>
      <c r="T1788" s="21">
        <f>(((K1788/60)/60)/24)+DATE(1970,1,1)</f>
        <v>41958.550659722227</v>
      </c>
      <c r="U1788" s="21">
        <f>(((I1788/60)/60)/24)+DATE(1970,1,1)</f>
        <v>41988.550659722227</v>
      </c>
    </row>
    <row r="1789" spans="1:21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f>YEAR(T1789)</f>
        <v>2015</v>
      </c>
      <c r="K1789" s="11">
        <v>1425570237</v>
      </c>
      <c r="L1789" t="b">
        <v>1</v>
      </c>
      <c r="M1789">
        <v>24</v>
      </c>
      <c r="N1789" t="b">
        <v>0</v>
      </c>
      <c r="O1789" t="s">
        <v>8283</v>
      </c>
      <c r="P1789" s="10">
        <f>ROUND(E1789/D1789*100,0)</f>
        <v>15</v>
      </c>
      <c r="Q1789">
        <f>IFERROR(ROUND(E1789/M1789,2),0)</f>
        <v>63.88</v>
      </c>
      <c r="R1789" s="16" t="s">
        <v>8336</v>
      </c>
      <c r="S1789" s="11" t="s">
        <v>8337</v>
      </c>
      <c r="T1789" s="21">
        <f>(((K1789/60)/60)/24)+DATE(1970,1,1)</f>
        <v>42068.65552083333</v>
      </c>
      <c r="U1789" s="21">
        <f>(((I1789/60)/60)/24)+DATE(1970,1,1)</f>
        <v>42098.613854166666</v>
      </c>
    </row>
    <row r="1790" spans="1:21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f>YEAR(T1790)</f>
        <v>2014</v>
      </c>
      <c r="K1790" s="11">
        <v>1412203542</v>
      </c>
      <c r="L1790" t="b">
        <v>1</v>
      </c>
      <c r="M1790">
        <v>4</v>
      </c>
      <c r="N1790" t="b">
        <v>0</v>
      </c>
      <c r="O1790" t="s">
        <v>8283</v>
      </c>
      <c r="P1790" s="10">
        <f>ROUND(E1790/D1790*100,0)</f>
        <v>1</v>
      </c>
      <c r="Q1790">
        <f>IFERROR(ROUND(E1790/M1790,2),0)</f>
        <v>19</v>
      </c>
      <c r="R1790" s="16" t="s">
        <v>8336</v>
      </c>
      <c r="S1790" s="11" t="s">
        <v>8337</v>
      </c>
      <c r="T1790" s="21">
        <f>(((K1790/60)/60)/24)+DATE(1970,1,1)</f>
        <v>41913.94840277778</v>
      </c>
      <c r="U1790" s="21">
        <f>(((I1790/60)/60)/24)+DATE(1970,1,1)</f>
        <v>41943.94840277778</v>
      </c>
    </row>
    <row r="1791" spans="1:21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f>YEAR(T1791)</f>
        <v>2014</v>
      </c>
      <c r="K1791" s="11">
        <v>1415858403</v>
      </c>
      <c r="L1791" t="b">
        <v>1</v>
      </c>
      <c r="M1791">
        <v>4</v>
      </c>
      <c r="N1791" t="b">
        <v>0</v>
      </c>
      <c r="O1791" t="s">
        <v>8283</v>
      </c>
      <c r="P1791" s="10">
        <f>ROUND(E1791/D1791*100,0)</f>
        <v>1</v>
      </c>
      <c r="Q1791">
        <f>IFERROR(ROUND(E1791/M1791,2),0)</f>
        <v>10</v>
      </c>
      <c r="R1791" s="16" t="s">
        <v>8336</v>
      </c>
      <c r="S1791" s="11" t="s">
        <v>8337</v>
      </c>
      <c r="T1791" s="21">
        <f>(((K1791/60)/60)/24)+DATE(1970,1,1)</f>
        <v>41956.250034722223</v>
      </c>
      <c r="U1791" s="21">
        <f>(((I1791/60)/60)/24)+DATE(1970,1,1)</f>
        <v>42016.250034722223</v>
      </c>
    </row>
    <row r="1792" spans="1:21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f>YEAR(T1792)</f>
        <v>2015</v>
      </c>
      <c r="K1792" s="11">
        <v>1420560678</v>
      </c>
      <c r="L1792" t="b">
        <v>1</v>
      </c>
      <c r="M1792">
        <v>15</v>
      </c>
      <c r="N1792" t="b">
        <v>0</v>
      </c>
      <c r="O1792" t="s">
        <v>8283</v>
      </c>
      <c r="P1792" s="10">
        <f>ROUND(E1792/D1792*100,0)</f>
        <v>5</v>
      </c>
      <c r="Q1792">
        <f>IFERROR(ROUND(E1792/M1792,2),0)</f>
        <v>109.07</v>
      </c>
      <c r="R1792" s="16" t="s">
        <v>8336</v>
      </c>
      <c r="S1792" s="11" t="s">
        <v>8337</v>
      </c>
      <c r="T1792" s="21">
        <f>(((K1792/60)/60)/24)+DATE(1970,1,1)</f>
        <v>42010.674513888895</v>
      </c>
      <c r="U1792" s="21">
        <f>(((I1792/60)/60)/24)+DATE(1970,1,1)</f>
        <v>42040.674513888895</v>
      </c>
    </row>
    <row r="1793" spans="1:21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f>YEAR(T1793)</f>
        <v>2014</v>
      </c>
      <c r="K1793" s="11">
        <v>1417369565</v>
      </c>
      <c r="L1793" t="b">
        <v>1</v>
      </c>
      <c r="M1793">
        <v>4</v>
      </c>
      <c r="N1793" t="b">
        <v>0</v>
      </c>
      <c r="O1793" t="s">
        <v>8283</v>
      </c>
      <c r="P1793" s="10">
        <f>ROUND(E1793/D1793*100,0)</f>
        <v>4</v>
      </c>
      <c r="Q1793">
        <f>IFERROR(ROUND(E1793/M1793,2),0)</f>
        <v>26.75</v>
      </c>
      <c r="R1793" s="16" t="s">
        <v>8336</v>
      </c>
      <c r="S1793" s="11" t="s">
        <v>8337</v>
      </c>
      <c r="T1793" s="21">
        <f>(((K1793/60)/60)/24)+DATE(1970,1,1)</f>
        <v>41973.740335648152</v>
      </c>
      <c r="U1793" s="21">
        <f>(((I1793/60)/60)/24)+DATE(1970,1,1)</f>
        <v>42033.740335648152</v>
      </c>
    </row>
    <row r="1794" spans="1:21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f>YEAR(T1794)</f>
        <v>2015</v>
      </c>
      <c r="K1794" s="11">
        <v>1435970682</v>
      </c>
      <c r="L1794" t="b">
        <v>1</v>
      </c>
      <c r="M1794">
        <v>139</v>
      </c>
      <c r="N1794" t="b">
        <v>0</v>
      </c>
      <c r="O1794" t="s">
        <v>8283</v>
      </c>
      <c r="P1794" s="10">
        <f>ROUND(E1794/D1794*100,0)</f>
        <v>61</v>
      </c>
      <c r="Q1794">
        <f>IFERROR(ROUND(E1794/M1794,2),0)</f>
        <v>109.94</v>
      </c>
      <c r="R1794" s="16" t="s">
        <v>8336</v>
      </c>
      <c r="S1794" s="11" t="s">
        <v>8337</v>
      </c>
      <c r="T1794" s="21">
        <f>(((K1794/60)/60)/24)+DATE(1970,1,1)</f>
        <v>42189.031041666662</v>
      </c>
      <c r="U1794" s="21">
        <f>(((I1794/60)/60)/24)+DATE(1970,1,1)</f>
        <v>42226.290972222225</v>
      </c>
    </row>
    <row r="1795" spans="1:21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f>YEAR(T1795)</f>
        <v>2014</v>
      </c>
      <c r="K1795" s="11">
        <v>1414531440</v>
      </c>
      <c r="L1795" t="b">
        <v>1</v>
      </c>
      <c r="M1795">
        <v>2</v>
      </c>
      <c r="N1795" t="b">
        <v>0</v>
      </c>
      <c r="O1795" t="s">
        <v>8283</v>
      </c>
      <c r="P1795" s="10">
        <f>ROUND(E1795/D1795*100,0)</f>
        <v>1</v>
      </c>
      <c r="Q1795">
        <f>IFERROR(ROUND(E1795/M1795,2),0)</f>
        <v>20</v>
      </c>
      <c r="R1795" s="16" t="s">
        <v>8336</v>
      </c>
      <c r="S1795" s="11" t="s">
        <v>8337</v>
      </c>
      <c r="T1795" s="21">
        <f>(((K1795/60)/60)/24)+DATE(1970,1,1)</f>
        <v>41940.89166666667</v>
      </c>
      <c r="U1795" s="21">
        <f>(((I1795/60)/60)/24)+DATE(1970,1,1)</f>
        <v>41970.933333333334</v>
      </c>
    </row>
    <row r="1796" spans="1:21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f>YEAR(T1796)</f>
        <v>2015</v>
      </c>
      <c r="K1796" s="11">
        <v>1420636422</v>
      </c>
      <c r="L1796" t="b">
        <v>1</v>
      </c>
      <c r="M1796">
        <v>18</v>
      </c>
      <c r="N1796" t="b">
        <v>0</v>
      </c>
      <c r="O1796" t="s">
        <v>8283</v>
      </c>
      <c r="P1796" s="10">
        <f>ROUND(E1796/D1796*100,0)</f>
        <v>11</v>
      </c>
      <c r="Q1796">
        <f>IFERROR(ROUND(E1796/M1796,2),0)</f>
        <v>55.39</v>
      </c>
      <c r="R1796" s="16" t="s">
        <v>8336</v>
      </c>
      <c r="S1796" s="11" t="s">
        <v>8337</v>
      </c>
      <c r="T1796" s="21">
        <f>(((K1796/60)/60)/24)+DATE(1970,1,1)</f>
        <v>42011.551180555558</v>
      </c>
      <c r="U1796" s="21">
        <f>(((I1796/60)/60)/24)+DATE(1970,1,1)</f>
        <v>42046.551180555558</v>
      </c>
    </row>
    <row r="1797" spans="1:21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f>YEAR(T1797)</f>
        <v>2016</v>
      </c>
      <c r="K1797" s="11">
        <v>1473922541</v>
      </c>
      <c r="L1797" t="b">
        <v>1</v>
      </c>
      <c r="M1797">
        <v>81</v>
      </c>
      <c r="N1797" t="b">
        <v>0</v>
      </c>
      <c r="O1797" t="s">
        <v>8283</v>
      </c>
      <c r="P1797" s="10">
        <f>ROUND(E1797/D1797*100,0)</f>
        <v>39</v>
      </c>
      <c r="Q1797">
        <f>IFERROR(ROUND(E1797/M1797,2),0)</f>
        <v>133.9</v>
      </c>
      <c r="R1797" s="16" t="s">
        <v>8336</v>
      </c>
      <c r="S1797" s="11" t="s">
        <v>8337</v>
      </c>
      <c r="T1797" s="21">
        <f>(((K1797/60)/60)/24)+DATE(1970,1,1)</f>
        <v>42628.288668981477</v>
      </c>
      <c r="U1797" s="21">
        <f>(((I1797/60)/60)/24)+DATE(1970,1,1)</f>
        <v>42657.666666666672</v>
      </c>
    </row>
    <row r="1798" spans="1:21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f>YEAR(T1798)</f>
        <v>2016</v>
      </c>
      <c r="K1798" s="11">
        <v>1464172366</v>
      </c>
      <c r="L1798" t="b">
        <v>1</v>
      </c>
      <c r="M1798">
        <v>86</v>
      </c>
      <c r="N1798" t="b">
        <v>0</v>
      </c>
      <c r="O1798" t="s">
        <v>8283</v>
      </c>
      <c r="P1798" s="10">
        <f>ROUND(E1798/D1798*100,0)</f>
        <v>22</v>
      </c>
      <c r="Q1798">
        <f>IFERROR(ROUND(E1798/M1798,2),0)</f>
        <v>48.72</v>
      </c>
      <c r="R1798" s="16" t="s">
        <v>8336</v>
      </c>
      <c r="S1798" s="11" t="s">
        <v>8337</v>
      </c>
      <c r="T1798" s="21">
        <f>(((K1798/60)/60)/24)+DATE(1970,1,1)</f>
        <v>42515.439421296294</v>
      </c>
      <c r="U1798" s="21">
        <f>(((I1798/60)/60)/24)+DATE(1970,1,1)</f>
        <v>42575.439421296294</v>
      </c>
    </row>
    <row r="1799" spans="1:21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f>YEAR(T1799)</f>
        <v>2016</v>
      </c>
      <c r="K1799" s="11">
        <v>1479217189</v>
      </c>
      <c r="L1799" t="b">
        <v>1</v>
      </c>
      <c r="M1799">
        <v>140</v>
      </c>
      <c r="N1799" t="b">
        <v>0</v>
      </c>
      <c r="O1799" t="s">
        <v>8283</v>
      </c>
      <c r="P1799" s="10">
        <f>ROUND(E1799/D1799*100,0)</f>
        <v>68</v>
      </c>
      <c r="Q1799">
        <f>IFERROR(ROUND(E1799/M1799,2),0)</f>
        <v>48.25</v>
      </c>
      <c r="R1799" s="16" t="s">
        <v>8336</v>
      </c>
      <c r="S1799" s="11" t="s">
        <v>8337</v>
      </c>
      <c r="T1799" s="21">
        <f>(((K1799/60)/60)/24)+DATE(1970,1,1)</f>
        <v>42689.56931712963</v>
      </c>
      <c r="U1799" s="21">
        <f>(((I1799/60)/60)/24)+DATE(1970,1,1)</f>
        <v>42719.56931712963</v>
      </c>
    </row>
    <row r="1800" spans="1:21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f>YEAR(T1800)</f>
        <v>2015</v>
      </c>
      <c r="K1800" s="11">
        <v>1449388233</v>
      </c>
      <c r="L1800" t="b">
        <v>1</v>
      </c>
      <c r="M1800">
        <v>37</v>
      </c>
      <c r="N1800" t="b">
        <v>0</v>
      </c>
      <c r="O1800" t="s">
        <v>8283</v>
      </c>
      <c r="P1800" s="10">
        <f>ROUND(E1800/D1800*100,0)</f>
        <v>14</v>
      </c>
      <c r="Q1800">
        <f>IFERROR(ROUND(E1800/M1800,2),0)</f>
        <v>58.97</v>
      </c>
      <c r="R1800" s="16" t="s">
        <v>8336</v>
      </c>
      <c r="S1800" s="11" t="s">
        <v>8337</v>
      </c>
      <c r="T1800" s="21">
        <f>(((K1800/60)/60)/24)+DATE(1970,1,1)</f>
        <v>42344.32677083333</v>
      </c>
      <c r="U1800" s="21">
        <f>(((I1800/60)/60)/24)+DATE(1970,1,1)</f>
        <v>42404.32677083333</v>
      </c>
    </row>
    <row r="1801" spans="1:21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f>YEAR(T1801)</f>
        <v>2014</v>
      </c>
      <c r="K1801" s="11">
        <v>1414008808</v>
      </c>
      <c r="L1801" t="b">
        <v>1</v>
      </c>
      <c r="M1801">
        <v>6</v>
      </c>
      <c r="N1801" t="b">
        <v>0</v>
      </c>
      <c r="O1801" t="s">
        <v>8283</v>
      </c>
      <c r="P1801" s="10">
        <f>ROUND(E1801/D1801*100,0)</f>
        <v>2</v>
      </c>
      <c r="Q1801">
        <f>IFERROR(ROUND(E1801/M1801,2),0)</f>
        <v>11.64</v>
      </c>
      <c r="R1801" s="16" t="s">
        <v>8336</v>
      </c>
      <c r="S1801" s="11" t="s">
        <v>8337</v>
      </c>
      <c r="T1801" s="21">
        <f>(((K1801/60)/60)/24)+DATE(1970,1,1)</f>
        <v>41934.842685185184</v>
      </c>
      <c r="U1801" s="21">
        <f>(((I1801/60)/60)/24)+DATE(1970,1,1)</f>
        <v>41954.884351851855</v>
      </c>
    </row>
    <row r="1802" spans="1:21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f>YEAR(T1802)</f>
        <v>2016</v>
      </c>
      <c r="K1802" s="11">
        <v>1473517970</v>
      </c>
      <c r="L1802" t="b">
        <v>1</v>
      </c>
      <c r="M1802">
        <v>113</v>
      </c>
      <c r="N1802" t="b">
        <v>0</v>
      </c>
      <c r="O1802" t="s">
        <v>8283</v>
      </c>
      <c r="P1802" s="10">
        <f>ROUND(E1802/D1802*100,0)</f>
        <v>20</v>
      </c>
      <c r="Q1802">
        <f>IFERROR(ROUND(E1802/M1802,2),0)</f>
        <v>83.72</v>
      </c>
      <c r="R1802" s="16" t="s">
        <v>8336</v>
      </c>
      <c r="S1802" s="11" t="s">
        <v>8337</v>
      </c>
      <c r="T1802" s="21">
        <f>(((K1802/60)/60)/24)+DATE(1970,1,1)</f>
        <v>42623.606134259258</v>
      </c>
      <c r="U1802" s="21">
        <f>(((I1802/60)/60)/24)+DATE(1970,1,1)</f>
        <v>42653.606134259258</v>
      </c>
    </row>
    <row r="1803" spans="1:21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f>YEAR(T1803)</f>
        <v>2015</v>
      </c>
      <c r="K1803" s="11">
        <v>1447429868</v>
      </c>
      <c r="L1803" t="b">
        <v>1</v>
      </c>
      <c r="M1803">
        <v>37</v>
      </c>
      <c r="N1803" t="b">
        <v>0</v>
      </c>
      <c r="O1803" t="s">
        <v>8283</v>
      </c>
      <c r="P1803" s="10">
        <f>ROUND(E1803/D1803*100,0)</f>
        <v>14</v>
      </c>
      <c r="Q1803">
        <f>IFERROR(ROUND(E1803/M1803,2),0)</f>
        <v>63.65</v>
      </c>
      <c r="R1803" s="16" t="s">
        <v>8336</v>
      </c>
      <c r="S1803" s="11" t="s">
        <v>8337</v>
      </c>
      <c r="T1803" s="21">
        <f>(((K1803/60)/60)/24)+DATE(1970,1,1)</f>
        <v>42321.660509259258</v>
      </c>
      <c r="U1803" s="21">
        <f>(((I1803/60)/60)/24)+DATE(1970,1,1)</f>
        <v>42353.506944444445</v>
      </c>
    </row>
    <row r="1804" spans="1:21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f>YEAR(T1804)</f>
        <v>2015</v>
      </c>
      <c r="K1804" s="11">
        <v>1433416830</v>
      </c>
      <c r="L1804" t="b">
        <v>1</v>
      </c>
      <c r="M1804">
        <v>18</v>
      </c>
      <c r="N1804" t="b">
        <v>0</v>
      </c>
      <c r="O1804" t="s">
        <v>8283</v>
      </c>
      <c r="P1804" s="10">
        <f>ROUND(E1804/D1804*100,0)</f>
        <v>48</v>
      </c>
      <c r="Q1804">
        <f>IFERROR(ROUND(E1804/M1804,2),0)</f>
        <v>94.28</v>
      </c>
      <c r="R1804" s="16" t="s">
        <v>8336</v>
      </c>
      <c r="S1804" s="11" t="s">
        <v>8337</v>
      </c>
      <c r="T1804" s="21">
        <f>(((K1804/60)/60)/24)+DATE(1970,1,1)</f>
        <v>42159.47256944445</v>
      </c>
      <c r="U1804" s="21">
        <f>(((I1804/60)/60)/24)+DATE(1970,1,1)</f>
        <v>42182.915972222225</v>
      </c>
    </row>
    <row r="1805" spans="1:21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f>YEAR(T1805)</f>
        <v>2015</v>
      </c>
      <c r="K1805" s="11">
        <v>1421199782</v>
      </c>
      <c r="L1805" t="b">
        <v>1</v>
      </c>
      <c r="M1805">
        <v>75</v>
      </c>
      <c r="N1805" t="b">
        <v>0</v>
      </c>
      <c r="O1805" t="s">
        <v>8283</v>
      </c>
      <c r="P1805" s="10">
        <f>ROUND(E1805/D1805*100,0)</f>
        <v>31</v>
      </c>
      <c r="Q1805">
        <f>IFERROR(ROUND(E1805/M1805,2),0)</f>
        <v>71.87</v>
      </c>
      <c r="R1805" s="16" t="s">
        <v>8336</v>
      </c>
      <c r="S1805" s="11" t="s">
        <v>8337</v>
      </c>
      <c r="T1805" s="21">
        <f>(((K1805/60)/60)/24)+DATE(1970,1,1)</f>
        <v>42018.071550925932</v>
      </c>
      <c r="U1805" s="21">
        <f>(((I1805/60)/60)/24)+DATE(1970,1,1)</f>
        <v>42049.071550925932</v>
      </c>
    </row>
    <row r="1806" spans="1:21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f>YEAR(T1806)</f>
        <v>2015</v>
      </c>
      <c r="K1806" s="11">
        <v>1444061804</v>
      </c>
      <c r="L1806" t="b">
        <v>1</v>
      </c>
      <c r="M1806">
        <v>52</v>
      </c>
      <c r="N1806" t="b">
        <v>0</v>
      </c>
      <c r="O1806" t="s">
        <v>8283</v>
      </c>
      <c r="P1806" s="10">
        <f>ROUND(E1806/D1806*100,0)</f>
        <v>35</v>
      </c>
      <c r="Q1806">
        <f>IFERROR(ROUND(E1806/M1806,2),0)</f>
        <v>104.85</v>
      </c>
      <c r="R1806" s="16" t="s">
        <v>8336</v>
      </c>
      <c r="S1806" s="11" t="s">
        <v>8337</v>
      </c>
      <c r="T1806" s="21">
        <f>(((K1806/60)/60)/24)+DATE(1970,1,1)</f>
        <v>42282.678287037037</v>
      </c>
      <c r="U1806" s="21">
        <f>(((I1806/60)/60)/24)+DATE(1970,1,1)</f>
        <v>42322.719953703709</v>
      </c>
    </row>
    <row r="1807" spans="1:21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f>YEAR(T1807)</f>
        <v>2015</v>
      </c>
      <c r="K1807" s="11">
        <v>1441048658</v>
      </c>
      <c r="L1807" t="b">
        <v>1</v>
      </c>
      <c r="M1807">
        <v>122</v>
      </c>
      <c r="N1807" t="b">
        <v>0</v>
      </c>
      <c r="O1807" t="s">
        <v>8283</v>
      </c>
      <c r="P1807" s="10">
        <f>ROUND(E1807/D1807*100,0)</f>
        <v>36</v>
      </c>
      <c r="Q1807">
        <f>IFERROR(ROUND(E1807/M1807,2),0)</f>
        <v>67.14</v>
      </c>
      <c r="R1807" s="16" t="s">
        <v>8336</v>
      </c>
      <c r="S1807" s="11" t="s">
        <v>8337</v>
      </c>
      <c r="T1807" s="21">
        <f>(((K1807/60)/60)/24)+DATE(1970,1,1)</f>
        <v>42247.803912037038</v>
      </c>
      <c r="U1807" s="21">
        <f>(((I1807/60)/60)/24)+DATE(1970,1,1)</f>
        <v>42279.75</v>
      </c>
    </row>
    <row r="1808" spans="1:21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f>YEAR(T1808)</f>
        <v>2014</v>
      </c>
      <c r="K1808" s="11">
        <v>1409066349</v>
      </c>
      <c r="L1808" t="b">
        <v>1</v>
      </c>
      <c r="M1808">
        <v>8</v>
      </c>
      <c r="N1808" t="b">
        <v>0</v>
      </c>
      <c r="O1808" t="s">
        <v>8283</v>
      </c>
      <c r="P1808" s="10">
        <f>ROUND(E1808/D1808*100,0)</f>
        <v>3</v>
      </c>
      <c r="Q1808">
        <f>IFERROR(ROUND(E1808/M1808,2),0)</f>
        <v>73.88</v>
      </c>
      <c r="R1808" s="16" t="s">
        <v>8336</v>
      </c>
      <c r="S1808" s="11" t="s">
        <v>8337</v>
      </c>
      <c r="T1808" s="21">
        <f>(((K1808/60)/60)/24)+DATE(1970,1,1)</f>
        <v>41877.638298611113</v>
      </c>
      <c r="U1808" s="21">
        <f>(((I1808/60)/60)/24)+DATE(1970,1,1)</f>
        <v>41912.638298611113</v>
      </c>
    </row>
    <row r="1809" spans="1:21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f>YEAR(T1809)</f>
        <v>2014</v>
      </c>
      <c r="K1809" s="11">
        <v>1409276313</v>
      </c>
      <c r="L1809" t="b">
        <v>1</v>
      </c>
      <c r="M1809">
        <v>8</v>
      </c>
      <c r="N1809" t="b">
        <v>0</v>
      </c>
      <c r="O1809" t="s">
        <v>8283</v>
      </c>
      <c r="P1809" s="10">
        <f>ROUND(E1809/D1809*100,0)</f>
        <v>11</v>
      </c>
      <c r="Q1809">
        <f>IFERROR(ROUND(E1809/M1809,2),0)</f>
        <v>69.13</v>
      </c>
      <c r="R1809" s="16" t="s">
        <v>8336</v>
      </c>
      <c r="S1809" s="11" t="s">
        <v>8337</v>
      </c>
      <c r="T1809" s="21">
        <f>(((K1809/60)/60)/24)+DATE(1970,1,1)</f>
        <v>41880.068437499998</v>
      </c>
      <c r="U1809" s="21">
        <f>(((I1809/60)/60)/24)+DATE(1970,1,1)</f>
        <v>41910.068437499998</v>
      </c>
    </row>
    <row r="1810" spans="1:21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f>YEAR(T1810)</f>
        <v>2017</v>
      </c>
      <c r="K1810" s="11">
        <v>1483806030</v>
      </c>
      <c r="L1810" t="b">
        <v>1</v>
      </c>
      <c r="M1810">
        <v>96</v>
      </c>
      <c r="N1810" t="b">
        <v>0</v>
      </c>
      <c r="O1810" t="s">
        <v>8283</v>
      </c>
      <c r="P1810" s="10">
        <f>ROUND(E1810/D1810*100,0)</f>
        <v>41</v>
      </c>
      <c r="Q1810">
        <f>IFERROR(ROUND(E1810/M1810,2),0)</f>
        <v>120.77</v>
      </c>
      <c r="R1810" s="16" t="s">
        <v>8336</v>
      </c>
      <c r="S1810" s="11" t="s">
        <v>8337</v>
      </c>
      <c r="T1810" s="21">
        <f>(((K1810/60)/60)/24)+DATE(1970,1,1)</f>
        <v>42742.680902777778</v>
      </c>
      <c r="U1810" s="21">
        <f>(((I1810/60)/60)/24)+DATE(1970,1,1)</f>
        <v>42777.680902777778</v>
      </c>
    </row>
    <row r="1811" spans="1:21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f>YEAR(T1811)</f>
        <v>2015</v>
      </c>
      <c r="K1811" s="11">
        <v>1422222439</v>
      </c>
      <c r="L1811" t="b">
        <v>1</v>
      </c>
      <c r="M1811">
        <v>9</v>
      </c>
      <c r="N1811" t="b">
        <v>0</v>
      </c>
      <c r="O1811" t="s">
        <v>8283</v>
      </c>
      <c r="P1811" s="10">
        <f>ROUND(E1811/D1811*100,0)</f>
        <v>11</v>
      </c>
      <c r="Q1811">
        <f>IFERROR(ROUND(E1811/M1811,2),0)</f>
        <v>42.22</v>
      </c>
      <c r="R1811" s="16" t="s">
        <v>8336</v>
      </c>
      <c r="S1811" s="11" t="s">
        <v>8337</v>
      </c>
      <c r="T1811" s="21">
        <f>(((K1811/60)/60)/24)+DATE(1970,1,1)</f>
        <v>42029.907858796301</v>
      </c>
      <c r="U1811" s="21">
        <f>(((I1811/60)/60)/24)+DATE(1970,1,1)</f>
        <v>42064.907858796301</v>
      </c>
    </row>
    <row r="1812" spans="1:21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f>YEAR(T1812)</f>
        <v>2014</v>
      </c>
      <c r="K1812" s="11">
        <v>1407621026</v>
      </c>
      <c r="L1812" t="b">
        <v>0</v>
      </c>
      <c r="M1812">
        <v>2</v>
      </c>
      <c r="N1812" t="b">
        <v>0</v>
      </c>
      <c r="O1812" t="s">
        <v>8283</v>
      </c>
      <c r="P1812" s="10">
        <f>ROUND(E1812/D1812*100,0)</f>
        <v>3</v>
      </c>
      <c r="Q1812">
        <f>IFERROR(ROUND(E1812/M1812,2),0)</f>
        <v>7.5</v>
      </c>
      <c r="R1812" s="16" t="s">
        <v>8336</v>
      </c>
      <c r="S1812" s="11" t="s">
        <v>8337</v>
      </c>
      <c r="T1812" s="21">
        <f>(((K1812/60)/60)/24)+DATE(1970,1,1)</f>
        <v>41860.91002314815</v>
      </c>
      <c r="U1812" s="21">
        <f>(((I1812/60)/60)/24)+DATE(1970,1,1)</f>
        <v>41872.91002314815</v>
      </c>
    </row>
    <row r="1813" spans="1:21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f>YEAR(T1813)</f>
        <v>2014</v>
      </c>
      <c r="K1813" s="11">
        <v>1408962270</v>
      </c>
      <c r="L1813" t="b">
        <v>0</v>
      </c>
      <c r="M1813">
        <v>26</v>
      </c>
      <c r="N1813" t="b">
        <v>0</v>
      </c>
      <c r="O1813" t="s">
        <v>8283</v>
      </c>
      <c r="P1813" s="10">
        <f>ROUND(E1813/D1813*100,0)</f>
        <v>0</v>
      </c>
      <c r="Q1813">
        <f>IFERROR(ROUND(E1813/M1813,2),0)</f>
        <v>1.54</v>
      </c>
      <c r="R1813" s="16" t="s">
        <v>8336</v>
      </c>
      <c r="S1813" s="11" t="s">
        <v>8337</v>
      </c>
      <c r="T1813" s="21">
        <f>(((K1813/60)/60)/24)+DATE(1970,1,1)</f>
        <v>41876.433680555558</v>
      </c>
      <c r="U1813" s="21">
        <f>(((I1813/60)/60)/24)+DATE(1970,1,1)</f>
        <v>41936.166666666664</v>
      </c>
    </row>
    <row r="1814" spans="1:21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f>YEAR(T1814)</f>
        <v>2016</v>
      </c>
      <c r="K1814" s="11">
        <v>1464939536</v>
      </c>
      <c r="L1814" t="b">
        <v>0</v>
      </c>
      <c r="M1814">
        <v>23</v>
      </c>
      <c r="N1814" t="b">
        <v>0</v>
      </c>
      <c r="O1814" t="s">
        <v>8283</v>
      </c>
      <c r="P1814" s="10">
        <f>ROUND(E1814/D1814*100,0)</f>
        <v>13</v>
      </c>
      <c r="Q1814">
        <f>IFERROR(ROUND(E1814/M1814,2),0)</f>
        <v>37.61</v>
      </c>
      <c r="R1814" s="16" t="s">
        <v>8336</v>
      </c>
      <c r="S1814" s="11" t="s">
        <v>8337</v>
      </c>
      <c r="T1814" s="21">
        <f>(((K1814/60)/60)/24)+DATE(1970,1,1)</f>
        <v>42524.318703703699</v>
      </c>
      <c r="U1814" s="21">
        <f>(((I1814/60)/60)/24)+DATE(1970,1,1)</f>
        <v>42554.318703703699</v>
      </c>
    </row>
    <row r="1815" spans="1:21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f>YEAR(T1815)</f>
        <v>2014</v>
      </c>
      <c r="K1815" s="11">
        <v>1404940812</v>
      </c>
      <c r="L1815" t="b">
        <v>0</v>
      </c>
      <c r="M1815">
        <v>0</v>
      </c>
      <c r="N1815" t="b">
        <v>0</v>
      </c>
      <c r="O1815" t="s">
        <v>8283</v>
      </c>
      <c r="P1815" s="10">
        <f>ROUND(E1815/D1815*100,0)</f>
        <v>0</v>
      </c>
      <c r="Q1815">
        <f>IFERROR(ROUND(E1815/M1815,2),0)</f>
        <v>0</v>
      </c>
      <c r="R1815" s="16" t="s">
        <v>8336</v>
      </c>
      <c r="S1815" s="11" t="s">
        <v>8337</v>
      </c>
      <c r="T1815" s="21">
        <f>(((K1815/60)/60)/24)+DATE(1970,1,1)</f>
        <v>41829.889027777775</v>
      </c>
      <c r="U1815" s="21">
        <f>(((I1815/60)/60)/24)+DATE(1970,1,1)</f>
        <v>41859.889027777775</v>
      </c>
    </row>
    <row r="1816" spans="1:21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f>YEAR(T1816)</f>
        <v>2015</v>
      </c>
      <c r="K1816" s="11">
        <v>1422516736</v>
      </c>
      <c r="L1816" t="b">
        <v>0</v>
      </c>
      <c r="M1816">
        <v>140</v>
      </c>
      <c r="N1816" t="b">
        <v>0</v>
      </c>
      <c r="O1816" t="s">
        <v>8283</v>
      </c>
      <c r="P1816" s="10">
        <f>ROUND(E1816/D1816*100,0)</f>
        <v>49</v>
      </c>
      <c r="Q1816">
        <f>IFERROR(ROUND(E1816/M1816,2),0)</f>
        <v>42.16</v>
      </c>
      <c r="R1816" s="16" t="s">
        <v>8336</v>
      </c>
      <c r="S1816" s="11" t="s">
        <v>8337</v>
      </c>
      <c r="T1816" s="21">
        <f>(((K1816/60)/60)/24)+DATE(1970,1,1)</f>
        <v>42033.314074074078</v>
      </c>
      <c r="U1816" s="21">
        <f>(((I1816/60)/60)/24)+DATE(1970,1,1)</f>
        <v>42063.314074074078</v>
      </c>
    </row>
    <row r="1817" spans="1:21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f>YEAR(T1817)</f>
        <v>2015</v>
      </c>
      <c r="K1817" s="11">
        <v>1434577537</v>
      </c>
      <c r="L1817" t="b">
        <v>0</v>
      </c>
      <c r="M1817">
        <v>0</v>
      </c>
      <c r="N1817" t="b">
        <v>0</v>
      </c>
      <c r="O1817" t="s">
        <v>8283</v>
      </c>
      <c r="P1817" s="10">
        <f>ROUND(E1817/D1817*100,0)</f>
        <v>0</v>
      </c>
      <c r="Q1817">
        <f>IFERROR(ROUND(E1817/M1817,2),0)</f>
        <v>0</v>
      </c>
      <c r="R1817" s="16" t="s">
        <v>8336</v>
      </c>
      <c r="S1817" s="11" t="s">
        <v>8337</v>
      </c>
      <c r="T1817" s="21">
        <f>(((K1817/60)/60)/24)+DATE(1970,1,1)</f>
        <v>42172.906678240746</v>
      </c>
      <c r="U1817" s="21">
        <f>(((I1817/60)/60)/24)+DATE(1970,1,1)</f>
        <v>42186.906678240746</v>
      </c>
    </row>
    <row r="1818" spans="1:21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f>YEAR(T1818)</f>
        <v>2016</v>
      </c>
      <c r="K1818" s="11">
        <v>1467061303</v>
      </c>
      <c r="L1818" t="b">
        <v>0</v>
      </c>
      <c r="M1818">
        <v>6</v>
      </c>
      <c r="N1818" t="b">
        <v>0</v>
      </c>
      <c r="O1818" t="s">
        <v>8283</v>
      </c>
      <c r="P1818" s="10">
        <f>ROUND(E1818/D1818*100,0)</f>
        <v>2</v>
      </c>
      <c r="Q1818">
        <f>IFERROR(ROUND(E1818/M1818,2),0)</f>
        <v>84.83</v>
      </c>
      <c r="R1818" s="16" t="s">
        <v>8336</v>
      </c>
      <c r="S1818" s="11" t="s">
        <v>8337</v>
      </c>
      <c r="T1818" s="21">
        <f>(((K1818/60)/60)/24)+DATE(1970,1,1)</f>
        <v>42548.876192129625</v>
      </c>
      <c r="U1818" s="21">
        <f>(((I1818/60)/60)/24)+DATE(1970,1,1)</f>
        <v>42576.791666666672</v>
      </c>
    </row>
    <row r="1819" spans="1:21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f>YEAR(T1819)</f>
        <v>2016</v>
      </c>
      <c r="K1819" s="11">
        <v>1480607607</v>
      </c>
      <c r="L1819" t="b">
        <v>0</v>
      </c>
      <c r="M1819">
        <v>100</v>
      </c>
      <c r="N1819" t="b">
        <v>0</v>
      </c>
      <c r="O1819" t="s">
        <v>8283</v>
      </c>
      <c r="P1819" s="10">
        <f>ROUND(E1819/D1819*100,0)</f>
        <v>52</v>
      </c>
      <c r="Q1819">
        <f>IFERROR(ROUND(E1819/M1819,2),0)</f>
        <v>94.19</v>
      </c>
      <c r="R1819" s="16" t="s">
        <v>8336</v>
      </c>
      <c r="S1819" s="11" t="s">
        <v>8337</v>
      </c>
      <c r="T1819" s="21">
        <f>(((K1819/60)/60)/24)+DATE(1970,1,1)</f>
        <v>42705.662118055552</v>
      </c>
      <c r="U1819" s="21">
        <f>(((I1819/60)/60)/24)+DATE(1970,1,1)</f>
        <v>42765.290972222225</v>
      </c>
    </row>
    <row r="1820" spans="1:21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f>YEAR(T1820)</f>
        <v>2015</v>
      </c>
      <c r="K1820" s="11">
        <v>1425447450</v>
      </c>
      <c r="L1820" t="b">
        <v>0</v>
      </c>
      <c r="M1820">
        <v>0</v>
      </c>
      <c r="N1820" t="b">
        <v>0</v>
      </c>
      <c r="O1820" t="s">
        <v>8283</v>
      </c>
      <c r="P1820" s="10">
        <f>ROUND(E1820/D1820*100,0)</f>
        <v>0</v>
      </c>
      <c r="Q1820">
        <f>IFERROR(ROUND(E1820/M1820,2),0)</f>
        <v>0</v>
      </c>
      <c r="R1820" s="16" t="s">
        <v>8336</v>
      </c>
      <c r="S1820" s="11" t="s">
        <v>8337</v>
      </c>
      <c r="T1820" s="21">
        <f>(((K1820/60)/60)/24)+DATE(1970,1,1)</f>
        <v>42067.234375</v>
      </c>
      <c r="U1820" s="21">
        <f>(((I1820/60)/60)/24)+DATE(1970,1,1)</f>
        <v>42097.192708333328</v>
      </c>
    </row>
    <row r="1821" spans="1:21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f>YEAR(T1821)</f>
        <v>2014</v>
      </c>
      <c r="K1821" s="11">
        <v>1404151396</v>
      </c>
      <c r="L1821" t="b">
        <v>0</v>
      </c>
      <c r="M1821">
        <v>4</v>
      </c>
      <c r="N1821" t="b">
        <v>0</v>
      </c>
      <c r="O1821" t="s">
        <v>8283</v>
      </c>
      <c r="P1821" s="10">
        <f>ROUND(E1821/D1821*100,0)</f>
        <v>2</v>
      </c>
      <c r="Q1821">
        <f>IFERROR(ROUND(E1821/M1821,2),0)</f>
        <v>6.25</v>
      </c>
      <c r="R1821" s="16" t="s">
        <v>8336</v>
      </c>
      <c r="S1821" s="11" t="s">
        <v>8337</v>
      </c>
      <c r="T1821" s="21">
        <f>(((K1821/60)/60)/24)+DATE(1970,1,1)</f>
        <v>41820.752268518518</v>
      </c>
      <c r="U1821" s="21">
        <f>(((I1821/60)/60)/24)+DATE(1970,1,1)</f>
        <v>41850.752268518518</v>
      </c>
    </row>
    <row r="1822" spans="1:21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f>YEAR(T1822)</f>
        <v>2015</v>
      </c>
      <c r="K1822" s="11">
        <v>1425261690</v>
      </c>
      <c r="L1822" t="b">
        <v>0</v>
      </c>
      <c r="M1822">
        <v>8</v>
      </c>
      <c r="N1822" t="b">
        <v>0</v>
      </c>
      <c r="O1822" t="s">
        <v>8283</v>
      </c>
      <c r="P1822" s="10">
        <f>ROUND(E1822/D1822*100,0)</f>
        <v>7</v>
      </c>
      <c r="Q1822">
        <f>IFERROR(ROUND(E1822/M1822,2),0)</f>
        <v>213.38</v>
      </c>
      <c r="R1822" s="16" t="s">
        <v>8336</v>
      </c>
      <c r="S1822" s="11" t="s">
        <v>8337</v>
      </c>
      <c r="T1822" s="21">
        <f>(((K1822/60)/60)/24)+DATE(1970,1,1)</f>
        <v>42065.084375000006</v>
      </c>
      <c r="U1822" s="21">
        <f>(((I1822/60)/60)/24)+DATE(1970,1,1)</f>
        <v>42095.042708333334</v>
      </c>
    </row>
    <row r="1823" spans="1:21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f>YEAR(T1823)</f>
        <v>2012</v>
      </c>
      <c r="K1823" s="11">
        <v>1326872367</v>
      </c>
      <c r="L1823" t="b">
        <v>0</v>
      </c>
      <c r="M1823">
        <v>57</v>
      </c>
      <c r="N1823" t="b">
        <v>1</v>
      </c>
      <c r="O1823" t="s">
        <v>8274</v>
      </c>
      <c r="P1823" s="10">
        <f>ROUND(E1823/D1823*100,0)</f>
        <v>135</v>
      </c>
      <c r="Q1823">
        <f>IFERROR(ROUND(E1823/M1823,2),0)</f>
        <v>59.16</v>
      </c>
      <c r="R1823" s="16" t="s">
        <v>8323</v>
      </c>
      <c r="S1823" s="11" t="s">
        <v>8324</v>
      </c>
      <c r="T1823" s="21">
        <f>(((K1823/60)/60)/24)+DATE(1970,1,1)</f>
        <v>40926.319062499999</v>
      </c>
      <c r="U1823" s="21">
        <f>(((I1823/60)/60)/24)+DATE(1970,1,1)</f>
        <v>40971.319062499999</v>
      </c>
    </row>
    <row r="1824" spans="1:21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f>YEAR(T1824)</f>
        <v>2013</v>
      </c>
      <c r="K1824" s="11">
        <v>1388084862</v>
      </c>
      <c r="L1824" t="b">
        <v>0</v>
      </c>
      <c r="M1824">
        <v>11</v>
      </c>
      <c r="N1824" t="b">
        <v>1</v>
      </c>
      <c r="O1824" t="s">
        <v>8274</v>
      </c>
      <c r="P1824" s="10">
        <f>ROUND(E1824/D1824*100,0)</f>
        <v>100</v>
      </c>
      <c r="Q1824">
        <f>IFERROR(ROUND(E1824/M1824,2),0)</f>
        <v>27.27</v>
      </c>
      <c r="R1824" s="16" t="s">
        <v>8323</v>
      </c>
      <c r="S1824" s="11" t="s">
        <v>8324</v>
      </c>
      <c r="T1824" s="21">
        <f>(((K1824/60)/60)/24)+DATE(1970,1,1)</f>
        <v>41634.797013888885</v>
      </c>
      <c r="U1824" s="21">
        <f>(((I1824/60)/60)/24)+DATE(1970,1,1)</f>
        <v>41670.792361111111</v>
      </c>
    </row>
    <row r="1825" spans="1:21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f>YEAR(T1825)</f>
        <v>2012</v>
      </c>
      <c r="K1825" s="11">
        <v>1348503976</v>
      </c>
      <c r="L1825" t="b">
        <v>0</v>
      </c>
      <c r="M1825">
        <v>33</v>
      </c>
      <c r="N1825" t="b">
        <v>1</v>
      </c>
      <c r="O1825" t="s">
        <v>8274</v>
      </c>
      <c r="P1825" s="10">
        <f>ROUND(E1825/D1825*100,0)</f>
        <v>116</v>
      </c>
      <c r="Q1825">
        <f>IFERROR(ROUND(E1825/M1825,2),0)</f>
        <v>24.58</v>
      </c>
      <c r="R1825" s="16" t="s">
        <v>8323</v>
      </c>
      <c r="S1825" s="11" t="s">
        <v>8324</v>
      </c>
      <c r="T1825" s="21">
        <f>(((K1825/60)/60)/24)+DATE(1970,1,1)</f>
        <v>41176.684907407405</v>
      </c>
      <c r="U1825" s="21">
        <f>(((I1825/60)/60)/24)+DATE(1970,1,1)</f>
        <v>41206.684907407405</v>
      </c>
    </row>
    <row r="1826" spans="1:21" ht="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f>YEAR(T1826)</f>
        <v>2013</v>
      </c>
      <c r="K1826" s="11">
        <v>1387403967</v>
      </c>
      <c r="L1826" t="b">
        <v>0</v>
      </c>
      <c r="M1826">
        <v>40</v>
      </c>
      <c r="N1826" t="b">
        <v>1</v>
      </c>
      <c r="O1826" t="s">
        <v>8274</v>
      </c>
      <c r="P1826" s="10">
        <f>ROUND(E1826/D1826*100,0)</f>
        <v>100</v>
      </c>
      <c r="Q1826">
        <f>IFERROR(ROUND(E1826/M1826,2),0)</f>
        <v>75.05</v>
      </c>
      <c r="R1826" s="16" t="s">
        <v>8323</v>
      </c>
      <c r="S1826" s="11" t="s">
        <v>8324</v>
      </c>
      <c r="T1826" s="21">
        <f>(((K1826/60)/60)/24)+DATE(1970,1,1)</f>
        <v>41626.916284722225</v>
      </c>
      <c r="U1826" s="21">
        <f>(((I1826/60)/60)/24)+DATE(1970,1,1)</f>
        <v>41647.088888888888</v>
      </c>
    </row>
    <row r="1827" spans="1:21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f>YEAR(T1827)</f>
        <v>2013</v>
      </c>
      <c r="K1827" s="11">
        <v>1371585703</v>
      </c>
      <c r="L1827" t="b">
        <v>0</v>
      </c>
      <c r="M1827">
        <v>50</v>
      </c>
      <c r="N1827" t="b">
        <v>1</v>
      </c>
      <c r="O1827" t="s">
        <v>8274</v>
      </c>
      <c r="P1827" s="10">
        <f>ROUND(E1827/D1827*100,0)</f>
        <v>105</v>
      </c>
      <c r="Q1827">
        <f>IFERROR(ROUND(E1827/M1827,2),0)</f>
        <v>42.02</v>
      </c>
      <c r="R1827" s="16" t="s">
        <v>8323</v>
      </c>
      <c r="S1827" s="11" t="s">
        <v>8324</v>
      </c>
      <c r="T1827" s="21">
        <f>(((K1827/60)/60)/24)+DATE(1970,1,1)</f>
        <v>41443.83452546296</v>
      </c>
      <c r="U1827" s="21">
        <f>(((I1827/60)/60)/24)+DATE(1970,1,1)</f>
        <v>41466.83452546296</v>
      </c>
    </row>
    <row r="1828" spans="1:21" ht="21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f>YEAR(T1828)</f>
        <v>2014</v>
      </c>
      <c r="K1828" s="11">
        <v>1390083017</v>
      </c>
      <c r="L1828" t="b">
        <v>0</v>
      </c>
      <c r="M1828">
        <v>38</v>
      </c>
      <c r="N1828" t="b">
        <v>1</v>
      </c>
      <c r="O1828" t="s">
        <v>8274</v>
      </c>
      <c r="P1828" s="10">
        <f>ROUND(E1828/D1828*100,0)</f>
        <v>101</v>
      </c>
      <c r="Q1828">
        <f>IFERROR(ROUND(E1828/M1828,2),0)</f>
        <v>53.16</v>
      </c>
      <c r="R1828" s="16" t="s">
        <v>8323</v>
      </c>
      <c r="S1828" s="11" t="s">
        <v>8324</v>
      </c>
      <c r="T1828" s="21">
        <f>(((K1828/60)/60)/24)+DATE(1970,1,1)</f>
        <v>41657.923807870371</v>
      </c>
      <c r="U1828" s="21">
        <f>(((I1828/60)/60)/24)+DATE(1970,1,1)</f>
        <v>41687.923807870371</v>
      </c>
    </row>
    <row r="1829" spans="1:21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f>YEAR(T1829)</f>
        <v>2011</v>
      </c>
      <c r="K1829" s="11">
        <v>1294818561</v>
      </c>
      <c r="L1829" t="b">
        <v>0</v>
      </c>
      <c r="M1829">
        <v>96</v>
      </c>
      <c r="N1829" t="b">
        <v>1</v>
      </c>
      <c r="O1829" t="s">
        <v>8274</v>
      </c>
      <c r="P1829" s="10">
        <f>ROUND(E1829/D1829*100,0)</f>
        <v>101</v>
      </c>
      <c r="Q1829">
        <f>IFERROR(ROUND(E1829/M1829,2),0)</f>
        <v>83.89</v>
      </c>
      <c r="R1829" s="16" t="s">
        <v>8323</v>
      </c>
      <c r="S1829" s="11" t="s">
        <v>8324</v>
      </c>
      <c r="T1829" s="21">
        <f>(((K1829/60)/60)/24)+DATE(1970,1,1)</f>
        <v>40555.325937499998</v>
      </c>
      <c r="U1829" s="21">
        <f>(((I1829/60)/60)/24)+DATE(1970,1,1)</f>
        <v>40605.325937499998</v>
      </c>
    </row>
    <row r="1830" spans="1:21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f>YEAR(T1830)</f>
        <v>2014</v>
      </c>
      <c r="K1830" s="11">
        <v>1396906530</v>
      </c>
      <c r="L1830" t="b">
        <v>0</v>
      </c>
      <c r="M1830">
        <v>48</v>
      </c>
      <c r="N1830" t="b">
        <v>1</v>
      </c>
      <c r="O1830" t="s">
        <v>8274</v>
      </c>
      <c r="P1830" s="10">
        <f>ROUND(E1830/D1830*100,0)</f>
        <v>100</v>
      </c>
      <c r="Q1830">
        <f>IFERROR(ROUND(E1830/M1830,2),0)</f>
        <v>417.33</v>
      </c>
      <c r="R1830" s="16" t="s">
        <v>8323</v>
      </c>
      <c r="S1830" s="11" t="s">
        <v>8324</v>
      </c>
      <c r="T1830" s="21">
        <f>(((K1830/60)/60)/24)+DATE(1970,1,1)</f>
        <v>41736.899652777778</v>
      </c>
      <c r="U1830" s="21">
        <f>(((I1830/60)/60)/24)+DATE(1970,1,1)</f>
        <v>41768.916666666664</v>
      </c>
    </row>
    <row r="1831" spans="1:21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f>YEAR(T1831)</f>
        <v>2010</v>
      </c>
      <c r="K1831" s="11">
        <v>1291428371</v>
      </c>
      <c r="L1831" t="b">
        <v>0</v>
      </c>
      <c r="M1831">
        <v>33</v>
      </c>
      <c r="N1831" t="b">
        <v>1</v>
      </c>
      <c r="O1831" t="s">
        <v>8274</v>
      </c>
      <c r="P1831" s="10">
        <f>ROUND(E1831/D1831*100,0)</f>
        <v>167</v>
      </c>
      <c r="Q1831">
        <f>IFERROR(ROUND(E1831/M1831,2),0)</f>
        <v>75.77</v>
      </c>
      <c r="R1831" s="16" t="s">
        <v>8323</v>
      </c>
      <c r="S1831" s="11" t="s">
        <v>8324</v>
      </c>
      <c r="T1831" s="21">
        <f>(((K1831/60)/60)/24)+DATE(1970,1,1)</f>
        <v>40516.087627314817</v>
      </c>
      <c r="U1831" s="21">
        <f>(((I1831/60)/60)/24)+DATE(1970,1,1)</f>
        <v>40564.916666666664</v>
      </c>
    </row>
    <row r="1832" spans="1:21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f>YEAR(T1832)</f>
        <v>2014</v>
      </c>
      <c r="K1832" s="11">
        <v>1390667107</v>
      </c>
      <c r="L1832" t="b">
        <v>0</v>
      </c>
      <c r="M1832">
        <v>226</v>
      </c>
      <c r="N1832" t="b">
        <v>1</v>
      </c>
      <c r="O1832" t="s">
        <v>8274</v>
      </c>
      <c r="P1832" s="10">
        <f>ROUND(E1832/D1832*100,0)</f>
        <v>102</v>
      </c>
      <c r="Q1832">
        <f>IFERROR(ROUND(E1832/M1832,2),0)</f>
        <v>67.39</v>
      </c>
      <c r="R1832" s="16" t="s">
        <v>8323</v>
      </c>
      <c r="S1832" s="11" t="s">
        <v>8324</v>
      </c>
      <c r="T1832" s="21">
        <f>(((K1832/60)/60)/24)+DATE(1970,1,1)</f>
        <v>41664.684108796297</v>
      </c>
      <c r="U1832" s="21">
        <f>(((I1832/60)/60)/24)+DATE(1970,1,1)</f>
        <v>41694.684108796297</v>
      </c>
    </row>
    <row r="1833" spans="1:21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f>YEAR(T1833)</f>
        <v>2012</v>
      </c>
      <c r="K1833" s="11">
        <v>1335570863</v>
      </c>
      <c r="L1833" t="b">
        <v>0</v>
      </c>
      <c r="M1833">
        <v>14</v>
      </c>
      <c r="N1833" t="b">
        <v>1</v>
      </c>
      <c r="O1833" t="s">
        <v>8274</v>
      </c>
      <c r="P1833" s="10">
        <f>ROUND(E1833/D1833*100,0)</f>
        <v>103</v>
      </c>
      <c r="Q1833">
        <f>IFERROR(ROUND(E1833/M1833,2),0)</f>
        <v>73.569999999999993</v>
      </c>
      <c r="R1833" s="16" t="s">
        <v>8323</v>
      </c>
      <c r="S1833" s="11" t="s">
        <v>8324</v>
      </c>
      <c r="T1833" s="21">
        <f>(((K1833/60)/60)/24)+DATE(1970,1,1)</f>
        <v>41026.996099537035</v>
      </c>
      <c r="U1833" s="21">
        <f>(((I1833/60)/60)/24)+DATE(1970,1,1)</f>
        <v>41041.996099537035</v>
      </c>
    </row>
    <row r="1834" spans="1:21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f>YEAR(T1834)</f>
        <v>2011</v>
      </c>
      <c r="K1834" s="11">
        <v>1296651427</v>
      </c>
      <c r="L1834" t="b">
        <v>0</v>
      </c>
      <c r="M1834">
        <v>20</v>
      </c>
      <c r="N1834" t="b">
        <v>1</v>
      </c>
      <c r="O1834" t="s">
        <v>8274</v>
      </c>
      <c r="P1834" s="10">
        <f>ROUND(E1834/D1834*100,0)</f>
        <v>143</v>
      </c>
      <c r="Q1834">
        <f>IFERROR(ROUND(E1834/M1834,2),0)</f>
        <v>25</v>
      </c>
      <c r="R1834" s="16" t="s">
        <v>8323</v>
      </c>
      <c r="S1834" s="11" t="s">
        <v>8324</v>
      </c>
      <c r="T1834" s="21">
        <f>(((K1834/60)/60)/24)+DATE(1970,1,1)</f>
        <v>40576.539664351854</v>
      </c>
      <c r="U1834" s="21">
        <f>(((I1834/60)/60)/24)+DATE(1970,1,1)</f>
        <v>40606.539664351854</v>
      </c>
    </row>
    <row r="1835" spans="1:21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f>YEAR(T1835)</f>
        <v>2013</v>
      </c>
      <c r="K1835" s="11">
        <v>1359421403</v>
      </c>
      <c r="L1835" t="b">
        <v>0</v>
      </c>
      <c r="M1835">
        <v>25</v>
      </c>
      <c r="N1835" t="b">
        <v>1</v>
      </c>
      <c r="O1835" t="s">
        <v>8274</v>
      </c>
      <c r="P1835" s="10">
        <f>ROUND(E1835/D1835*100,0)</f>
        <v>263</v>
      </c>
      <c r="Q1835">
        <f>IFERROR(ROUND(E1835/M1835,2),0)</f>
        <v>42</v>
      </c>
      <c r="R1835" s="16" t="s">
        <v>8323</v>
      </c>
      <c r="S1835" s="11" t="s">
        <v>8324</v>
      </c>
      <c r="T1835" s="21">
        <f>(((K1835/60)/60)/24)+DATE(1970,1,1)</f>
        <v>41303.044016203705</v>
      </c>
      <c r="U1835" s="21">
        <f>(((I1835/60)/60)/24)+DATE(1970,1,1)</f>
        <v>41335.332638888889</v>
      </c>
    </row>
    <row r="1836" spans="1:21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f>YEAR(T1836)</f>
        <v>2014</v>
      </c>
      <c r="K1836" s="11">
        <v>1418684895</v>
      </c>
      <c r="L1836" t="b">
        <v>0</v>
      </c>
      <c r="M1836">
        <v>90</v>
      </c>
      <c r="N1836" t="b">
        <v>1</v>
      </c>
      <c r="O1836" t="s">
        <v>8274</v>
      </c>
      <c r="P1836" s="10">
        <f>ROUND(E1836/D1836*100,0)</f>
        <v>118</v>
      </c>
      <c r="Q1836">
        <f>IFERROR(ROUND(E1836/M1836,2),0)</f>
        <v>131.16999999999999</v>
      </c>
      <c r="R1836" s="16" t="s">
        <v>8323</v>
      </c>
      <c r="S1836" s="11" t="s">
        <v>8324</v>
      </c>
      <c r="T1836" s="21">
        <f>(((K1836/60)/60)/24)+DATE(1970,1,1)</f>
        <v>41988.964062500003</v>
      </c>
      <c r="U1836" s="21">
        <f>(((I1836/60)/60)/24)+DATE(1970,1,1)</f>
        <v>42028.964062500003</v>
      </c>
    </row>
    <row r="1837" spans="1:21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f>YEAR(T1837)</f>
        <v>2016</v>
      </c>
      <c r="K1837" s="11">
        <v>1456851071</v>
      </c>
      <c r="L1837" t="b">
        <v>0</v>
      </c>
      <c r="M1837">
        <v>11</v>
      </c>
      <c r="N1837" t="b">
        <v>1</v>
      </c>
      <c r="O1837" t="s">
        <v>8274</v>
      </c>
      <c r="P1837" s="10">
        <f>ROUND(E1837/D1837*100,0)</f>
        <v>104</v>
      </c>
      <c r="Q1837">
        <f>IFERROR(ROUND(E1837/M1837,2),0)</f>
        <v>47.27</v>
      </c>
      <c r="R1837" s="16" t="s">
        <v>8323</v>
      </c>
      <c r="S1837" s="11" t="s">
        <v>8324</v>
      </c>
      <c r="T1837" s="21">
        <f>(((K1837/60)/60)/24)+DATE(1970,1,1)</f>
        <v>42430.702210648145</v>
      </c>
      <c r="U1837" s="21">
        <f>(((I1837/60)/60)/24)+DATE(1970,1,1)</f>
        <v>42460.660543981481</v>
      </c>
    </row>
    <row r="1838" spans="1:21" ht="21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f>YEAR(T1838)</f>
        <v>2013</v>
      </c>
      <c r="K1838" s="11">
        <v>1359660329</v>
      </c>
      <c r="L1838" t="b">
        <v>0</v>
      </c>
      <c r="M1838">
        <v>55</v>
      </c>
      <c r="N1838" t="b">
        <v>1</v>
      </c>
      <c r="O1838" t="s">
        <v>8274</v>
      </c>
      <c r="P1838" s="10">
        <f>ROUND(E1838/D1838*100,0)</f>
        <v>200</v>
      </c>
      <c r="Q1838">
        <f>IFERROR(ROUND(E1838/M1838,2),0)</f>
        <v>182.13</v>
      </c>
      <c r="R1838" s="16" t="s">
        <v>8323</v>
      </c>
      <c r="S1838" s="11" t="s">
        <v>8324</v>
      </c>
      <c r="T1838" s="21">
        <f>(((K1838/60)/60)/24)+DATE(1970,1,1)</f>
        <v>41305.809363425928</v>
      </c>
      <c r="U1838" s="21">
        <f>(((I1838/60)/60)/24)+DATE(1970,1,1)</f>
        <v>41322.809363425928</v>
      </c>
    </row>
    <row r="1839" spans="1:21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f>YEAR(T1839)</f>
        <v>2012</v>
      </c>
      <c r="K1839" s="11">
        <v>1326848935</v>
      </c>
      <c r="L1839" t="b">
        <v>0</v>
      </c>
      <c r="M1839">
        <v>30</v>
      </c>
      <c r="N1839" t="b">
        <v>1</v>
      </c>
      <c r="O1839" t="s">
        <v>8274</v>
      </c>
      <c r="P1839" s="10">
        <f>ROUND(E1839/D1839*100,0)</f>
        <v>307</v>
      </c>
      <c r="Q1839">
        <f>IFERROR(ROUND(E1839/M1839,2),0)</f>
        <v>61.37</v>
      </c>
      <c r="R1839" s="16" t="s">
        <v>8323</v>
      </c>
      <c r="S1839" s="11" t="s">
        <v>8324</v>
      </c>
      <c r="T1839" s="21">
        <f>(((K1839/60)/60)/24)+DATE(1970,1,1)</f>
        <v>40926.047858796301</v>
      </c>
      <c r="U1839" s="21">
        <f>(((I1839/60)/60)/24)+DATE(1970,1,1)</f>
        <v>40986.006192129629</v>
      </c>
    </row>
    <row r="1840" spans="1:21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f>YEAR(T1840)</f>
        <v>2011</v>
      </c>
      <c r="K1840" s="11">
        <v>1314989557</v>
      </c>
      <c r="L1840" t="b">
        <v>0</v>
      </c>
      <c r="M1840">
        <v>28</v>
      </c>
      <c r="N1840" t="b">
        <v>1</v>
      </c>
      <c r="O1840" t="s">
        <v>8274</v>
      </c>
      <c r="P1840" s="10">
        <f>ROUND(E1840/D1840*100,0)</f>
        <v>100</v>
      </c>
      <c r="Q1840">
        <f>IFERROR(ROUND(E1840/M1840,2),0)</f>
        <v>35.770000000000003</v>
      </c>
      <c r="R1840" s="16" t="s">
        <v>8323</v>
      </c>
      <c r="S1840" s="11" t="s">
        <v>8324</v>
      </c>
      <c r="T1840" s="21">
        <f>(((K1840/60)/60)/24)+DATE(1970,1,1)</f>
        <v>40788.786539351851</v>
      </c>
      <c r="U1840" s="21">
        <f>(((I1840/60)/60)/24)+DATE(1970,1,1)</f>
        <v>40817.125</v>
      </c>
    </row>
    <row r="1841" spans="1:21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f>YEAR(T1841)</f>
        <v>2016</v>
      </c>
      <c r="K1841" s="11">
        <v>1472750382</v>
      </c>
      <c r="L1841" t="b">
        <v>0</v>
      </c>
      <c r="M1841">
        <v>45</v>
      </c>
      <c r="N1841" t="b">
        <v>1</v>
      </c>
      <c r="O1841" t="s">
        <v>8274</v>
      </c>
      <c r="P1841" s="10">
        <f>ROUND(E1841/D1841*100,0)</f>
        <v>205</v>
      </c>
      <c r="Q1841">
        <f>IFERROR(ROUND(E1841/M1841,2),0)</f>
        <v>45.62</v>
      </c>
      <c r="R1841" s="16" t="s">
        <v>8323</v>
      </c>
      <c r="S1841" s="11" t="s">
        <v>8324</v>
      </c>
      <c r="T1841" s="21">
        <f>(((K1841/60)/60)/24)+DATE(1970,1,1)</f>
        <v>42614.722013888888</v>
      </c>
      <c r="U1841" s="21">
        <f>(((I1841/60)/60)/24)+DATE(1970,1,1)</f>
        <v>42644.722013888888</v>
      </c>
    </row>
    <row r="1842" spans="1:21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f>YEAR(T1842)</f>
        <v>2013</v>
      </c>
      <c r="K1842" s="11">
        <v>1366251510</v>
      </c>
      <c r="L1842" t="b">
        <v>0</v>
      </c>
      <c r="M1842">
        <v>13</v>
      </c>
      <c r="N1842" t="b">
        <v>1</v>
      </c>
      <c r="O1842" t="s">
        <v>8274</v>
      </c>
      <c r="P1842" s="10">
        <f>ROUND(E1842/D1842*100,0)</f>
        <v>109</v>
      </c>
      <c r="Q1842">
        <f>IFERROR(ROUND(E1842/M1842,2),0)</f>
        <v>75.38</v>
      </c>
      <c r="R1842" s="16" t="s">
        <v>8323</v>
      </c>
      <c r="S1842" s="11" t="s">
        <v>8324</v>
      </c>
      <c r="T1842" s="21">
        <f>(((K1842/60)/60)/24)+DATE(1970,1,1)</f>
        <v>41382.096180555556</v>
      </c>
      <c r="U1842" s="21">
        <f>(((I1842/60)/60)/24)+DATE(1970,1,1)</f>
        <v>41401.207638888889</v>
      </c>
    </row>
    <row r="1843" spans="1:21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f>YEAR(T1843)</f>
        <v>2014</v>
      </c>
      <c r="K1843" s="11">
        <v>1397679445</v>
      </c>
      <c r="L1843" t="b">
        <v>0</v>
      </c>
      <c r="M1843">
        <v>40</v>
      </c>
      <c r="N1843" t="b">
        <v>1</v>
      </c>
      <c r="O1843" t="s">
        <v>8274</v>
      </c>
      <c r="P1843" s="10">
        <f>ROUND(E1843/D1843*100,0)</f>
        <v>102</v>
      </c>
      <c r="Q1843">
        <f>IFERROR(ROUND(E1843/M1843,2),0)</f>
        <v>50.88</v>
      </c>
      <c r="R1843" s="16" t="s">
        <v>8323</v>
      </c>
      <c r="S1843" s="11" t="s">
        <v>8324</v>
      </c>
      <c r="T1843" s="21">
        <f>(((K1843/60)/60)/24)+DATE(1970,1,1)</f>
        <v>41745.84542824074</v>
      </c>
      <c r="U1843" s="21">
        <f>(((I1843/60)/60)/24)+DATE(1970,1,1)</f>
        <v>41779.207638888889</v>
      </c>
    </row>
    <row r="1844" spans="1:21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f>YEAR(T1844)</f>
        <v>2015</v>
      </c>
      <c r="K1844" s="11">
        <v>1422371381</v>
      </c>
      <c r="L1844" t="b">
        <v>0</v>
      </c>
      <c r="M1844">
        <v>21</v>
      </c>
      <c r="N1844" t="b">
        <v>1</v>
      </c>
      <c r="O1844" t="s">
        <v>8274</v>
      </c>
      <c r="P1844" s="10">
        <f>ROUND(E1844/D1844*100,0)</f>
        <v>125</v>
      </c>
      <c r="Q1844">
        <f>IFERROR(ROUND(E1844/M1844,2),0)</f>
        <v>119.29</v>
      </c>
      <c r="R1844" s="16" t="s">
        <v>8323</v>
      </c>
      <c r="S1844" s="11" t="s">
        <v>8324</v>
      </c>
      <c r="T1844" s="21">
        <f>(((K1844/60)/60)/24)+DATE(1970,1,1)</f>
        <v>42031.631724537037</v>
      </c>
      <c r="U1844" s="21">
        <f>(((I1844/60)/60)/24)+DATE(1970,1,1)</f>
        <v>42065.249305555553</v>
      </c>
    </row>
    <row r="1845" spans="1:21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f>YEAR(T1845)</f>
        <v>2011</v>
      </c>
      <c r="K1845" s="11">
        <v>1295653954</v>
      </c>
      <c r="L1845" t="b">
        <v>0</v>
      </c>
      <c r="M1845">
        <v>134</v>
      </c>
      <c r="N1845" t="b">
        <v>1</v>
      </c>
      <c r="O1845" t="s">
        <v>8274</v>
      </c>
      <c r="P1845" s="10">
        <f>ROUND(E1845/D1845*100,0)</f>
        <v>124</v>
      </c>
      <c r="Q1845">
        <f>IFERROR(ROUND(E1845/M1845,2),0)</f>
        <v>92.54</v>
      </c>
      <c r="R1845" s="16" t="s">
        <v>8323</v>
      </c>
      <c r="S1845" s="11" t="s">
        <v>8324</v>
      </c>
      <c r="T1845" s="21">
        <f>(((K1845/60)/60)/24)+DATE(1970,1,1)</f>
        <v>40564.994837962964</v>
      </c>
      <c r="U1845" s="21">
        <f>(((I1845/60)/60)/24)+DATE(1970,1,1)</f>
        <v>40594.994837962964</v>
      </c>
    </row>
    <row r="1846" spans="1:21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f>YEAR(T1846)</f>
        <v>2011</v>
      </c>
      <c r="K1846" s="11">
        <v>1304464914</v>
      </c>
      <c r="L1846" t="b">
        <v>0</v>
      </c>
      <c r="M1846">
        <v>20</v>
      </c>
      <c r="N1846" t="b">
        <v>1</v>
      </c>
      <c r="O1846" t="s">
        <v>8274</v>
      </c>
      <c r="P1846" s="10">
        <f>ROUND(E1846/D1846*100,0)</f>
        <v>101</v>
      </c>
      <c r="Q1846">
        <f>IFERROR(ROUND(E1846/M1846,2),0)</f>
        <v>76.05</v>
      </c>
      <c r="R1846" s="16" t="s">
        <v>8323</v>
      </c>
      <c r="S1846" s="11" t="s">
        <v>8324</v>
      </c>
      <c r="T1846" s="21">
        <f>(((K1846/60)/60)/24)+DATE(1970,1,1)</f>
        <v>40666.973541666666</v>
      </c>
      <c r="U1846" s="21">
        <f>(((I1846/60)/60)/24)+DATE(1970,1,1)</f>
        <v>40705.125</v>
      </c>
    </row>
    <row r="1847" spans="1:21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f>YEAR(T1847)</f>
        <v>2016</v>
      </c>
      <c r="K1847" s="11">
        <v>1464854398</v>
      </c>
      <c r="L1847" t="b">
        <v>0</v>
      </c>
      <c r="M1847">
        <v>19</v>
      </c>
      <c r="N1847" t="b">
        <v>1</v>
      </c>
      <c r="O1847" t="s">
        <v>8274</v>
      </c>
      <c r="P1847" s="10">
        <f>ROUND(E1847/D1847*100,0)</f>
        <v>100</v>
      </c>
      <c r="Q1847">
        <f>IFERROR(ROUND(E1847/M1847,2),0)</f>
        <v>52.63</v>
      </c>
      <c r="R1847" s="16" t="s">
        <v>8323</v>
      </c>
      <c r="S1847" s="11" t="s">
        <v>8324</v>
      </c>
      <c r="T1847" s="21">
        <f>(((K1847/60)/60)/24)+DATE(1970,1,1)</f>
        <v>42523.333310185189</v>
      </c>
      <c r="U1847" s="21">
        <f>(((I1847/60)/60)/24)+DATE(1970,1,1)</f>
        <v>42538.204861111109</v>
      </c>
    </row>
    <row r="1848" spans="1:21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f>YEAR(T1848)</f>
        <v>2012</v>
      </c>
      <c r="K1848" s="11">
        <v>1352993777</v>
      </c>
      <c r="L1848" t="b">
        <v>0</v>
      </c>
      <c r="M1848">
        <v>209</v>
      </c>
      <c r="N1848" t="b">
        <v>1</v>
      </c>
      <c r="O1848" t="s">
        <v>8274</v>
      </c>
      <c r="P1848" s="10">
        <f>ROUND(E1848/D1848*100,0)</f>
        <v>138</v>
      </c>
      <c r="Q1848">
        <f>IFERROR(ROUND(E1848/M1848,2),0)</f>
        <v>98.99</v>
      </c>
      <c r="R1848" s="16" t="s">
        <v>8323</v>
      </c>
      <c r="S1848" s="11" t="s">
        <v>8324</v>
      </c>
      <c r="T1848" s="21">
        <f>(((K1848/60)/60)/24)+DATE(1970,1,1)</f>
        <v>41228.650196759263</v>
      </c>
      <c r="U1848" s="21">
        <f>(((I1848/60)/60)/24)+DATE(1970,1,1)</f>
        <v>41258.650196759263</v>
      </c>
    </row>
    <row r="1849" spans="1:21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f>YEAR(T1849)</f>
        <v>2015</v>
      </c>
      <c r="K1849" s="11">
        <v>1427780432</v>
      </c>
      <c r="L1849" t="b">
        <v>0</v>
      </c>
      <c r="M1849">
        <v>38</v>
      </c>
      <c r="N1849" t="b">
        <v>1</v>
      </c>
      <c r="O1849" t="s">
        <v>8274</v>
      </c>
      <c r="P1849" s="10">
        <f>ROUND(E1849/D1849*100,0)</f>
        <v>121</v>
      </c>
      <c r="Q1849">
        <f>IFERROR(ROUND(E1849/M1849,2),0)</f>
        <v>79.53</v>
      </c>
      <c r="R1849" s="16" t="s">
        <v>8323</v>
      </c>
      <c r="S1849" s="11" t="s">
        <v>8324</v>
      </c>
      <c r="T1849" s="21">
        <f>(((K1849/60)/60)/24)+DATE(1970,1,1)</f>
        <v>42094.236481481479</v>
      </c>
      <c r="U1849" s="21">
        <f>(((I1849/60)/60)/24)+DATE(1970,1,1)</f>
        <v>42115.236481481479</v>
      </c>
    </row>
    <row r="1850" spans="1:21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f>YEAR(T1850)</f>
        <v>2011</v>
      </c>
      <c r="K1850" s="11">
        <v>1306608888</v>
      </c>
      <c r="L1850" t="b">
        <v>0</v>
      </c>
      <c r="M1850">
        <v>24</v>
      </c>
      <c r="N1850" t="b">
        <v>1</v>
      </c>
      <c r="O1850" t="s">
        <v>8274</v>
      </c>
      <c r="P1850" s="10">
        <f>ROUND(E1850/D1850*100,0)</f>
        <v>107</v>
      </c>
      <c r="Q1850">
        <f>IFERROR(ROUND(E1850/M1850,2),0)</f>
        <v>134.21</v>
      </c>
      <c r="R1850" s="16" t="s">
        <v>8323</v>
      </c>
      <c r="S1850" s="11" t="s">
        <v>8324</v>
      </c>
      <c r="T1850" s="21">
        <f>(((K1850/60)/60)/24)+DATE(1970,1,1)</f>
        <v>40691.788055555553</v>
      </c>
      <c r="U1850" s="21">
        <f>(((I1850/60)/60)/24)+DATE(1970,1,1)</f>
        <v>40755.290972222225</v>
      </c>
    </row>
    <row r="1851" spans="1:21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f>YEAR(T1851)</f>
        <v>2012</v>
      </c>
      <c r="K1851" s="11">
        <v>1347913059</v>
      </c>
      <c r="L1851" t="b">
        <v>0</v>
      </c>
      <c r="M1851">
        <v>8</v>
      </c>
      <c r="N1851" t="b">
        <v>1</v>
      </c>
      <c r="O1851" t="s">
        <v>8274</v>
      </c>
      <c r="P1851" s="10">
        <f>ROUND(E1851/D1851*100,0)</f>
        <v>100</v>
      </c>
      <c r="Q1851">
        <f>IFERROR(ROUND(E1851/M1851,2),0)</f>
        <v>37.630000000000003</v>
      </c>
      <c r="R1851" s="16" t="s">
        <v>8323</v>
      </c>
      <c r="S1851" s="11" t="s">
        <v>8324</v>
      </c>
      <c r="T1851" s="21">
        <f>(((K1851/60)/60)/24)+DATE(1970,1,1)</f>
        <v>41169.845590277779</v>
      </c>
      <c r="U1851" s="21">
        <f>(((I1851/60)/60)/24)+DATE(1970,1,1)</f>
        <v>41199.845590277779</v>
      </c>
    </row>
    <row r="1852" spans="1:21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f>YEAR(T1852)</f>
        <v>2014</v>
      </c>
      <c r="K1852" s="11">
        <v>1402441300</v>
      </c>
      <c r="L1852" t="b">
        <v>0</v>
      </c>
      <c r="M1852">
        <v>179</v>
      </c>
      <c r="N1852" t="b">
        <v>1</v>
      </c>
      <c r="O1852" t="s">
        <v>8274</v>
      </c>
      <c r="P1852" s="10">
        <f>ROUND(E1852/D1852*100,0)</f>
        <v>102</v>
      </c>
      <c r="Q1852">
        <f>IFERROR(ROUND(E1852/M1852,2),0)</f>
        <v>51.04</v>
      </c>
      <c r="R1852" s="16" t="s">
        <v>8323</v>
      </c>
      <c r="S1852" s="11" t="s">
        <v>8324</v>
      </c>
      <c r="T1852" s="21">
        <f>(((K1852/60)/60)/24)+DATE(1970,1,1)</f>
        <v>41800.959490740745</v>
      </c>
      <c r="U1852" s="21">
        <f>(((I1852/60)/60)/24)+DATE(1970,1,1)</f>
        <v>41830.959490740745</v>
      </c>
    </row>
    <row r="1853" spans="1:21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f>YEAR(T1853)</f>
        <v>2014</v>
      </c>
      <c r="K1853" s="11">
        <v>1404769538</v>
      </c>
      <c r="L1853" t="b">
        <v>0</v>
      </c>
      <c r="M1853">
        <v>26</v>
      </c>
      <c r="N1853" t="b">
        <v>1</v>
      </c>
      <c r="O1853" t="s">
        <v>8274</v>
      </c>
      <c r="P1853" s="10">
        <f>ROUND(E1853/D1853*100,0)</f>
        <v>100</v>
      </c>
      <c r="Q1853">
        <f>IFERROR(ROUND(E1853/M1853,2),0)</f>
        <v>50.04</v>
      </c>
      <c r="R1853" s="16" t="s">
        <v>8323</v>
      </c>
      <c r="S1853" s="11" t="s">
        <v>8324</v>
      </c>
      <c r="T1853" s="21">
        <f>(((K1853/60)/60)/24)+DATE(1970,1,1)</f>
        <v>41827.906689814816</v>
      </c>
      <c r="U1853" s="21">
        <f>(((I1853/60)/60)/24)+DATE(1970,1,1)</f>
        <v>41848.041666666664</v>
      </c>
    </row>
    <row r="1854" spans="1:21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f>YEAR(T1854)</f>
        <v>2015</v>
      </c>
      <c r="K1854" s="11">
        <v>1426703452</v>
      </c>
      <c r="L1854" t="b">
        <v>0</v>
      </c>
      <c r="M1854">
        <v>131</v>
      </c>
      <c r="N1854" t="b">
        <v>1</v>
      </c>
      <c r="O1854" t="s">
        <v>8274</v>
      </c>
      <c r="P1854" s="10">
        <f>ROUND(E1854/D1854*100,0)</f>
        <v>117</v>
      </c>
      <c r="Q1854">
        <f>IFERROR(ROUND(E1854/M1854,2),0)</f>
        <v>133.93</v>
      </c>
      <c r="R1854" s="16" t="s">
        <v>8323</v>
      </c>
      <c r="S1854" s="11" t="s">
        <v>8324</v>
      </c>
      <c r="T1854" s="21">
        <f>(((K1854/60)/60)/24)+DATE(1970,1,1)</f>
        <v>42081.77143518519</v>
      </c>
      <c r="U1854" s="21">
        <f>(((I1854/60)/60)/24)+DATE(1970,1,1)</f>
        <v>42119</v>
      </c>
    </row>
    <row r="1855" spans="1:21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f>YEAR(T1855)</f>
        <v>2012</v>
      </c>
      <c r="K1855" s="11">
        <v>1348536417</v>
      </c>
      <c r="L1855" t="b">
        <v>0</v>
      </c>
      <c r="M1855">
        <v>14</v>
      </c>
      <c r="N1855" t="b">
        <v>1</v>
      </c>
      <c r="O1855" t="s">
        <v>8274</v>
      </c>
      <c r="P1855" s="10">
        <f>ROUND(E1855/D1855*100,0)</f>
        <v>102</v>
      </c>
      <c r="Q1855">
        <f>IFERROR(ROUND(E1855/M1855,2),0)</f>
        <v>58.21</v>
      </c>
      <c r="R1855" s="16" t="s">
        <v>8323</v>
      </c>
      <c r="S1855" s="11" t="s">
        <v>8324</v>
      </c>
      <c r="T1855" s="21">
        <f>(((K1855/60)/60)/24)+DATE(1970,1,1)</f>
        <v>41177.060381944444</v>
      </c>
      <c r="U1855" s="21">
        <f>(((I1855/60)/60)/24)+DATE(1970,1,1)</f>
        <v>41227.102048611108</v>
      </c>
    </row>
    <row r="1856" spans="1:21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f>YEAR(T1856)</f>
        <v>2013</v>
      </c>
      <c r="K1856" s="11">
        <v>1366763437</v>
      </c>
      <c r="L1856" t="b">
        <v>0</v>
      </c>
      <c r="M1856">
        <v>174</v>
      </c>
      <c r="N1856" t="b">
        <v>1</v>
      </c>
      <c r="O1856" t="s">
        <v>8274</v>
      </c>
      <c r="P1856" s="10">
        <f>ROUND(E1856/D1856*100,0)</f>
        <v>102</v>
      </c>
      <c r="Q1856">
        <f>IFERROR(ROUND(E1856/M1856,2),0)</f>
        <v>88.04</v>
      </c>
      <c r="R1856" s="16" t="s">
        <v>8323</v>
      </c>
      <c r="S1856" s="11" t="s">
        <v>8324</v>
      </c>
      <c r="T1856" s="21">
        <f>(((K1856/60)/60)/24)+DATE(1970,1,1)</f>
        <v>41388.021261574075</v>
      </c>
      <c r="U1856" s="21">
        <f>(((I1856/60)/60)/24)+DATE(1970,1,1)</f>
        <v>41418.021261574075</v>
      </c>
    </row>
    <row r="1857" spans="1:21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f>YEAR(T1857)</f>
        <v>2013</v>
      </c>
      <c r="K1857" s="11">
        <v>1385124940</v>
      </c>
      <c r="L1857" t="b">
        <v>0</v>
      </c>
      <c r="M1857">
        <v>191</v>
      </c>
      <c r="N1857" t="b">
        <v>1</v>
      </c>
      <c r="O1857" t="s">
        <v>8274</v>
      </c>
      <c r="P1857" s="10">
        <f>ROUND(E1857/D1857*100,0)</f>
        <v>154</v>
      </c>
      <c r="Q1857">
        <f>IFERROR(ROUND(E1857/M1857,2),0)</f>
        <v>70.58</v>
      </c>
      <c r="R1857" s="16" t="s">
        <v>8323</v>
      </c>
      <c r="S1857" s="11" t="s">
        <v>8324</v>
      </c>
      <c r="T1857" s="21">
        <f>(((K1857/60)/60)/24)+DATE(1970,1,1)</f>
        <v>41600.538657407407</v>
      </c>
      <c r="U1857" s="21">
        <f>(((I1857/60)/60)/24)+DATE(1970,1,1)</f>
        <v>41645.538657407407</v>
      </c>
    </row>
    <row r="1858" spans="1:21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f>YEAR(T1858)</f>
        <v>2014</v>
      </c>
      <c r="K1858" s="11">
        <v>1403901072</v>
      </c>
      <c r="L1858" t="b">
        <v>0</v>
      </c>
      <c r="M1858">
        <v>38</v>
      </c>
      <c r="N1858" t="b">
        <v>1</v>
      </c>
      <c r="O1858" t="s">
        <v>8274</v>
      </c>
      <c r="P1858" s="10">
        <f>ROUND(E1858/D1858*100,0)</f>
        <v>101</v>
      </c>
      <c r="Q1858">
        <f>IFERROR(ROUND(E1858/M1858,2),0)</f>
        <v>53.29</v>
      </c>
      <c r="R1858" s="16" t="s">
        <v>8323</v>
      </c>
      <c r="S1858" s="11" t="s">
        <v>8324</v>
      </c>
      <c r="T1858" s="21">
        <f>(((K1858/60)/60)/24)+DATE(1970,1,1)</f>
        <v>41817.854999999996</v>
      </c>
      <c r="U1858" s="21">
        <f>(((I1858/60)/60)/24)+DATE(1970,1,1)</f>
        <v>41838.854999999996</v>
      </c>
    </row>
    <row r="1859" spans="1:21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f>YEAR(T1859)</f>
        <v>2014</v>
      </c>
      <c r="K1859" s="11">
        <v>1407954413</v>
      </c>
      <c r="L1859" t="b">
        <v>0</v>
      </c>
      <c r="M1859">
        <v>22</v>
      </c>
      <c r="N1859" t="b">
        <v>1</v>
      </c>
      <c r="O1859" t="s">
        <v>8274</v>
      </c>
      <c r="P1859" s="10">
        <f>ROUND(E1859/D1859*100,0)</f>
        <v>100</v>
      </c>
      <c r="Q1859">
        <f>IFERROR(ROUND(E1859/M1859,2),0)</f>
        <v>136.36000000000001</v>
      </c>
      <c r="R1859" s="16" t="s">
        <v>8323</v>
      </c>
      <c r="S1859" s="11" t="s">
        <v>8324</v>
      </c>
      <c r="T1859" s="21">
        <f>(((K1859/60)/60)/24)+DATE(1970,1,1)</f>
        <v>41864.76866898148</v>
      </c>
      <c r="U1859" s="21">
        <f>(((I1859/60)/60)/24)+DATE(1970,1,1)</f>
        <v>41894.76866898148</v>
      </c>
    </row>
    <row r="1860" spans="1:21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f>YEAR(T1860)</f>
        <v>2011</v>
      </c>
      <c r="K1860" s="11">
        <v>1318826921</v>
      </c>
      <c r="L1860" t="b">
        <v>0</v>
      </c>
      <c r="M1860">
        <v>149</v>
      </c>
      <c r="N1860" t="b">
        <v>1</v>
      </c>
      <c r="O1860" t="s">
        <v>8274</v>
      </c>
      <c r="P1860" s="10">
        <f>ROUND(E1860/D1860*100,0)</f>
        <v>109</v>
      </c>
      <c r="Q1860">
        <f>IFERROR(ROUND(E1860/M1860,2),0)</f>
        <v>40.549999999999997</v>
      </c>
      <c r="R1860" s="16" t="s">
        <v>8323</v>
      </c>
      <c r="S1860" s="11" t="s">
        <v>8324</v>
      </c>
      <c r="T1860" s="21">
        <f>(((K1860/60)/60)/24)+DATE(1970,1,1)</f>
        <v>40833.200474537036</v>
      </c>
      <c r="U1860" s="21">
        <f>(((I1860/60)/60)/24)+DATE(1970,1,1)</f>
        <v>40893.242141203707</v>
      </c>
    </row>
    <row r="1861" spans="1:21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f>YEAR(T1861)</f>
        <v>2011</v>
      </c>
      <c r="K1861" s="11">
        <v>1314124129</v>
      </c>
      <c r="L1861" t="b">
        <v>0</v>
      </c>
      <c r="M1861">
        <v>56</v>
      </c>
      <c r="N1861" t="b">
        <v>1</v>
      </c>
      <c r="O1861" t="s">
        <v>8274</v>
      </c>
      <c r="P1861" s="10">
        <f>ROUND(E1861/D1861*100,0)</f>
        <v>132</v>
      </c>
      <c r="Q1861">
        <f>IFERROR(ROUND(E1861/M1861,2),0)</f>
        <v>70.63</v>
      </c>
      <c r="R1861" s="16" t="s">
        <v>8323</v>
      </c>
      <c r="S1861" s="11" t="s">
        <v>8324</v>
      </c>
      <c r="T1861" s="21">
        <f>(((K1861/60)/60)/24)+DATE(1970,1,1)</f>
        <v>40778.770011574074</v>
      </c>
      <c r="U1861" s="21">
        <f>(((I1861/60)/60)/24)+DATE(1970,1,1)</f>
        <v>40808.770011574074</v>
      </c>
    </row>
    <row r="1862" spans="1:21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f>YEAR(T1862)</f>
        <v>2014</v>
      </c>
      <c r="K1862" s="11">
        <v>1389891684</v>
      </c>
      <c r="L1862" t="b">
        <v>0</v>
      </c>
      <c r="M1862">
        <v>19</v>
      </c>
      <c r="N1862" t="b">
        <v>1</v>
      </c>
      <c r="O1862" t="s">
        <v>8274</v>
      </c>
      <c r="P1862" s="10">
        <f>ROUND(E1862/D1862*100,0)</f>
        <v>133</v>
      </c>
      <c r="Q1862">
        <f>IFERROR(ROUND(E1862/M1862,2),0)</f>
        <v>52.68</v>
      </c>
      <c r="R1862" s="16" t="s">
        <v>8323</v>
      </c>
      <c r="S1862" s="11" t="s">
        <v>8324</v>
      </c>
      <c r="T1862" s="21">
        <f>(((K1862/60)/60)/24)+DATE(1970,1,1)</f>
        <v>41655.709305555552</v>
      </c>
      <c r="U1862" s="21">
        <f>(((I1862/60)/60)/24)+DATE(1970,1,1)</f>
        <v>41676.709305555552</v>
      </c>
    </row>
    <row r="1863" spans="1:21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f>YEAR(T1863)</f>
        <v>2014</v>
      </c>
      <c r="K1863" s="11">
        <v>1419664341</v>
      </c>
      <c r="L1863" t="b">
        <v>0</v>
      </c>
      <c r="M1863">
        <v>0</v>
      </c>
      <c r="N1863" t="b">
        <v>0</v>
      </c>
      <c r="O1863" t="s">
        <v>8281</v>
      </c>
      <c r="P1863" s="10">
        <f>ROUND(E1863/D1863*100,0)</f>
        <v>0</v>
      </c>
      <c r="Q1863">
        <f>IFERROR(ROUND(E1863/M1863,2),0)</f>
        <v>0</v>
      </c>
      <c r="R1863" s="16" t="s">
        <v>8331</v>
      </c>
      <c r="S1863" s="11" t="s">
        <v>8333</v>
      </c>
      <c r="T1863" s="21">
        <f>(((K1863/60)/60)/24)+DATE(1970,1,1)</f>
        <v>42000.300243055557</v>
      </c>
      <c r="U1863" s="21">
        <f>(((I1863/60)/60)/24)+DATE(1970,1,1)</f>
        <v>42030.300243055557</v>
      </c>
    </row>
    <row r="1864" spans="1:21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f>YEAR(T1864)</f>
        <v>2017</v>
      </c>
      <c r="K1864" s="11">
        <v>1484912974</v>
      </c>
      <c r="L1864" t="b">
        <v>0</v>
      </c>
      <c r="M1864">
        <v>16</v>
      </c>
      <c r="N1864" t="b">
        <v>0</v>
      </c>
      <c r="O1864" t="s">
        <v>8281</v>
      </c>
      <c r="P1864" s="10">
        <f>ROUND(E1864/D1864*100,0)</f>
        <v>8</v>
      </c>
      <c r="Q1864">
        <f>IFERROR(ROUND(E1864/M1864,2),0)</f>
        <v>90.94</v>
      </c>
      <c r="R1864" s="16" t="s">
        <v>8331</v>
      </c>
      <c r="S1864" s="11" t="s">
        <v>8333</v>
      </c>
      <c r="T1864" s="21">
        <f>(((K1864/60)/60)/24)+DATE(1970,1,1)</f>
        <v>42755.492754629624</v>
      </c>
      <c r="U1864" s="21">
        <f>(((I1864/60)/60)/24)+DATE(1970,1,1)</f>
        <v>42802.3125</v>
      </c>
    </row>
    <row r="1865" spans="1:21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f>YEAR(T1865)</f>
        <v>2014</v>
      </c>
      <c r="K1865" s="11">
        <v>1400008085</v>
      </c>
      <c r="L1865" t="b">
        <v>0</v>
      </c>
      <c r="M1865">
        <v>2</v>
      </c>
      <c r="N1865" t="b">
        <v>0</v>
      </c>
      <c r="O1865" t="s">
        <v>8281</v>
      </c>
      <c r="P1865" s="10">
        <f>ROUND(E1865/D1865*100,0)</f>
        <v>0</v>
      </c>
      <c r="Q1865">
        <f>IFERROR(ROUND(E1865/M1865,2),0)</f>
        <v>5</v>
      </c>
      <c r="R1865" s="16" t="s">
        <v>8331</v>
      </c>
      <c r="S1865" s="11" t="s">
        <v>8333</v>
      </c>
      <c r="T1865" s="21">
        <f>(((K1865/60)/60)/24)+DATE(1970,1,1)</f>
        <v>41772.797280092593</v>
      </c>
      <c r="U1865" s="21">
        <f>(((I1865/60)/60)/24)+DATE(1970,1,1)</f>
        <v>41802.797280092593</v>
      </c>
    </row>
    <row r="1866" spans="1:21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f>YEAR(T1866)</f>
        <v>2014</v>
      </c>
      <c r="K1866" s="11">
        <v>1396631500</v>
      </c>
      <c r="L1866" t="b">
        <v>0</v>
      </c>
      <c r="M1866">
        <v>48</v>
      </c>
      <c r="N1866" t="b">
        <v>0</v>
      </c>
      <c r="O1866" t="s">
        <v>8281</v>
      </c>
      <c r="P1866" s="10">
        <f>ROUND(E1866/D1866*100,0)</f>
        <v>43</v>
      </c>
      <c r="Q1866">
        <f>IFERROR(ROUND(E1866/M1866,2),0)</f>
        <v>58.08</v>
      </c>
      <c r="R1866" s="16" t="s">
        <v>8331</v>
      </c>
      <c r="S1866" s="11" t="s">
        <v>8333</v>
      </c>
      <c r="T1866" s="21">
        <f>(((K1866/60)/60)/24)+DATE(1970,1,1)</f>
        <v>41733.716435185182</v>
      </c>
      <c r="U1866" s="21">
        <f>(((I1866/60)/60)/24)+DATE(1970,1,1)</f>
        <v>41763.716435185182</v>
      </c>
    </row>
    <row r="1867" spans="1:21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f>YEAR(T1867)</f>
        <v>2016</v>
      </c>
      <c r="K1867" s="11">
        <v>1475398147</v>
      </c>
      <c r="L1867" t="b">
        <v>0</v>
      </c>
      <c r="M1867">
        <v>2</v>
      </c>
      <c r="N1867" t="b">
        <v>0</v>
      </c>
      <c r="O1867" t="s">
        <v>8281</v>
      </c>
      <c r="P1867" s="10">
        <f>ROUND(E1867/D1867*100,0)</f>
        <v>0</v>
      </c>
      <c r="Q1867">
        <f>IFERROR(ROUND(E1867/M1867,2),0)</f>
        <v>2</v>
      </c>
      <c r="R1867" s="16" t="s">
        <v>8331</v>
      </c>
      <c r="S1867" s="11" t="s">
        <v>8333</v>
      </c>
      <c r="T1867" s="21">
        <f>(((K1867/60)/60)/24)+DATE(1970,1,1)</f>
        <v>42645.367442129631</v>
      </c>
      <c r="U1867" s="21">
        <f>(((I1867/60)/60)/24)+DATE(1970,1,1)</f>
        <v>42680.409108796302</v>
      </c>
    </row>
    <row r="1868" spans="1:21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f>YEAR(T1868)</f>
        <v>2017</v>
      </c>
      <c r="K1868" s="11">
        <v>1483768497</v>
      </c>
      <c r="L1868" t="b">
        <v>0</v>
      </c>
      <c r="M1868">
        <v>2</v>
      </c>
      <c r="N1868" t="b">
        <v>0</v>
      </c>
      <c r="O1868" t="s">
        <v>8281</v>
      </c>
      <c r="P1868" s="10">
        <f>ROUND(E1868/D1868*100,0)</f>
        <v>1</v>
      </c>
      <c r="Q1868">
        <f>IFERROR(ROUND(E1868/M1868,2),0)</f>
        <v>62.5</v>
      </c>
      <c r="R1868" s="16" t="s">
        <v>8331</v>
      </c>
      <c r="S1868" s="11" t="s">
        <v>8333</v>
      </c>
      <c r="T1868" s="21">
        <f>(((K1868/60)/60)/24)+DATE(1970,1,1)</f>
        <v>42742.246493055558</v>
      </c>
      <c r="U1868" s="21">
        <f>(((I1868/60)/60)/24)+DATE(1970,1,1)</f>
        <v>42795.166666666672</v>
      </c>
    </row>
    <row r="1869" spans="1:21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f>YEAR(T1869)</f>
        <v>2016</v>
      </c>
      <c r="K1869" s="11">
        <v>1475791912</v>
      </c>
      <c r="L1869" t="b">
        <v>0</v>
      </c>
      <c r="M1869">
        <v>1</v>
      </c>
      <c r="N1869" t="b">
        <v>0</v>
      </c>
      <c r="O1869" t="s">
        <v>8281</v>
      </c>
      <c r="P1869" s="10">
        <f>ROUND(E1869/D1869*100,0)</f>
        <v>0</v>
      </c>
      <c r="Q1869">
        <f>IFERROR(ROUND(E1869/M1869,2),0)</f>
        <v>10</v>
      </c>
      <c r="R1869" s="16" t="s">
        <v>8331</v>
      </c>
      <c r="S1869" s="11" t="s">
        <v>8333</v>
      </c>
      <c r="T1869" s="21">
        <f>(((K1869/60)/60)/24)+DATE(1970,1,1)</f>
        <v>42649.924907407403</v>
      </c>
      <c r="U1869" s="21">
        <f>(((I1869/60)/60)/24)+DATE(1970,1,1)</f>
        <v>42679.924907407403</v>
      </c>
    </row>
    <row r="1870" spans="1:21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f>YEAR(T1870)</f>
        <v>2015</v>
      </c>
      <c r="K1870" s="11">
        <v>1448044925</v>
      </c>
      <c r="L1870" t="b">
        <v>0</v>
      </c>
      <c r="M1870">
        <v>17</v>
      </c>
      <c r="N1870" t="b">
        <v>0</v>
      </c>
      <c r="O1870" t="s">
        <v>8281</v>
      </c>
      <c r="P1870" s="10">
        <f>ROUND(E1870/D1870*100,0)</f>
        <v>5</v>
      </c>
      <c r="Q1870">
        <f>IFERROR(ROUND(E1870/M1870,2),0)</f>
        <v>71.59</v>
      </c>
      <c r="R1870" s="16" t="s">
        <v>8331</v>
      </c>
      <c r="S1870" s="11" t="s">
        <v>8333</v>
      </c>
      <c r="T1870" s="21">
        <f>(((K1870/60)/60)/24)+DATE(1970,1,1)</f>
        <v>42328.779224537036</v>
      </c>
      <c r="U1870" s="21">
        <f>(((I1870/60)/60)/24)+DATE(1970,1,1)</f>
        <v>42353.332638888889</v>
      </c>
    </row>
    <row r="1871" spans="1:21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f>YEAR(T1871)</f>
        <v>2016</v>
      </c>
      <c r="K1871" s="11">
        <v>1480896249</v>
      </c>
      <c r="L1871" t="b">
        <v>0</v>
      </c>
      <c r="M1871">
        <v>0</v>
      </c>
      <c r="N1871" t="b">
        <v>0</v>
      </c>
      <c r="O1871" t="s">
        <v>8281</v>
      </c>
      <c r="P1871" s="10">
        <f>ROUND(E1871/D1871*100,0)</f>
        <v>0</v>
      </c>
      <c r="Q1871">
        <f>IFERROR(ROUND(E1871/M1871,2),0)</f>
        <v>0</v>
      </c>
      <c r="R1871" s="16" t="s">
        <v>8331</v>
      </c>
      <c r="S1871" s="11" t="s">
        <v>8333</v>
      </c>
      <c r="T1871" s="21">
        <f>(((K1871/60)/60)/24)+DATE(1970,1,1)</f>
        <v>42709.002881944441</v>
      </c>
      <c r="U1871" s="21">
        <f>(((I1871/60)/60)/24)+DATE(1970,1,1)</f>
        <v>42739.002881944441</v>
      </c>
    </row>
    <row r="1872" spans="1:21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f>YEAR(T1872)</f>
        <v>2016</v>
      </c>
      <c r="K1872" s="11">
        <v>1451723535</v>
      </c>
      <c r="L1872" t="b">
        <v>0</v>
      </c>
      <c r="M1872">
        <v>11</v>
      </c>
      <c r="N1872" t="b">
        <v>0</v>
      </c>
      <c r="O1872" t="s">
        <v>8281</v>
      </c>
      <c r="P1872" s="10">
        <f>ROUND(E1872/D1872*100,0)</f>
        <v>10</v>
      </c>
      <c r="Q1872">
        <f>IFERROR(ROUND(E1872/M1872,2),0)</f>
        <v>32.82</v>
      </c>
      <c r="R1872" s="16" t="s">
        <v>8331</v>
      </c>
      <c r="S1872" s="11" t="s">
        <v>8333</v>
      </c>
      <c r="T1872" s="21">
        <f>(((K1872/60)/60)/24)+DATE(1970,1,1)</f>
        <v>42371.355729166666</v>
      </c>
      <c r="U1872" s="21">
        <f>(((I1872/60)/60)/24)+DATE(1970,1,1)</f>
        <v>42400.178472222222</v>
      </c>
    </row>
    <row r="1873" spans="1:21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f>YEAR(T1873)</f>
        <v>2014</v>
      </c>
      <c r="K1873" s="11">
        <v>1413053301</v>
      </c>
      <c r="L1873" t="b">
        <v>0</v>
      </c>
      <c r="M1873">
        <v>95</v>
      </c>
      <c r="N1873" t="b">
        <v>0</v>
      </c>
      <c r="O1873" t="s">
        <v>8281</v>
      </c>
      <c r="P1873" s="10">
        <f>ROUND(E1873/D1873*100,0)</f>
        <v>72</v>
      </c>
      <c r="Q1873">
        <f>IFERROR(ROUND(E1873/M1873,2),0)</f>
        <v>49.12</v>
      </c>
      <c r="R1873" s="16" t="s">
        <v>8331</v>
      </c>
      <c r="S1873" s="11" t="s">
        <v>8333</v>
      </c>
      <c r="T1873" s="21">
        <f>(((K1873/60)/60)/24)+DATE(1970,1,1)</f>
        <v>41923.783576388887</v>
      </c>
      <c r="U1873" s="21">
        <f>(((I1873/60)/60)/24)+DATE(1970,1,1)</f>
        <v>41963.825243055559</v>
      </c>
    </row>
    <row r="1874" spans="1:21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f>YEAR(T1874)</f>
        <v>2015</v>
      </c>
      <c r="K1874" s="11">
        <v>1433041602</v>
      </c>
      <c r="L1874" t="b">
        <v>0</v>
      </c>
      <c r="M1874">
        <v>13</v>
      </c>
      <c r="N1874" t="b">
        <v>0</v>
      </c>
      <c r="O1874" t="s">
        <v>8281</v>
      </c>
      <c r="P1874" s="10">
        <f>ROUND(E1874/D1874*100,0)</f>
        <v>1</v>
      </c>
      <c r="Q1874">
        <f>IFERROR(ROUND(E1874/M1874,2),0)</f>
        <v>16.309999999999999</v>
      </c>
      <c r="R1874" s="16" t="s">
        <v>8331</v>
      </c>
      <c r="S1874" s="11" t="s">
        <v>8333</v>
      </c>
      <c r="T1874" s="21">
        <f>(((K1874/60)/60)/24)+DATE(1970,1,1)</f>
        <v>42155.129652777774</v>
      </c>
      <c r="U1874" s="21">
        <f>(((I1874/60)/60)/24)+DATE(1970,1,1)</f>
        <v>42185.129652777774</v>
      </c>
    </row>
    <row r="1875" spans="1:21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f>YEAR(T1875)</f>
        <v>2015</v>
      </c>
      <c r="K1875" s="11">
        <v>1433861210</v>
      </c>
      <c r="L1875" t="b">
        <v>0</v>
      </c>
      <c r="M1875">
        <v>2</v>
      </c>
      <c r="N1875" t="b">
        <v>0</v>
      </c>
      <c r="O1875" t="s">
        <v>8281</v>
      </c>
      <c r="P1875" s="10">
        <f>ROUND(E1875/D1875*100,0)</f>
        <v>0</v>
      </c>
      <c r="Q1875">
        <f>IFERROR(ROUND(E1875/M1875,2),0)</f>
        <v>18</v>
      </c>
      <c r="R1875" s="16" t="s">
        <v>8331</v>
      </c>
      <c r="S1875" s="11" t="s">
        <v>8333</v>
      </c>
      <c r="T1875" s="21">
        <f>(((K1875/60)/60)/24)+DATE(1970,1,1)</f>
        <v>42164.615856481483</v>
      </c>
      <c r="U1875" s="21">
        <f>(((I1875/60)/60)/24)+DATE(1970,1,1)</f>
        <v>42193.697916666672</v>
      </c>
    </row>
    <row r="1876" spans="1:21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f>YEAR(T1876)</f>
        <v>2016</v>
      </c>
      <c r="K1876" s="11">
        <v>1465427733</v>
      </c>
      <c r="L1876" t="b">
        <v>0</v>
      </c>
      <c r="M1876">
        <v>2</v>
      </c>
      <c r="N1876" t="b">
        <v>0</v>
      </c>
      <c r="O1876" t="s">
        <v>8281</v>
      </c>
      <c r="P1876" s="10">
        <f>ROUND(E1876/D1876*100,0)</f>
        <v>0</v>
      </c>
      <c r="Q1876">
        <f>IFERROR(ROUND(E1876/M1876,2),0)</f>
        <v>13</v>
      </c>
      <c r="R1876" s="16" t="s">
        <v>8331</v>
      </c>
      <c r="S1876" s="11" t="s">
        <v>8333</v>
      </c>
      <c r="T1876" s="21">
        <f>(((K1876/60)/60)/24)+DATE(1970,1,1)</f>
        <v>42529.969131944439</v>
      </c>
      <c r="U1876" s="21">
        <f>(((I1876/60)/60)/24)+DATE(1970,1,1)</f>
        <v>42549.969131944439</v>
      </c>
    </row>
    <row r="1877" spans="1:21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f>YEAR(T1877)</f>
        <v>2016</v>
      </c>
      <c r="K1877" s="11">
        <v>1465335308</v>
      </c>
      <c r="L1877" t="b">
        <v>0</v>
      </c>
      <c r="M1877">
        <v>3</v>
      </c>
      <c r="N1877" t="b">
        <v>0</v>
      </c>
      <c r="O1877" t="s">
        <v>8281</v>
      </c>
      <c r="P1877" s="10">
        <f>ROUND(E1877/D1877*100,0)</f>
        <v>1</v>
      </c>
      <c r="Q1877">
        <f>IFERROR(ROUND(E1877/M1877,2),0)</f>
        <v>17</v>
      </c>
      <c r="R1877" s="16" t="s">
        <v>8331</v>
      </c>
      <c r="S1877" s="11" t="s">
        <v>8333</v>
      </c>
      <c r="T1877" s="21">
        <f>(((K1877/60)/60)/24)+DATE(1970,1,1)</f>
        <v>42528.899398148147</v>
      </c>
      <c r="U1877" s="21">
        <f>(((I1877/60)/60)/24)+DATE(1970,1,1)</f>
        <v>42588.899398148147</v>
      </c>
    </row>
    <row r="1878" spans="1:21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f>YEAR(T1878)</f>
        <v>2014</v>
      </c>
      <c r="K1878" s="11">
        <v>1400309405</v>
      </c>
      <c r="L1878" t="b">
        <v>0</v>
      </c>
      <c r="M1878">
        <v>0</v>
      </c>
      <c r="N1878" t="b">
        <v>0</v>
      </c>
      <c r="O1878" t="s">
        <v>8281</v>
      </c>
      <c r="P1878" s="10">
        <f>ROUND(E1878/D1878*100,0)</f>
        <v>0</v>
      </c>
      <c r="Q1878">
        <f>IFERROR(ROUND(E1878/M1878,2),0)</f>
        <v>0</v>
      </c>
      <c r="R1878" s="16" t="s">
        <v>8331</v>
      </c>
      <c r="S1878" s="11" t="s">
        <v>8333</v>
      </c>
      <c r="T1878" s="21">
        <f>(((K1878/60)/60)/24)+DATE(1970,1,1)</f>
        <v>41776.284780092588</v>
      </c>
      <c r="U1878" s="21">
        <f>(((I1878/60)/60)/24)+DATE(1970,1,1)</f>
        <v>41806.284780092588</v>
      </c>
    </row>
    <row r="1879" spans="1:21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f>YEAR(T1879)</f>
        <v>2015</v>
      </c>
      <c r="K1879" s="11">
        <v>1422664925</v>
      </c>
      <c r="L1879" t="b">
        <v>0</v>
      </c>
      <c r="M1879">
        <v>0</v>
      </c>
      <c r="N1879" t="b">
        <v>0</v>
      </c>
      <c r="O1879" t="s">
        <v>8281</v>
      </c>
      <c r="P1879" s="10">
        <f>ROUND(E1879/D1879*100,0)</f>
        <v>0</v>
      </c>
      <c r="Q1879">
        <f>IFERROR(ROUND(E1879/M1879,2),0)</f>
        <v>0</v>
      </c>
      <c r="R1879" s="16" t="s">
        <v>8331</v>
      </c>
      <c r="S1879" s="11" t="s">
        <v>8333</v>
      </c>
      <c r="T1879" s="21">
        <f>(((K1879/60)/60)/24)+DATE(1970,1,1)</f>
        <v>42035.029224537036</v>
      </c>
      <c r="U1879" s="21">
        <f>(((I1879/60)/60)/24)+DATE(1970,1,1)</f>
        <v>42064.029224537036</v>
      </c>
    </row>
    <row r="1880" spans="1:21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f>YEAR(T1880)</f>
        <v>2014</v>
      </c>
      <c r="K1880" s="11">
        <v>1400026355</v>
      </c>
      <c r="L1880" t="b">
        <v>0</v>
      </c>
      <c r="M1880">
        <v>0</v>
      </c>
      <c r="N1880" t="b">
        <v>0</v>
      </c>
      <c r="O1880" t="s">
        <v>8281</v>
      </c>
      <c r="P1880" s="10">
        <f>ROUND(E1880/D1880*100,0)</f>
        <v>0</v>
      </c>
      <c r="Q1880">
        <f>IFERROR(ROUND(E1880/M1880,2),0)</f>
        <v>0</v>
      </c>
      <c r="R1880" s="16" t="s">
        <v>8331</v>
      </c>
      <c r="S1880" s="11" t="s">
        <v>8333</v>
      </c>
      <c r="T1880" s="21">
        <f>(((K1880/60)/60)/24)+DATE(1970,1,1)</f>
        <v>41773.008738425924</v>
      </c>
      <c r="U1880" s="21">
        <f>(((I1880/60)/60)/24)+DATE(1970,1,1)</f>
        <v>41803.008738425924</v>
      </c>
    </row>
    <row r="1881" spans="1:21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f>YEAR(T1881)</f>
        <v>2016</v>
      </c>
      <c r="K1881" s="11">
        <v>1455377729</v>
      </c>
      <c r="L1881" t="b">
        <v>0</v>
      </c>
      <c r="M1881">
        <v>2</v>
      </c>
      <c r="N1881" t="b">
        <v>0</v>
      </c>
      <c r="O1881" t="s">
        <v>8281</v>
      </c>
      <c r="P1881" s="10">
        <f>ROUND(E1881/D1881*100,0)</f>
        <v>0</v>
      </c>
      <c r="Q1881">
        <f>IFERROR(ROUND(E1881/M1881,2),0)</f>
        <v>3</v>
      </c>
      <c r="R1881" s="16" t="s">
        <v>8331</v>
      </c>
      <c r="S1881" s="11" t="s">
        <v>8333</v>
      </c>
      <c r="T1881" s="21">
        <f>(((K1881/60)/60)/24)+DATE(1970,1,1)</f>
        <v>42413.649641203709</v>
      </c>
      <c r="U1881" s="21">
        <f>(((I1881/60)/60)/24)+DATE(1970,1,1)</f>
        <v>42443.607974537037</v>
      </c>
    </row>
    <row r="1882" spans="1:21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f>YEAR(T1882)</f>
        <v>2016</v>
      </c>
      <c r="K1882" s="11">
        <v>1456839380</v>
      </c>
      <c r="L1882" t="b">
        <v>0</v>
      </c>
      <c r="M1882">
        <v>24</v>
      </c>
      <c r="N1882" t="b">
        <v>0</v>
      </c>
      <c r="O1882" t="s">
        <v>8281</v>
      </c>
      <c r="P1882" s="10">
        <f>ROUND(E1882/D1882*100,0)</f>
        <v>20</v>
      </c>
      <c r="Q1882">
        <f>IFERROR(ROUND(E1882/M1882,2),0)</f>
        <v>41.83</v>
      </c>
      <c r="R1882" s="16" t="s">
        <v>8331</v>
      </c>
      <c r="S1882" s="11" t="s">
        <v>8333</v>
      </c>
      <c r="T1882" s="21">
        <f>(((K1882/60)/60)/24)+DATE(1970,1,1)</f>
        <v>42430.566898148143</v>
      </c>
      <c r="U1882" s="21">
        <f>(((I1882/60)/60)/24)+DATE(1970,1,1)</f>
        <v>42459.525231481486</v>
      </c>
    </row>
    <row r="1883" spans="1:21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f>YEAR(T1883)</f>
        <v>2015</v>
      </c>
      <c r="K1883" s="11">
        <v>1423366789</v>
      </c>
      <c r="L1883" t="b">
        <v>0</v>
      </c>
      <c r="M1883">
        <v>70</v>
      </c>
      <c r="N1883" t="b">
        <v>1</v>
      </c>
      <c r="O1883" t="s">
        <v>8277</v>
      </c>
      <c r="P1883" s="10">
        <f>ROUND(E1883/D1883*100,0)</f>
        <v>173</v>
      </c>
      <c r="Q1883">
        <f>IFERROR(ROUND(E1883/M1883,2),0)</f>
        <v>49.34</v>
      </c>
      <c r="R1883" s="16" t="s">
        <v>8323</v>
      </c>
      <c r="S1883" s="11" t="s">
        <v>8327</v>
      </c>
      <c r="T1883" s="21">
        <f>(((K1883/60)/60)/24)+DATE(1970,1,1)</f>
        <v>42043.152650462958</v>
      </c>
      <c r="U1883" s="21">
        <f>(((I1883/60)/60)/24)+DATE(1970,1,1)</f>
        <v>42073.110983796301</v>
      </c>
    </row>
    <row r="1884" spans="1:21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f>YEAR(T1884)</f>
        <v>2012</v>
      </c>
      <c r="K1884" s="11">
        <v>1339109212</v>
      </c>
      <c r="L1884" t="b">
        <v>0</v>
      </c>
      <c r="M1884">
        <v>81</v>
      </c>
      <c r="N1884" t="b">
        <v>1</v>
      </c>
      <c r="O1884" t="s">
        <v>8277</v>
      </c>
      <c r="P1884" s="10">
        <f>ROUND(E1884/D1884*100,0)</f>
        <v>101</v>
      </c>
      <c r="Q1884">
        <f>IFERROR(ROUND(E1884/M1884,2),0)</f>
        <v>41.73</v>
      </c>
      <c r="R1884" s="16" t="s">
        <v>8323</v>
      </c>
      <c r="S1884" s="11" t="s">
        <v>8327</v>
      </c>
      <c r="T1884" s="21">
        <f>(((K1884/60)/60)/24)+DATE(1970,1,1)</f>
        <v>41067.949212962965</v>
      </c>
      <c r="U1884" s="21">
        <f>(((I1884/60)/60)/24)+DATE(1970,1,1)</f>
        <v>41100.991666666669</v>
      </c>
    </row>
    <row r="1885" spans="1:21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f>YEAR(T1885)</f>
        <v>2012</v>
      </c>
      <c r="K1885" s="11">
        <v>1331333108</v>
      </c>
      <c r="L1885" t="b">
        <v>0</v>
      </c>
      <c r="M1885">
        <v>32</v>
      </c>
      <c r="N1885" t="b">
        <v>1</v>
      </c>
      <c r="O1885" t="s">
        <v>8277</v>
      </c>
      <c r="P1885" s="10">
        <f>ROUND(E1885/D1885*100,0)</f>
        <v>105</v>
      </c>
      <c r="Q1885">
        <f>IFERROR(ROUND(E1885/M1885,2),0)</f>
        <v>32.72</v>
      </c>
      <c r="R1885" s="16" t="s">
        <v>8323</v>
      </c>
      <c r="S1885" s="11" t="s">
        <v>8327</v>
      </c>
      <c r="T1885" s="21">
        <f>(((K1885/60)/60)/24)+DATE(1970,1,1)</f>
        <v>40977.948009259257</v>
      </c>
      <c r="U1885" s="21">
        <f>(((I1885/60)/60)/24)+DATE(1970,1,1)</f>
        <v>41007.906342592592</v>
      </c>
    </row>
    <row r="1886" spans="1:21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f>YEAR(T1886)</f>
        <v>2012</v>
      </c>
      <c r="K1886" s="11">
        <v>1350967535</v>
      </c>
      <c r="L1886" t="b">
        <v>0</v>
      </c>
      <c r="M1886">
        <v>26</v>
      </c>
      <c r="N1886" t="b">
        <v>1</v>
      </c>
      <c r="O1886" t="s">
        <v>8277</v>
      </c>
      <c r="P1886" s="10">
        <f>ROUND(E1886/D1886*100,0)</f>
        <v>135</v>
      </c>
      <c r="Q1886">
        <f>IFERROR(ROUND(E1886/M1886,2),0)</f>
        <v>51.96</v>
      </c>
      <c r="R1886" s="16" t="s">
        <v>8323</v>
      </c>
      <c r="S1886" s="11" t="s">
        <v>8327</v>
      </c>
      <c r="T1886" s="21">
        <f>(((K1886/60)/60)/24)+DATE(1970,1,1)</f>
        <v>41205.198321759257</v>
      </c>
      <c r="U1886" s="21">
        <f>(((I1886/60)/60)/24)+DATE(1970,1,1)</f>
        <v>41240.5</v>
      </c>
    </row>
    <row r="1887" spans="1:21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f>YEAR(T1887)</f>
        <v>2012</v>
      </c>
      <c r="K1887" s="11">
        <v>1341800110</v>
      </c>
      <c r="L1887" t="b">
        <v>0</v>
      </c>
      <c r="M1887">
        <v>105</v>
      </c>
      <c r="N1887" t="b">
        <v>1</v>
      </c>
      <c r="O1887" t="s">
        <v>8277</v>
      </c>
      <c r="P1887" s="10">
        <f>ROUND(E1887/D1887*100,0)</f>
        <v>116</v>
      </c>
      <c r="Q1887">
        <f>IFERROR(ROUND(E1887/M1887,2),0)</f>
        <v>50.69</v>
      </c>
      <c r="R1887" s="16" t="s">
        <v>8323</v>
      </c>
      <c r="S1887" s="11" t="s">
        <v>8327</v>
      </c>
      <c r="T1887" s="21">
        <f>(((K1887/60)/60)/24)+DATE(1970,1,1)</f>
        <v>41099.093865740739</v>
      </c>
      <c r="U1887" s="21">
        <f>(((I1887/60)/60)/24)+DATE(1970,1,1)</f>
        <v>41131.916666666664</v>
      </c>
    </row>
    <row r="1888" spans="1:21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f>YEAR(T1888)</f>
        <v>2014</v>
      </c>
      <c r="K1888" s="11">
        <v>1413236738</v>
      </c>
      <c r="L1888" t="b">
        <v>0</v>
      </c>
      <c r="M1888">
        <v>29</v>
      </c>
      <c r="N1888" t="b">
        <v>1</v>
      </c>
      <c r="O1888" t="s">
        <v>8277</v>
      </c>
      <c r="P1888" s="10">
        <f>ROUND(E1888/D1888*100,0)</f>
        <v>102</v>
      </c>
      <c r="Q1888">
        <f>IFERROR(ROUND(E1888/M1888,2),0)</f>
        <v>42.24</v>
      </c>
      <c r="R1888" s="16" t="s">
        <v>8323</v>
      </c>
      <c r="S1888" s="11" t="s">
        <v>8327</v>
      </c>
      <c r="T1888" s="21">
        <f>(((K1888/60)/60)/24)+DATE(1970,1,1)</f>
        <v>41925.906689814816</v>
      </c>
      <c r="U1888" s="21">
        <f>(((I1888/60)/60)/24)+DATE(1970,1,1)</f>
        <v>41955.94835648148</v>
      </c>
    </row>
    <row r="1889" spans="1:21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f>YEAR(T1889)</f>
        <v>2015</v>
      </c>
      <c r="K1889" s="11">
        <v>1447614732</v>
      </c>
      <c r="L1889" t="b">
        <v>0</v>
      </c>
      <c r="M1889">
        <v>8</v>
      </c>
      <c r="N1889" t="b">
        <v>1</v>
      </c>
      <c r="O1889" t="s">
        <v>8277</v>
      </c>
      <c r="P1889" s="10">
        <f>ROUND(E1889/D1889*100,0)</f>
        <v>111</v>
      </c>
      <c r="Q1889">
        <f>IFERROR(ROUND(E1889/M1889,2),0)</f>
        <v>416.88</v>
      </c>
      <c r="R1889" s="16" t="s">
        <v>8323</v>
      </c>
      <c r="S1889" s="11" t="s">
        <v>8327</v>
      </c>
      <c r="T1889" s="21">
        <f>(((K1889/60)/60)/24)+DATE(1970,1,1)</f>
        <v>42323.800138888888</v>
      </c>
      <c r="U1889" s="21">
        <f>(((I1889/60)/60)/24)+DATE(1970,1,1)</f>
        <v>42341.895833333328</v>
      </c>
    </row>
    <row r="1890" spans="1:21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f>YEAR(T1890)</f>
        <v>2010</v>
      </c>
      <c r="K1890" s="11">
        <v>1272692732</v>
      </c>
      <c r="L1890" t="b">
        <v>0</v>
      </c>
      <c r="M1890">
        <v>89</v>
      </c>
      <c r="N1890" t="b">
        <v>1</v>
      </c>
      <c r="O1890" t="s">
        <v>8277</v>
      </c>
      <c r="P1890" s="10">
        <f>ROUND(E1890/D1890*100,0)</f>
        <v>166</v>
      </c>
      <c r="Q1890">
        <f>IFERROR(ROUND(E1890/M1890,2),0)</f>
        <v>46.65</v>
      </c>
      <c r="R1890" s="16" t="s">
        <v>8323</v>
      </c>
      <c r="S1890" s="11" t="s">
        <v>8327</v>
      </c>
      <c r="T1890" s="21">
        <f>(((K1890/60)/60)/24)+DATE(1970,1,1)</f>
        <v>40299.239953703705</v>
      </c>
      <c r="U1890" s="21">
        <f>(((I1890/60)/60)/24)+DATE(1970,1,1)</f>
        <v>40330.207638888889</v>
      </c>
    </row>
    <row r="1891" spans="1:21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f>YEAR(T1891)</f>
        <v>2013</v>
      </c>
      <c r="K1891" s="11">
        <v>1359140546</v>
      </c>
      <c r="L1891" t="b">
        <v>0</v>
      </c>
      <c r="M1891">
        <v>44</v>
      </c>
      <c r="N1891" t="b">
        <v>1</v>
      </c>
      <c r="O1891" t="s">
        <v>8277</v>
      </c>
      <c r="P1891" s="10">
        <f>ROUND(E1891/D1891*100,0)</f>
        <v>107</v>
      </c>
      <c r="Q1891">
        <f>IFERROR(ROUND(E1891/M1891,2),0)</f>
        <v>48.45</v>
      </c>
      <c r="R1891" s="16" t="s">
        <v>8323</v>
      </c>
      <c r="S1891" s="11" t="s">
        <v>8327</v>
      </c>
      <c r="T1891" s="21">
        <f>(((K1891/60)/60)/24)+DATE(1970,1,1)</f>
        <v>41299.793356481481</v>
      </c>
      <c r="U1891" s="21">
        <f>(((I1891/60)/60)/24)+DATE(1970,1,1)</f>
        <v>41344.751689814817</v>
      </c>
    </row>
    <row r="1892" spans="1:21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f>YEAR(T1892)</f>
        <v>2012</v>
      </c>
      <c r="K1892" s="11">
        <v>1353005528</v>
      </c>
      <c r="L1892" t="b">
        <v>0</v>
      </c>
      <c r="M1892">
        <v>246</v>
      </c>
      <c r="N1892" t="b">
        <v>1</v>
      </c>
      <c r="O1892" t="s">
        <v>8277</v>
      </c>
      <c r="P1892" s="10">
        <f>ROUND(E1892/D1892*100,0)</f>
        <v>145</v>
      </c>
      <c r="Q1892">
        <f>IFERROR(ROUND(E1892/M1892,2),0)</f>
        <v>70.53</v>
      </c>
      <c r="R1892" s="16" t="s">
        <v>8323</v>
      </c>
      <c r="S1892" s="11" t="s">
        <v>8327</v>
      </c>
      <c r="T1892" s="21">
        <f>(((K1892/60)/60)/24)+DATE(1970,1,1)</f>
        <v>41228.786203703705</v>
      </c>
      <c r="U1892" s="21">
        <f>(((I1892/60)/60)/24)+DATE(1970,1,1)</f>
        <v>41258.786203703705</v>
      </c>
    </row>
    <row r="1893" spans="1:21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f>YEAR(T1893)</f>
        <v>2010</v>
      </c>
      <c r="K1893" s="11">
        <v>1275851354</v>
      </c>
      <c r="L1893" t="b">
        <v>0</v>
      </c>
      <c r="M1893">
        <v>120</v>
      </c>
      <c r="N1893" t="b">
        <v>1</v>
      </c>
      <c r="O1893" t="s">
        <v>8277</v>
      </c>
      <c r="P1893" s="10">
        <f>ROUND(E1893/D1893*100,0)</f>
        <v>106</v>
      </c>
      <c r="Q1893">
        <f>IFERROR(ROUND(E1893/M1893,2),0)</f>
        <v>87.96</v>
      </c>
      <c r="R1893" s="16" t="s">
        <v>8323</v>
      </c>
      <c r="S1893" s="11" t="s">
        <v>8327</v>
      </c>
      <c r="T1893" s="21">
        <f>(((K1893/60)/60)/24)+DATE(1970,1,1)</f>
        <v>40335.798078703701</v>
      </c>
      <c r="U1893" s="21">
        <f>(((I1893/60)/60)/24)+DATE(1970,1,1)</f>
        <v>40381.25</v>
      </c>
    </row>
    <row r="1894" spans="1:21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f>YEAR(T1894)</f>
        <v>2011</v>
      </c>
      <c r="K1894" s="11">
        <v>1304867881</v>
      </c>
      <c r="L1894" t="b">
        <v>0</v>
      </c>
      <c r="M1894">
        <v>26</v>
      </c>
      <c r="N1894" t="b">
        <v>1</v>
      </c>
      <c r="O1894" t="s">
        <v>8277</v>
      </c>
      <c r="P1894" s="10">
        <f>ROUND(E1894/D1894*100,0)</f>
        <v>137</v>
      </c>
      <c r="Q1894">
        <f>IFERROR(ROUND(E1894/M1894,2),0)</f>
        <v>26.27</v>
      </c>
      <c r="R1894" s="16" t="s">
        <v>8323</v>
      </c>
      <c r="S1894" s="11" t="s">
        <v>8327</v>
      </c>
      <c r="T1894" s="21">
        <f>(((K1894/60)/60)/24)+DATE(1970,1,1)</f>
        <v>40671.637511574074</v>
      </c>
      <c r="U1894" s="21">
        <f>(((I1894/60)/60)/24)+DATE(1970,1,1)</f>
        <v>40701.637511574074</v>
      </c>
    </row>
    <row r="1895" spans="1:21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f>YEAR(T1895)</f>
        <v>2011</v>
      </c>
      <c r="K1895" s="11">
        <v>1301524585</v>
      </c>
      <c r="L1895" t="b">
        <v>0</v>
      </c>
      <c r="M1895">
        <v>45</v>
      </c>
      <c r="N1895" t="b">
        <v>1</v>
      </c>
      <c r="O1895" t="s">
        <v>8277</v>
      </c>
      <c r="P1895" s="10">
        <f>ROUND(E1895/D1895*100,0)</f>
        <v>104</v>
      </c>
      <c r="Q1895">
        <f>IFERROR(ROUND(E1895/M1895,2),0)</f>
        <v>57.78</v>
      </c>
      <c r="R1895" s="16" t="s">
        <v>8323</v>
      </c>
      <c r="S1895" s="11" t="s">
        <v>8327</v>
      </c>
      <c r="T1895" s="21">
        <f>(((K1895/60)/60)/24)+DATE(1970,1,1)</f>
        <v>40632.94195601852</v>
      </c>
      <c r="U1895" s="21">
        <f>(((I1895/60)/60)/24)+DATE(1970,1,1)</f>
        <v>40649.165972222225</v>
      </c>
    </row>
    <row r="1896" spans="1:21" ht="21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f>YEAR(T1896)</f>
        <v>2012</v>
      </c>
      <c r="K1896" s="11">
        <v>1326404583</v>
      </c>
      <c r="L1896" t="b">
        <v>0</v>
      </c>
      <c r="M1896">
        <v>20</v>
      </c>
      <c r="N1896" t="b">
        <v>1</v>
      </c>
      <c r="O1896" t="s">
        <v>8277</v>
      </c>
      <c r="P1896" s="10">
        <f>ROUND(E1896/D1896*100,0)</f>
        <v>115</v>
      </c>
      <c r="Q1896">
        <f>IFERROR(ROUND(E1896/M1896,2),0)</f>
        <v>57.25</v>
      </c>
      <c r="R1896" s="16" t="s">
        <v>8323</v>
      </c>
      <c r="S1896" s="11" t="s">
        <v>8327</v>
      </c>
      <c r="T1896" s="21">
        <f>(((K1896/60)/60)/24)+DATE(1970,1,1)</f>
        <v>40920.904895833337</v>
      </c>
      <c r="U1896" s="21">
        <f>(((I1896/60)/60)/24)+DATE(1970,1,1)</f>
        <v>40951.904895833337</v>
      </c>
    </row>
    <row r="1897" spans="1:21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f>YEAR(T1897)</f>
        <v>2015</v>
      </c>
      <c r="K1897" s="11">
        <v>1442771722</v>
      </c>
      <c r="L1897" t="b">
        <v>0</v>
      </c>
      <c r="M1897">
        <v>47</v>
      </c>
      <c r="N1897" t="b">
        <v>1</v>
      </c>
      <c r="O1897" t="s">
        <v>8277</v>
      </c>
      <c r="P1897" s="10">
        <f>ROUND(E1897/D1897*100,0)</f>
        <v>102</v>
      </c>
      <c r="Q1897">
        <f>IFERROR(ROUND(E1897/M1897,2),0)</f>
        <v>196.34</v>
      </c>
      <c r="R1897" s="16" t="s">
        <v>8323</v>
      </c>
      <c r="S1897" s="11" t="s">
        <v>8327</v>
      </c>
      <c r="T1897" s="21">
        <f>(((K1897/60)/60)/24)+DATE(1970,1,1)</f>
        <v>42267.746782407412</v>
      </c>
      <c r="U1897" s="21">
        <f>(((I1897/60)/60)/24)+DATE(1970,1,1)</f>
        <v>42297.746782407412</v>
      </c>
    </row>
    <row r="1898" spans="1:21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f>YEAR(T1898)</f>
        <v>2012</v>
      </c>
      <c r="K1898" s="11">
        <v>1331658165</v>
      </c>
      <c r="L1898" t="b">
        <v>0</v>
      </c>
      <c r="M1898">
        <v>13</v>
      </c>
      <c r="N1898" t="b">
        <v>1</v>
      </c>
      <c r="O1898" t="s">
        <v>8277</v>
      </c>
      <c r="P1898" s="10">
        <f>ROUND(E1898/D1898*100,0)</f>
        <v>124</v>
      </c>
      <c r="Q1898">
        <f>IFERROR(ROUND(E1898/M1898,2),0)</f>
        <v>43</v>
      </c>
      <c r="R1898" s="16" t="s">
        <v>8323</v>
      </c>
      <c r="S1898" s="11" t="s">
        <v>8327</v>
      </c>
      <c r="T1898" s="21">
        <f>(((K1898/60)/60)/24)+DATE(1970,1,1)</f>
        <v>40981.710243055553</v>
      </c>
      <c r="U1898" s="21">
        <f>(((I1898/60)/60)/24)+DATE(1970,1,1)</f>
        <v>41011.710243055553</v>
      </c>
    </row>
    <row r="1899" spans="1:21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f>YEAR(T1899)</f>
        <v>2014</v>
      </c>
      <c r="K1899" s="11">
        <v>1392040806</v>
      </c>
      <c r="L1899" t="b">
        <v>0</v>
      </c>
      <c r="M1899">
        <v>183</v>
      </c>
      <c r="N1899" t="b">
        <v>1</v>
      </c>
      <c r="O1899" t="s">
        <v>8277</v>
      </c>
      <c r="P1899" s="10">
        <f>ROUND(E1899/D1899*100,0)</f>
        <v>102</v>
      </c>
      <c r="Q1899">
        <f>IFERROR(ROUND(E1899/M1899,2),0)</f>
        <v>35.549999999999997</v>
      </c>
      <c r="R1899" s="16" t="s">
        <v>8323</v>
      </c>
      <c r="S1899" s="11" t="s">
        <v>8327</v>
      </c>
      <c r="T1899" s="21">
        <f>(((K1899/60)/60)/24)+DATE(1970,1,1)</f>
        <v>41680.583402777782</v>
      </c>
      <c r="U1899" s="21">
        <f>(((I1899/60)/60)/24)+DATE(1970,1,1)</f>
        <v>41702.875</v>
      </c>
    </row>
    <row r="1900" spans="1:21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f>YEAR(T1900)</f>
        <v>2015</v>
      </c>
      <c r="K1900" s="11">
        <v>1451277473</v>
      </c>
      <c r="L1900" t="b">
        <v>0</v>
      </c>
      <c r="M1900">
        <v>21</v>
      </c>
      <c r="N1900" t="b">
        <v>1</v>
      </c>
      <c r="O1900" t="s">
        <v>8277</v>
      </c>
      <c r="P1900" s="10">
        <f>ROUND(E1900/D1900*100,0)</f>
        <v>145</v>
      </c>
      <c r="Q1900">
        <f>IFERROR(ROUND(E1900/M1900,2),0)</f>
        <v>68.81</v>
      </c>
      <c r="R1900" s="16" t="s">
        <v>8323</v>
      </c>
      <c r="S1900" s="11" t="s">
        <v>8327</v>
      </c>
      <c r="T1900" s="21">
        <f>(((K1900/60)/60)/24)+DATE(1970,1,1)</f>
        <v>42366.192974537036</v>
      </c>
      <c r="U1900" s="21">
        <f>(((I1900/60)/60)/24)+DATE(1970,1,1)</f>
        <v>42401.75</v>
      </c>
    </row>
    <row r="1901" spans="1:21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f>YEAR(T1901)</f>
        <v>2015</v>
      </c>
      <c r="K1901" s="11">
        <v>1424730966</v>
      </c>
      <c r="L1901" t="b">
        <v>0</v>
      </c>
      <c r="M1901">
        <v>42</v>
      </c>
      <c r="N1901" t="b">
        <v>1</v>
      </c>
      <c r="O1901" t="s">
        <v>8277</v>
      </c>
      <c r="P1901" s="10">
        <f>ROUND(E1901/D1901*100,0)</f>
        <v>133</v>
      </c>
      <c r="Q1901">
        <f>IFERROR(ROUND(E1901/M1901,2),0)</f>
        <v>28.57</v>
      </c>
      <c r="R1901" s="16" t="s">
        <v>8323</v>
      </c>
      <c r="S1901" s="11" t="s">
        <v>8327</v>
      </c>
      <c r="T1901" s="21">
        <f>(((K1901/60)/60)/24)+DATE(1970,1,1)</f>
        <v>42058.941736111112</v>
      </c>
      <c r="U1901" s="21">
        <f>(((I1901/60)/60)/24)+DATE(1970,1,1)</f>
        <v>42088.90006944444</v>
      </c>
    </row>
    <row r="1902" spans="1:21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f>YEAR(T1902)</f>
        <v>2012</v>
      </c>
      <c r="K1902" s="11">
        <v>1347137731</v>
      </c>
      <c r="L1902" t="b">
        <v>0</v>
      </c>
      <c r="M1902">
        <v>54</v>
      </c>
      <c r="N1902" t="b">
        <v>1</v>
      </c>
      <c r="O1902" t="s">
        <v>8277</v>
      </c>
      <c r="P1902" s="10">
        <f>ROUND(E1902/D1902*100,0)</f>
        <v>109</v>
      </c>
      <c r="Q1902">
        <f>IFERROR(ROUND(E1902/M1902,2),0)</f>
        <v>50.63</v>
      </c>
      <c r="R1902" s="16" t="s">
        <v>8323</v>
      </c>
      <c r="S1902" s="11" t="s">
        <v>8327</v>
      </c>
      <c r="T1902" s="21">
        <f>(((K1902/60)/60)/24)+DATE(1970,1,1)</f>
        <v>41160.871886574074</v>
      </c>
      <c r="U1902" s="21">
        <f>(((I1902/60)/60)/24)+DATE(1970,1,1)</f>
        <v>41188.415972222225</v>
      </c>
    </row>
    <row r="1903" spans="1:21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f>YEAR(T1903)</f>
        <v>2015</v>
      </c>
      <c r="K1903" s="11">
        <v>1429707729</v>
      </c>
      <c r="L1903" t="b">
        <v>0</v>
      </c>
      <c r="M1903">
        <v>25</v>
      </c>
      <c r="N1903" t="b">
        <v>0</v>
      </c>
      <c r="O1903" t="s">
        <v>8292</v>
      </c>
      <c r="P1903" s="10">
        <f>ROUND(E1903/D1903*100,0)</f>
        <v>3</v>
      </c>
      <c r="Q1903">
        <f>IFERROR(ROUND(E1903/M1903,2),0)</f>
        <v>106.8</v>
      </c>
      <c r="R1903" s="16" t="s">
        <v>8317</v>
      </c>
      <c r="S1903" s="11" t="s">
        <v>8346</v>
      </c>
      <c r="T1903" s="21">
        <f>(((K1903/60)/60)/24)+DATE(1970,1,1)</f>
        <v>42116.54315972222</v>
      </c>
      <c r="U1903" s="21">
        <f>(((I1903/60)/60)/24)+DATE(1970,1,1)</f>
        <v>42146.541666666672</v>
      </c>
    </row>
    <row r="1904" spans="1:21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f>YEAR(T1904)</f>
        <v>2015</v>
      </c>
      <c r="K1904" s="11">
        <v>1422903447</v>
      </c>
      <c r="L1904" t="b">
        <v>0</v>
      </c>
      <c r="M1904">
        <v>3</v>
      </c>
      <c r="N1904" t="b">
        <v>0</v>
      </c>
      <c r="O1904" t="s">
        <v>8292</v>
      </c>
      <c r="P1904" s="10">
        <f>ROUND(E1904/D1904*100,0)</f>
        <v>1</v>
      </c>
      <c r="Q1904">
        <f>IFERROR(ROUND(E1904/M1904,2),0)</f>
        <v>4</v>
      </c>
      <c r="R1904" s="16" t="s">
        <v>8317</v>
      </c>
      <c r="S1904" s="11" t="s">
        <v>8346</v>
      </c>
      <c r="T1904" s="21">
        <f>(((K1904/60)/60)/24)+DATE(1970,1,1)</f>
        <v>42037.789895833332</v>
      </c>
      <c r="U1904" s="21">
        <f>(((I1904/60)/60)/24)+DATE(1970,1,1)</f>
        <v>42067.789895833332</v>
      </c>
    </row>
    <row r="1905" spans="1:21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f>YEAR(T1905)</f>
        <v>2016</v>
      </c>
      <c r="K1905" s="11">
        <v>1480357791</v>
      </c>
      <c r="L1905" t="b">
        <v>0</v>
      </c>
      <c r="M1905">
        <v>41</v>
      </c>
      <c r="N1905" t="b">
        <v>0</v>
      </c>
      <c r="O1905" t="s">
        <v>8292</v>
      </c>
      <c r="P1905" s="10">
        <f>ROUND(E1905/D1905*100,0)</f>
        <v>47</v>
      </c>
      <c r="Q1905">
        <f>IFERROR(ROUND(E1905/M1905,2),0)</f>
        <v>34.1</v>
      </c>
      <c r="R1905" s="16" t="s">
        <v>8317</v>
      </c>
      <c r="S1905" s="11" t="s">
        <v>8346</v>
      </c>
      <c r="T1905" s="21">
        <f>(((K1905/60)/60)/24)+DATE(1970,1,1)</f>
        <v>42702.770729166667</v>
      </c>
      <c r="U1905" s="21">
        <f>(((I1905/60)/60)/24)+DATE(1970,1,1)</f>
        <v>42762.770729166667</v>
      </c>
    </row>
    <row r="1906" spans="1:21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f>YEAR(T1906)</f>
        <v>2015</v>
      </c>
      <c r="K1906" s="11">
        <v>1447864021</v>
      </c>
      <c r="L1906" t="b">
        <v>0</v>
      </c>
      <c r="M1906">
        <v>2</v>
      </c>
      <c r="N1906" t="b">
        <v>0</v>
      </c>
      <c r="O1906" t="s">
        <v>8292</v>
      </c>
      <c r="P1906" s="10">
        <f>ROUND(E1906/D1906*100,0)</f>
        <v>0</v>
      </c>
      <c r="Q1906">
        <f>IFERROR(ROUND(E1906/M1906,2),0)</f>
        <v>25</v>
      </c>
      <c r="R1906" s="16" t="s">
        <v>8317</v>
      </c>
      <c r="S1906" s="11" t="s">
        <v>8346</v>
      </c>
      <c r="T1906" s="21">
        <f>(((K1906/60)/60)/24)+DATE(1970,1,1)</f>
        <v>42326.685428240744</v>
      </c>
      <c r="U1906" s="21">
        <f>(((I1906/60)/60)/24)+DATE(1970,1,1)</f>
        <v>42371.685428240744</v>
      </c>
    </row>
    <row r="1907" spans="1:21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f>YEAR(T1907)</f>
        <v>2014</v>
      </c>
      <c r="K1907" s="11">
        <v>1407535994</v>
      </c>
      <c r="L1907" t="b">
        <v>0</v>
      </c>
      <c r="M1907">
        <v>4</v>
      </c>
      <c r="N1907" t="b">
        <v>0</v>
      </c>
      <c r="O1907" t="s">
        <v>8292</v>
      </c>
      <c r="P1907" s="10">
        <f>ROUND(E1907/D1907*100,0)</f>
        <v>0</v>
      </c>
      <c r="Q1907">
        <f>IFERROR(ROUND(E1907/M1907,2),0)</f>
        <v>10.5</v>
      </c>
      <c r="R1907" s="16" t="s">
        <v>8317</v>
      </c>
      <c r="S1907" s="11" t="s">
        <v>8346</v>
      </c>
      <c r="T1907" s="21">
        <f>(((K1907/60)/60)/24)+DATE(1970,1,1)</f>
        <v>41859.925856481481</v>
      </c>
      <c r="U1907" s="21">
        <f>(((I1907/60)/60)/24)+DATE(1970,1,1)</f>
        <v>41889.925856481481</v>
      </c>
    </row>
    <row r="1908" spans="1:21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f>YEAR(T1908)</f>
        <v>2016</v>
      </c>
      <c r="K1908" s="11">
        <v>1464105983</v>
      </c>
      <c r="L1908" t="b">
        <v>0</v>
      </c>
      <c r="M1908">
        <v>99</v>
      </c>
      <c r="N1908" t="b">
        <v>0</v>
      </c>
      <c r="O1908" t="s">
        <v>8292</v>
      </c>
      <c r="P1908" s="10">
        <f>ROUND(E1908/D1908*100,0)</f>
        <v>43</v>
      </c>
      <c r="Q1908">
        <f>IFERROR(ROUND(E1908/M1908,2),0)</f>
        <v>215.96</v>
      </c>
      <c r="R1908" s="16" t="s">
        <v>8317</v>
      </c>
      <c r="S1908" s="11" t="s">
        <v>8346</v>
      </c>
      <c r="T1908" s="21">
        <f>(((K1908/60)/60)/24)+DATE(1970,1,1)</f>
        <v>42514.671099537038</v>
      </c>
      <c r="U1908" s="21">
        <f>(((I1908/60)/60)/24)+DATE(1970,1,1)</f>
        <v>42544.671099537038</v>
      </c>
    </row>
    <row r="1909" spans="1:21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f>YEAR(T1909)</f>
        <v>2014</v>
      </c>
      <c r="K1909" s="11">
        <v>1399557925</v>
      </c>
      <c r="L1909" t="b">
        <v>0</v>
      </c>
      <c r="M1909">
        <v>4</v>
      </c>
      <c r="N1909" t="b">
        <v>0</v>
      </c>
      <c r="O1909" t="s">
        <v>8292</v>
      </c>
      <c r="P1909" s="10">
        <f>ROUND(E1909/D1909*100,0)</f>
        <v>0</v>
      </c>
      <c r="Q1909">
        <f>IFERROR(ROUND(E1909/M1909,2),0)</f>
        <v>21.25</v>
      </c>
      <c r="R1909" s="16" t="s">
        <v>8317</v>
      </c>
      <c r="S1909" s="11" t="s">
        <v>8346</v>
      </c>
      <c r="T1909" s="21">
        <f>(((K1909/60)/60)/24)+DATE(1970,1,1)</f>
        <v>41767.587094907409</v>
      </c>
      <c r="U1909" s="21">
        <f>(((I1909/60)/60)/24)+DATE(1970,1,1)</f>
        <v>41782.587094907409</v>
      </c>
    </row>
    <row r="1910" spans="1:21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f>YEAR(T1910)</f>
        <v>2016</v>
      </c>
      <c r="K1910" s="11">
        <v>1480456900</v>
      </c>
      <c r="L1910" t="b">
        <v>0</v>
      </c>
      <c r="M1910">
        <v>4</v>
      </c>
      <c r="N1910" t="b">
        <v>0</v>
      </c>
      <c r="O1910" t="s">
        <v>8292</v>
      </c>
      <c r="P1910" s="10">
        <f>ROUND(E1910/D1910*100,0)</f>
        <v>2</v>
      </c>
      <c r="Q1910">
        <f>IFERROR(ROUND(E1910/M1910,2),0)</f>
        <v>108.25</v>
      </c>
      <c r="R1910" s="16" t="s">
        <v>8317</v>
      </c>
      <c r="S1910" s="11" t="s">
        <v>8346</v>
      </c>
      <c r="T1910" s="21">
        <f>(((K1910/60)/60)/24)+DATE(1970,1,1)</f>
        <v>42703.917824074073</v>
      </c>
      <c r="U1910" s="21">
        <f>(((I1910/60)/60)/24)+DATE(1970,1,1)</f>
        <v>42733.917824074073</v>
      </c>
    </row>
    <row r="1911" spans="1:21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f>YEAR(T1911)</f>
        <v>2014</v>
      </c>
      <c r="K1911" s="11">
        <v>1411467479</v>
      </c>
      <c r="L1911" t="b">
        <v>0</v>
      </c>
      <c r="M1911">
        <v>38</v>
      </c>
      <c r="N1911" t="b">
        <v>0</v>
      </c>
      <c r="O1911" t="s">
        <v>8292</v>
      </c>
      <c r="P1911" s="10">
        <f>ROUND(E1911/D1911*100,0)</f>
        <v>14</v>
      </c>
      <c r="Q1911">
        <f>IFERROR(ROUND(E1911/M1911,2),0)</f>
        <v>129.97</v>
      </c>
      <c r="R1911" s="16" t="s">
        <v>8317</v>
      </c>
      <c r="S1911" s="11" t="s">
        <v>8346</v>
      </c>
      <c r="T1911" s="21">
        <f>(((K1911/60)/60)/24)+DATE(1970,1,1)</f>
        <v>41905.429155092592</v>
      </c>
      <c r="U1911" s="21">
        <f>(((I1911/60)/60)/24)+DATE(1970,1,1)</f>
        <v>41935.429155092592</v>
      </c>
    </row>
    <row r="1912" spans="1:21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f>YEAR(T1912)</f>
        <v>2015</v>
      </c>
      <c r="K1912" s="11">
        <v>1442531217</v>
      </c>
      <c r="L1912" t="b">
        <v>0</v>
      </c>
      <c r="M1912">
        <v>285</v>
      </c>
      <c r="N1912" t="b">
        <v>0</v>
      </c>
      <c r="O1912" t="s">
        <v>8292</v>
      </c>
      <c r="P1912" s="10">
        <f>ROUND(E1912/D1912*100,0)</f>
        <v>39</v>
      </c>
      <c r="Q1912">
        <f>IFERROR(ROUND(E1912/M1912,2),0)</f>
        <v>117.49</v>
      </c>
      <c r="R1912" s="16" t="s">
        <v>8317</v>
      </c>
      <c r="S1912" s="11" t="s">
        <v>8346</v>
      </c>
      <c r="T1912" s="21">
        <f>(((K1912/60)/60)/24)+DATE(1970,1,1)</f>
        <v>42264.963159722218</v>
      </c>
      <c r="U1912" s="21">
        <f>(((I1912/60)/60)/24)+DATE(1970,1,1)</f>
        <v>42308.947916666672</v>
      </c>
    </row>
    <row r="1913" spans="1:21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f>YEAR(T1913)</f>
        <v>2014</v>
      </c>
      <c r="K1913" s="11">
        <v>1404953334</v>
      </c>
      <c r="L1913" t="b">
        <v>0</v>
      </c>
      <c r="M1913">
        <v>1</v>
      </c>
      <c r="N1913" t="b">
        <v>0</v>
      </c>
      <c r="O1913" t="s">
        <v>8292</v>
      </c>
      <c r="P1913" s="10">
        <f>ROUND(E1913/D1913*100,0)</f>
        <v>0</v>
      </c>
      <c r="Q1913">
        <f>IFERROR(ROUND(E1913/M1913,2),0)</f>
        <v>10</v>
      </c>
      <c r="R1913" s="16" t="s">
        <v>8317</v>
      </c>
      <c r="S1913" s="11" t="s">
        <v>8346</v>
      </c>
      <c r="T1913" s="21">
        <f>(((K1913/60)/60)/24)+DATE(1970,1,1)</f>
        <v>41830.033958333333</v>
      </c>
      <c r="U1913" s="21">
        <f>(((I1913/60)/60)/24)+DATE(1970,1,1)</f>
        <v>41860.033958333333</v>
      </c>
    </row>
    <row r="1914" spans="1:21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f>YEAR(T1914)</f>
        <v>2015</v>
      </c>
      <c r="K1914" s="11">
        <v>1430803560</v>
      </c>
      <c r="L1914" t="b">
        <v>0</v>
      </c>
      <c r="M1914">
        <v>42</v>
      </c>
      <c r="N1914" t="b">
        <v>0</v>
      </c>
      <c r="O1914" t="s">
        <v>8292</v>
      </c>
      <c r="P1914" s="10">
        <f>ROUND(E1914/D1914*100,0)</f>
        <v>59</v>
      </c>
      <c r="Q1914">
        <f>IFERROR(ROUND(E1914/M1914,2),0)</f>
        <v>70.599999999999994</v>
      </c>
      <c r="R1914" s="16" t="s">
        <v>8317</v>
      </c>
      <c r="S1914" s="11" t="s">
        <v>8346</v>
      </c>
      <c r="T1914" s="21">
        <f>(((K1914/60)/60)/24)+DATE(1970,1,1)</f>
        <v>42129.226388888885</v>
      </c>
      <c r="U1914" s="21">
        <f>(((I1914/60)/60)/24)+DATE(1970,1,1)</f>
        <v>42159.226388888885</v>
      </c>
    </row>
    <row r="1915" spans="1:21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f>YEAR(T1915)</f>
        <v>2014</v>
      </c>
      <c r="K1915" s="11">
        <v>1410178578</v>
      </c>
      <c r="L1915" t="b">
        <v>0</v>
      </c>
      <c r="M1915">
        <v>26</v>
      </c>
      <c r="N1915" t="b">
        <v>0</v>
      </c>
      <c r="O1915" t="s">
        <v>8292</v>
      </c>
      <c r="P1915" s="10">
        <f>ROUND(E1915/D1915*100,0)</f>
        <v>1</v>
      </c>
      <c r="Q1915">
        <f>IFERROR(ROUND(E1915/M1915,2),0)</f>
        <v>24.5</v>
      </c>
      <c r="R1915" s="16" t="s">
        <v>8317</v>
      </c>
      <c r="S1915" s="11" t="s">
        <v>8346</v>
      </c>
      <c r="T1915" s="21">
        <f>(((K1915/60)/60)/24)+DATE(1970,1,1)</f>
        <v>41890.511319444442</v>
      </c>
      <c r="U1915" s="21">
        <f>(((I1915/60)/60)/24)+DATE(1970,1,1)</f>
        <v>41920.511319444442</v>
      </c>
    </row>
    <row r="1916" spans="1:21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f>YEAR(T1916)</f>
        <v>2014</v>
      </c>
      <c r="K1916" s="11">
        <v>1413519073</v>
      </c>
      <c r="L1916" t="b">
        <v>0</v>
      </c>
      <c r="M1916">
        <v>2</v>
      </c>
      <c r="N1916" t="b">
        <v>0</v>
      </c>
      <c r="O1916" t="s">
        <v>8292</v>
      </c>
      <c r="P1916" s="10">
        <f>ROUND(E1916/D1916*100,0)</f>
        <v>9</v>
      </c>
      <c r="Q1916">
        <f>IFERROR(ROUND(E1916/M1916,2),0)</f>
        <v>30</v>
      </c>
      <c r="R1916" s="16" t="s">
        <v>8317</v>
      </c>
      <c r="S1916" s="11" t="s">
        <v>8346</v>
      </c>
      <c r="T1916" s="21">
        <f>(((K1916/60)/60)/24)+DATE(1970,1,1)</f>
        <v>41929.174456018518</v>
      </c>
      <c r="U1916" s="21">
        <f>(((I1916/60)/60)/24)+DATE(1970,1,1)</f>
        <v>41944.165972222225</v>
      </c>
    </row>
    <row r="1917" spans="1:21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f>YEAR(T1917)</f>
        <v>2014</v>
      </c>
      <c r="K1917" s="11">
        <v>1407892222</v>
      </c>
      <c r="L1917" t="b">
        <v>0</v>
      </c>
      <c r="M1917">
        <v>4</v>
      </c>
      <c r="N1917" t="b">
        <v>0</v>
      </c>
      <c r="O1917" t="s">
        <v>8292</v>
      </c>
      <c r="P1917" s="10">
        <f>ROUND(E1917/D1917*100,0)</f>
        <v>2</v>
      </c>
      <c r="Q1917">
        <f>IFERROR(ROUND(E1917/M1917,2),0)</f>
        <v>2</v>
      </c>
      <c r="R1917" s="16" t="s">
        <v>8317</v>
      </c>
      <c r="S1917" s="11" t="s">
        <v>8346</v>
      </c>
      <c r="T1917" s="21">
        <f>(((K1917/60)/60)/24)+DATE(1970,1,1)</f>
        <v>41864.04886574074</v>
      </c>
      <c r="U1917" s="21">
        <f>(((I1917/60)/60)/24)+DATE(1970,1,1)</f>
        <v>41884.04886574074</v>
      </c>
    </row>
    <row r="1918" spans="1:21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f>YEAR(T1918)</f>
        <v>2016</v>
      </c>
      <c r="K1918" s="11">
        <v>1476378775</v>
      </c>
      <c r="L1918" t="b">
        <v>0</v>
      </c>
      <c r="M1918">
        <v>6</v>
      </c>
      <c r="N1918" t="b">
        <v>0</v>
      </c>
      <c r="O1918" t="s">
        <v>8292</v>
      </c>
      <c r="P1918" s="10">
        <f>ROUND(E1918/D1918*100,0)</f>
        <v>1</v>
      </c>
      <c r="Q1918">
        <f>IFERROR(ROUND(E1918/M1918,2),0)</f>
        <v>17</v>
      </c>
      <c r="R1918" s="16" t="s">
        <v>8317</v>
      </c>
      <c r="S1918" s="11" t="s">
        <v>8346</v>
      </c>
      <c r="T1918" s="21">
        <f>(((K1918/60)/60)/24)+DATE(1970,1,1)</f>
        <v>42656.717303240745</v>
      </c>
      <c r="U1918" s="21">
        <f>(((I1918/60)/60)/24)+DATE(1970,1,1)</f>
        <v>42681.758969907409</v>
      </c>
    </row>
    <row r="1919" spans="1:21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f>YEAR(T1919)</f>
        <v>2017</v>
      </c>
      <c r="K1919" s="11">
        <v>1484116133</v>
      </c>
      <c r="L1919" t="b">
        <v>0</v>
      </c>
      <c r="M1919">
        <v>70</v>
      </c>
      <c r="N1919" t="b">
        <v>0</v>
      </c>
      <c r="O1919" t="s">
        <v>8292</v>
      </c>
      <c r="P1919" s="10">
        <f>ROUND(E1919/D1919*100,0)</f>
        <v>53</v>
      </c>
      <c r="Q1919">
        <f>IFERROR(ROUND(E1919/M1919,2),0)</f>
        <v>2928.93</v>
      </c>
      <c r="R1919" s="16" t="s">
        <v>8317</v>
      </c>
      <c r="S1919" s="11" t="s">
        <v>8346</v>
      </c>
      <c r="T1919" s="21">
        <f>(((K1919/60)/60)/24)+DATE(1970,1,1)</f>
        <v>42746.270057870366</v>
      </c>
      <c r="U1919" s="21">
        <f>(((I1919/60)/60)/24)+DATE(1970,1,1)</f>
        <v>42776.270057870366</v>
      </c>
    </row>
    <row r="1920" spans="1:21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f>YEAR(T1920)</f>
        <v>2014</v>
      </c>
      <c r="K1920" s="11">
        <v>1404845851</v>
      </c>
      <c r="L1920" t="b">
        <v>0</v>
      </c>
      <c r="M1920">
        <v>9</v>
      </c>
      <c r="N1920" t="b">
        <v>0</v>
      </c>
      <c r="O1920" t="s">
        <v>8292</v>
      </c>
      <c r="P1920" s="10">
        <f>ROUND(E1920/D1920*100,0)</f>
        <v>1</v>
      </c>
      <c r="Q1920">
        <f>IFERROR(ROUND(E1920/M1920,2),0)</f>
        <v>28.89</v>
      </c>
      <c r="R1920" s="16" t="s">
        <v>8317</v>
      </c>
      <c r="S1920" s="11" t="s">
        <v>8346</v>
      </c>
      <c r="T1920" s="21">
        <f>(((K1920/60)/60)/24)+DATE(1970,1,1)</f>
        <v>41828.789942129632</v>
      </c>
      <c r="U1920" s="21">
        <f>(((I1920/60)/60)/24)+DATE(1970,1,1)</f>
        <v>41863.789942129632</v>
      </c>
    </row>
    <row r="1921" spans="1:21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f>YEAR(T1921)</f>
        <v>2015</v>
      </c>
      <c r="K1921" s="11">
        <v>1429477249</v>
      </c>
      <c r="L1921" t="b">
        <v>0</v>
      </c>
      <c r="M1921">
        <v>8</v>
      </c>
      <c r="N1921" t="b">
        <v>0</v>
      </c>
      <c r="O1921" t="s">
        <v>8292</v>
      </c>
      <c r="P1921" s="10">
        <f>ROUND(E1921/D1921*100,0)</f>
        <v>47</v>
      </c>
      <c r="Q1921">
        <f>IFERROR(ROUND(E1921/M1921,2),0)</f>
        <v>29.63</v>
      </c>
      <c r="R1921" s="16" t="s">
        <v>8317</v>
      </c>
      <c r="S1921" s="11" t="s">
        <v>8346</v>
      </c>
      <c r="T1921" s="21">
        <f>(((K1921/60)/60)/24)+DATE(1970,1,1)</f>
        <v>42113.875567129624</v>
      </c>
      <c r="U1921" s="21">
        <f>(((I1921/60)/60)/24)+DATE(1970,1,1)</f>
        <v>42143.875567129624</v>
      </c>
    </row>
    <row r="1922" spans="1:21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f>YEAR(T1922)</f>
        <v>2015</v>
      </c>
      <c r="K1922" s="11">
        <v>1443042061</v>
      </c>
      <c r="L1922" t="b">
        <v>0</v>
      </c>
      <c r="M1922">
        <v>105</v>
      </c>
      <c r="N1922" t="b">
        <v>0</v>
      </c>
      <c r="O1922" t="s">
        <v>8292</v>
      </c>
      <c r="P1922" s="10">
        <f>ROUND(E1922/D1922*100,0)</f>
        <v>43</v>
      </c>
      <c r="Q1922">
        <f>IFERROR(ROUND(E1922/M1922,2),0)</f>
        <v>40.98</v>
      </c>
      <c r="R1922" s="16" t="s">
        <v>8317</v>
      </c>
      <c r="S1922" s="11" t="s">
        <v>8346</v>
      </c>
      <c r="T1922" s="21">
        <f>(((K1922/60)/60)/24)+DATE(1970,1,1)</f>
        <v>42270.875706018516</v>
      </c>
      <c r="U1922" s="21">
        <f>(((I1922/60)/60)/24)+DATE(1970,1,1)</f>
        <v>42298.958333333328</v>
      </c>
    </row>
    <row r="1923" spans="1:21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f>YEAR(T1923)</f>
        <v>2012</v>
      </c>
      <c r="K1923" s="11">
        <v>1339651143</v>
      </c>
      <c r="L1923" t="b">
        <v>0</v>
      </c>
      <c r="M1923">
        <v>38</v>
      </c>
      <c r="N1923" t="b">
        <v>1</v>
      </c>
      <c r="O1923" t="s">
        <v>8277</v>
      </c>
      <c r="P1923" s="10">
        <f>ROUND(E1923/D1923*100,0)</f>
        <v>137</v>
      </c>
      <c r="Q1923">
        <f>IFERROR(ROUND(E1923/M1923,2),0)</f>
        <v>54</v>
      </c>
      <c r="R1923" s="16" t="s">
        <v>8323</v>
      </c>
      <c r="S1923" s="11" t="s">
        <v>8327</v>
      </c>
      <c r="T1923" s="21">
        <f>(((K1923/60)/60)/24)+DATE(1970,1,1)</f>
        <v>41074.221562500003</v>
      </c>
      <c r="U1923" s="21">
        <f>(((I1923/60)/60)/24)+DATE(1970,1,1)</f>
        <v>41104.221562500003</v>
      </c>
    </row>
    <row r="1924" spans="1:21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f>YEAR(T1924)</f>
        <v>2013</v>
      </c>
      <c r="K1924" s="11">
        <v>1384236507</v>
      </c>
      <c r="L1924" t="b">
        <v>0</v>
      </c>
      <c r="M1924">
        <v>64</v>
      </c>
      <c r="N1924" t="b">
        <v>1</v>
      </c>
      <c r="O1924" t="s">
        <v>8277</v>
      </c>
      <c r="P1924" s="10">
        <f>ROUND(E1924/D1924*100,0)</f>
        <v>116</v>
      </c>
      <c r="Q1924">
        <f>IFERROR(ROUND(E1924/M1924,2),0)</f>
        <v>36.11</v>
      </c>
      <c r="R1924" s="16" t="s">
        <v>8323</v>
      </c>
      <c r="S1924" s="11" t="s">
        <v>8327</v>
      </c>
      <c r="T1924" s="21">
        <f>(((K1924/60)/60)/24)+DATE(1970,1,1)</f>
        <v>41590.255868055552</v>
      </c>
      <c r="U1924" s="21">
        <f>(((I1924/60)/60)/24)+DATE(1970,1,1)</f>
        <v>41620.255868055552</v>
      </c>
    </row>
    <row r="1925" spans="1:21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f>YEAR(T1925)</f>
        <v>2011</v>
      </c>
      <c r="K1925" s="11">
        <v>1313612532</v>
      </c>
      <c r="L1925" t="b">
        <v>0</v>
      </c>
      <c r="M1925">
        <v>13</v>
      </c>
      <c r="N1925" t="b">
        <v>1</v>
      </c>
      <c r="O1925" t="s">
        <v>8277</v>
      </c>
      <c r="P1925" s="10">
        <f>ROUND(E1925/D1925*100,0)</f>
        <v>241</v>
      </c>
      <c r="Q1925">
        <f>IFERROR(ROUND(E1925/M1925,2),0)</f>
        <v>23.15</v>
      </c>
      <c r="R1925" s="16" t="s">
        <v>8323</v>
      </c>
      <c r="S1925" s="11" t="s">
        <v>8327</v>
      </c>
      <c r="T1925" s="21">
        <f>(((K1925/60)/60)/24)+DATE(1970,1,1)</f>
        <v>40772.848749999997</v>
      </c>
      <c r="U1925" s="21">
        <f>(((I1925/60)/60)/24)+DATE(1970,1,1)</f>
        <v>40813.207638888889</v>
      </c>
    </row>
    <row r="1926" spans="1:21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f>YEAR(T1926)</f>
        <v>2013</v>
      </c>
      <c r="K1926" s="11">
        <v>1387390555</v>
      </c>
      <c r="L1926" t="b">
        <v>0</v>
      </c>
      <c r="M1926">
        <v>33</v>
      </c>
      <c r="N1926" t="b">
        <v>1</v>
      </c>
      <c r="O1926" t="s">
        <v>8277</v>
      </c>
      <c r="P1926" s="10">
        <f>ROUND(E1926/D1926*100,0)</f>
        <v>114</v>
      </c>
      <c r="Q1926">
        <f>IFERROR(ROUND(E1926/M1926,2),0)</f>
        <v>104</v>
      </c>
      <c r="R1926" s="16" t="s">
        <v>8323</v>
      </c>
      <c r="S1926" s="11" t="s">
        <v>8327</v>
      </c>
      <c r="T1926" s="21">
        <f>(((K1926/60)/60)/24)+DATE(1970,1,1)</f>
        <v>41626.761053240742</v>
      </c>
      <c r="U1926" s="21">
        <f>(((I1926/60)/60)/24)+DATE(1970,1,1)</f>
        <v>41654.814583333333</v>
      </c>
    </row>
    <row r="1927" spans="1:21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f>YEAR(T1927)</f>
        <v>2013</v>
      </c>
      <c r="K1927" s="11">
        <v>1379540288</v>
      </c>
      <c r="L1927" t="b">
        <v>0</v>
      </c>
      <c r="M1927">
        <v>52</v>
      </c>
      <c r="N1927" t="b">
        <v>1</v>
      </c>
      <c r="O1927" t="s">
        <v>8277</v>
      </c>
      <c r="P1927" s="10">
        <f>ROUND(E1927/D1927*100,0)</f>
        <v>110</v>
      </c>
      <c r="Q1927">
        <f>IFERROR(ROUND(E1927/M1927,2),0)</f>
        <v>31.83</v>
      </c>
      <c r="R1927" s="16" t="s">
        <v>8323</v>
      </c>
      <c r="S1927" s="11" t="s">
        <v>8327</v>
      </c>
      <c r="T1927" s="21">
        <f>(((K1927/60)/60)/24)+DATE(1970,1,1)</f>
        <v>41535.90148148148</v>
      </c>
      <c r="U1927" s="21">
        <f>(((I1927/60)/60)/24)+DATE(1970,1,1)</f>
        <v>41558</v>
      </c>
    </row>
    <row r="1928" spans="1:21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f>YEAR(T1928)</f>
        <v>2010</v>
      </c>
      <c r="K1928" s="11">
        <v>1286319256</v>
      </c>
      <c r="L1928" t="b">
        <v>0</v>
      </c>
      <c r="M1928">
        <v>107</v>
      </c>
      <c r="N1928" t="b">
        <v>1</v>
      </c>
      <c r="O1928" t="s">
        <v>8277</v>
      </c>
      <c r="P1928" s="10">
        <f>ROUND(E1928/D1928*100,0)</f>
        <v>195</v>
      </c>
      <c r="Q1928">
        <f>IFERROR(ROUND(E1928/M1928,2),0)</f>
        <v>27.39</v>
      </c>
      <c r="R1928" s="16" t="s">
        <v>8323</v>
      </c>
      <c r="S1928" s="11" t="s">
        <v>8327</v>
      </c>
      <c r="T1928" s="21">
        <f>(((K1928/60)/60)/24)+DATE(1970,1,1)</f>
        <v>40456.954351851848</v>
      </c>
      <c r="U1928" s="21">
        <f>(((I1928/60)/60)/24)+DATE(1970,1,1)</f>
        <v>40484.018055555556</v>
      </c>
    </row>
    <row r="1929" spans="1:21" ht="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f>YEAR(T1929)</f>
        <v>2012</v>
      </c>
      <c r="K1929" s="11">
        <v>1329856839</v>
      </c>
      <c r="L1929" t="b">
        <v>0</v>
      </c>
      <c r="M1929">
        <v>11</v>
      </c>
      <c r="N1929" t="b">
        <v>1</v>
      </c>
      <c r="O1929" t="s">
        <v>8277</v>
      </c>
      <c r="P1929" s="10">
        <f>ROUND(E1929/D1929*100,0)</f>
        <v>103</v>
      </c>
      <c r="Q1929">
        <f>IFERROR(ROUND(E1929/M1929,2),0)</f>
        <v>56.36</v>
      </c>
      <c r="R1929" s="16" t="s">
        <v>8323</v>
      </c>
      <c r="S1929" s="11" t="s">
        <v>8327</v>
      </c>
      <c r="T1929" s="21">
        <f>(((K1929/60)/60)/24)+DATE(1970,1,1)</f>
        <v>40960.861562500002</v>
      </c>
      <c r="U1929" s="21">
        <f>(((I1929/60)/60)/24)+DATE(1970,1,1)</f>
        <v>40976.207638888889</v>
      </c>
    </row>
    <row r="1930" spans="1:21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f>YEAR(T1930)</f>
        <v>2013</v>
      </c>
      <c r="K1930" s="11">
        <v>1365348794</v>
      </c>
      <c r="L1930" t="b">
        <v>0</v>
      </c>
      <c r="M1930">
        <v>34</v>
      </c>
      <c r="N1930" t="b">
        <v>1</v>
      </c>
      <c r="O1930" t="s">
        <v>8277</v>
      </c>
      <c r="P1930" s="10">
        <f>ROUND(E1930/D1930*100,0)</f>
        <v>103</v>
      </c>
      <c r="Q1930">
        <f>IFERROR(ROUND(E1930/M1930,2),0)</f>
        <v>77.349999999999994</v>
      </c>
      <c r="R1930" s="16" t="s">
        <v>8323</v>
      </c>
      <c r="S1930" s="11" t="s">
        <v>8327</v>
      </c>
      <c r="T1930" s="21">
        <f>(((K1930/60)/60)/24)+DATE(1970,1,1)</f>
        <v>41371.648078703707</v>
      </c>
      <c r="U1930" s="21">
        <f>(((I1930/60)/60)/24)+DATE(1970,1,1)</f>
        <v>41401.648078703707</v>
      </c>
    </row>
    <row r="1931" spans="1:21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f>YEAR(T1931)</f>
        <v>2011</v>
      </c>
      <c r="K1931" s="11">
        <v>1306197066</v>
      </c>
      <c r="L1931" t="b">
        <v>0</v>
      </c>
      <c r="M1931">
        <v>75</v>
      </c>
      <c r="N1931" t="b">
        <v>1</v>
      </c>
      <c r="O1931" t="s">
        <v>8277</v>
      </c>
      <c r="P1931" s="10">
        <f>ROUND(E1931/D1931*100,0)</f>
        <v>100</v>
      </c>
      <c r="Q1931">
        <f>IFERROR(ROUND(E1931/M1931,2),0)</f>
        <v>42.8</v>
      </c>
      <c r="R1931" s="16" t="s">
        <v>8323</v>
      </c>
      <c r="S1931" s="11" t="s">
        <v>8327</v>
      </c>
      <c r="T1931" s="21">
        <f>(((K1931/60)/60)/24)+DATE(1970,1,1)</f>
        <v>40687.021597222221</v>
      </c>
      <c r="U1931" s="21">
        <f>(((I1931/60)/60)/24)+DATE(1970,1,1)</f>
        <v>40729.021597222221</v>
      </c>
    </row>
    <row r="1932" spans="1:21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f>YEAR(T1932)</f>
        <v>2013</v>
      </c>
      <c r="K1932" s="11">
        <v>1368019482</v>
      </c>
      <c r="L1932" t="b">
        <v>0</v>
      </c>
      <c r="M1932">
        <v>26</v>
      </c>
      <c r="N1932" t="b">
        <v>1</v>
      </c>
      <c r="O1932" t="s">
        <v>8277</v>
      </c>
      <c r="P1932" s="10">
        <f>ROUND(E1932/D1932*100,0)</f>
        <v>127</v>
      </c>
      <c r="Q1932">
        <f>IFERROR(ROUND(E1932/M1932,2),0)</f>
        <v>48.85</v>
      </c>
      <c r="R1932" s="16" t="s">
        <v>8323</v>
      </c>
      <c r="S1932" s="11" t="s">
        <v>8327</v>
      </c>
      <c r="T1932" s="21">
        <f>(((K1932/60)/60)/24)+DATE(1970,1,1)</f>
        <v>41402.558819444443</v>
      </c>
      <c r="U1932" s="21">
        <f>(((I1932/60)/60)/24)+DATE(1970,1,1)</f>
        <v>41462.558819444443</v>
      </c>
    </row>
    <row r="1933" spans="1:21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f>YEAR(T1933)</f>
        <v>2012</v>
      </c>
      <c r="K1933" s="11">
        <v>1336512309</v>
      </c>
      <c r="L1933" t="b">
        <v>0</v>
      </c>
      <c r="M1933">
        <v>50</v>
      </c>
      <c r="N1933" t="b">
        <v>1</v>
      </c>
      <c r="O1933" t="s">
        <v>8277</v>
      </c>
      <c r="P1933" s="10">
        <f>ROUND(E1933/D1933*100,0)</f>
        <v>121</v>
      </c>
      <c r="Q1933">
        <f>IFERROR(ROUND(E1933/M1933,2),0)</f>
        <v>48.24</v>
      </c>
      <c r="R1933" s="16" t="s">
        <v>8323</v>
      </c>
      <c r="S1933" s="11" t="s">
        <v>8327</v>
      </c>
      <c r="T1933" s="21">
        <f>(((K1933/60)/60)/24)+DATE(1970,1,1)</f>
        <v>41037.892465277779</v>
      </c>
      <c r="U1933" s="21">
        <f>(((I1933/60)/60)/24)+DATE(1970,1,1)</f>
        <v>41051.145833333336</v>
      </c>
    </row>
    <row r="1934" spans="1:21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f>YEAR(T1934)</f>
        <v>2012</v>
      </c>
      <c r="K1934" s="11">
        <v>1325618773</v>
      </c>
      <c r="L1934" t="b">
        <v>0</v>
      </c>
      <c r="M1934">
        <v>80</v>
      </c>
      <c r="N1934" t="b">
        <v>1</v>
      </c>
      <c r="O1934" t="s">
        <v>8277</v>
      </c>
      <c r="P1934" s="10">
        <f>ROUND(E1934/D1934*100,0)</f>
        <v>107</v>
      </c>
      <c r="Q1934">
        <f>IFERROR(ROUND(E1934/M1934,2),0)</f>
        <v>70.209999999999994</v>
      </c>
      <c r="R1934" s="16" t="s">
        <v>8323</v>
      </c>
      <c r="S1934" s="11" t="s">
        <v>8327</v>
      </c>
      <c r="T1934" s="21">
        <f>(((K1934/60)/60)/24)+DATE(1970,1,1)</f>
        <v>40911.809872685182</v>
      </c>
      <c r="U1934" s="21">
        <f>(((I1934/60)/60)/24)+DATE(1970,1,1)</f>
        <v>40932.809872685182</v>
      </c>
    </row>
    <row r="1935" spans="1:21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f>YEAR(T1935)</f>
        <v>2014</v>
      </c>
      <c r="K1935" s="11">
        <v>1409195307</v>
      </c>
      <c r="L1935" t="b">
        <v>0</v>
      </c>
      <c r="M1935">
        <v>110</v>
      </c>
      <c r="N1935" t="b">
        <v>1</v>
      </c>
      <c r="O1935" t="s">
        <v>8277</v>
      </c>
      <c r="P1935" s="10">
        <f>ROUND(E1935/D1935*100,0)</f>
        <v>172</v>
      </c>
      <c r="Q1935">
        <f>IFERROR(ROUND(E1935/M1935,2),0)</f>
        <v>94.05</v>
      </c>
      <c r="R1935" s="16" t="s">
        <v>8323</v>
      </c>
      <c r="S1935" s="11" t="s">
        <v>8327</v>
      </c>
      <c r="T1935" s="21">
        <f>(((K1935/60)/60)/24)+DATE(1970,1,1)</f>
        <v>41879.130868055552</v>
      </c>
      <c r="U1935" s="21">
        <f>(((I1935/60)/60)/24)+DATE(1970,1,1)</f>
        <v>41909.130868055552</v>
      </c>
    </row>
    <row r="1936" spans="1:21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f>YEAR(T1936)</f>
        <v>2011</v>
      </c>
      <c r="K1936" s="11">
        <v>1321649321</v>
      </c>
      <c r="L1936" t="b">
        <v>0</v>
      </c>
      <c r="M1936">
        <v>77</v>
      </c>
      <c r="N1936" t="b">
        <v>1</v>
      </c>
      <c r="O1936" t="s">
        <v>8277</v>
      </c>
      <c r="P1936" s="10">
        <f>ROUND(E1936/D1936*100,0)</f>
        <v>124</v>
      </c>
      <c r="Q1936">
        <f>IFERROR(ROUND(E1936/M1936,2),0)</f>
        <v>80.27</v>
      </c>
      <c r="R1936" s="16" t="s">
        <v>8323</v>
      </c>
      <c r="S1936" s="11" t="s">
        <v>8327</v>
      </c>
      <c r="T1936" s="21">
        <f>(((K1936/60)/60)/24)+DATE(1970,1,1)</f>
        <v>40865.867141203707</v>
      </c>
      <c r="U1936" s="21">
        <f>(((I1936/60)/60)/24)+DATE(1970,1,1)</f>
        <v>40902.208333333336</v>
      </c>
    </row>
    <row r="1937" spans="1:21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f>YEAR(T1937)</f>
        <v>2014</v>
      </c>
      <c r="K1937" s="11">
        <v>1400106171</v>
      </c>
      <c r="L1937" t="b">
        <v>0</v>
      </c>
      <c r="M1937">
        <v>50</v>
      </c>
      <c r="N1937" t="b">
        <v>1</v>
      </c>
      <c r="O1937" t="s">
        <v>8277</v>
      </c>
      <c r="P1937" s="10">
        <f>ROUND(E1937/D1937*100,0)</f>
        <v>108</v>
      </c>
      <c r="Q1937">
        <f>IFERROR(ROUND(E1937/M1937,2),0)</f>
        <v>54.2</v>
      </c>
      <c r="R1937" s="16" t="s">
        <v>8323</v>
      </c>
      <c r="S1937" s="11" t="s">
        <v>8327</v>
      </c>
      <c r="T1937" s="21">
        <f>(((K1937/60)/60)/24)+DATE(1970,1,1)</f>
        <v>41773.932534722226</v>
      </c>
      <c r="U1937" s="21">
        <f>(((I1937/60)/60)/24)+DATE(1970,1,1)</f>
        <v>41811.207638888889</v>
      </c>
    </row>
    <row r="1938" spans="1:21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f>YEAR(T1938)</f>
        <v>2011</v>
      </c>
      <c r="K1938" s="11">
        <v>1320528070</v>
      </c>
      <c r="L1938" t="b">
        <v>0</v>
      </c>
      <c r="M1938">
        <v>145</v>
      </c>
      <c r="N1938" t="b">
        <v>1</v>
      </c>
      <c r="O1938" t="s">
        <v>8277</v>
      </c>
      <c r="P1938" s="10">
        <f>ROUND(E1938/D1938*100,0)</f>
        <v>117</v>
      </c>
      <c r="Q1938">
        <f>IFERROR(ROUND(E1938/M1938,2),0)</f>
        <v>60.27</v>
      </c>
      <c r="R1938" s="16" t="s">
        <v>8323</v>
      </c>
      <c r="S1938" s="11" t="s">
        <v>8327</v>
      </c>
      <c r="T1938" s="21">
        <f>(((K1938/60)/60)/24)+DATE(1970,1,1)</f>
        <v>40852.889699074076</v>
      </c>
      <c r="U1938" s="21">
        <f>(((I1938/60)/60)/24)+DATE(1970,1,1)</f>
        <v>40883.249305555553</v>
      </c>
    </row>
    <row r="1939" spans="1:21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f>YEAR(T1939)</f>
        <v>2012</v>
      </c>
      <c r="K1939" s="11">
        <v>1338346281</v>
      </c>
      <c r="L1939" t="b">
        <v>0</v>
      </c>
      <c r="M1939">
        <v>29</v>
      </c>
      <c r="N1939" t="b">
        <v>1</v>
      </c>
      <c r="O1939" t="s">
        <v>8277</v>
      </c>
      <c r="P1939" s="10">
        <f>ROUND(E1939/D1939*100,0)</f>
        <v>187</v>
      </c>
      <c r="Q1939">
        <f>IFERROR(ROUND(E1939/M1939,2),0)</f>
        <v>38.74</v>
      </c>
      <c r="R1939" s="16" t="s">
        <v>8323</v>
      </c>
      <c r="S1939" s="11" t="s">
        <v>8327</v>
      </c>
      <c r="T1939" s="21">
        <f>(((K1939/60)/60)/24)+DATE(1970,1,1)</f>
        <v>41059.118993055556</v>
      </c>
      <c r="U1939" s="21">
        <f>(((I1939/60)/60)/24)+DATE(1970,1,1)</f>
        <v>41075.165972222225</v>
      </c>
    </row>
    <row r="1940" spans="1:21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f>YEAR(T1940)</f>
        <v>2013</v>
      </c>
      <c r="K1940" s="11">
        <v>1370067231</v>
      </c>
      <c r="L1940" t="b">
        <v>0</v>
      </c>
      <c r="M1940">
        <v>114</v>
      </c>
      <c r="N1940" t="b">
        <v>1</v>
      </c>
      <c r="O1940" t="s">
        <v>8277</v>
      </c>
      <c r="P1940" s="10">
        <f>ROUND(E1940/D1940*100,0)</f>
        <v>116</v>
      </c>
      <c r="Q1940">
        <f>IFERROR(ROUND(E1940/M1940,2),0)</f>
        <v>152.54</v>
      </c>
      <c r="R1940" s="16" t="s">
        <v>8323</v>
      </c>
      <c r="S1940" s="11" t="s">
        <v>8327</v>
      </c>
      <c r="T1940" s="21">
        <f>(((K1940/60)/60)/24)+DATE(1970,1,1)</f>
        <v>41426.259618055556</v>
      </c>
      <c r="U1940" s="21">
        <f>(((I1940/60)/60)/24)+DATE(1970,1,1)</f>
        <v>41457.208333333336</v>
      </c>
    </row>
    <row r="1941" spans="1:21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f>YEAR(T1941)</f>
        <v>2013</v>
      </c>
      <c r="K1941" s="11">
        <v>1360366708</v>
      </c>
      <c r="L1941" t="b">
        <v>0</v>
      </c>
      <c r="M1941">
        <v>96</v>
      </c>
      <c r="N1941" t="b">
        <v>1</v>
      </c>
      <c r="O1941" t="s">
        <v>8277</v>
      </c>
      <c r="P1941" s="10">
        <f>ROUND(E1941/D1941*100,0)</f>
        <v>111</v>
      </c>
      <c r="Q1941">
        <f>IFERROR(ROUND(E1941/M1941,2),0)</f>
        <v>115.31</v>
      </c>
      <c r="R1941" s="16" t="s">
        <v>8323</v>
      </c>
      <c r="S1941" s="11" t="s">
        <v>8327</v>
      </c>
      <c r="T1941" s="21">
        <f>(((K1941/60)/60)/24)+DATE(1970,1,1)</f>
        <v>41313.985046296293</v>
      </c>
      <c r="U1941" s="21">
        <f>(((I1941/60)/60)/24)+DATE(1970,1,1)</f>
        <v>41343.943379629629</v>
      </c>
    </row>
    <row r="1942" spans="1:21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f>YEAR(T1942)</f>
        <v>2011</v>
      </c>
      <c r="K1942" s="11">
        <v>1304770233</v>
      </c>
      <c r="L1942" t="b">
        <v>0</v>
      </c>
      <c r="M1942">
        <v>31</v>
      </c>
      <c r="N1942" t="b">
        <v>1</v>
      </c>
      <c r="O1942" t="s">
        <v>8277</v>
      </c>
      <c r="P1942" s="10">
        <f>ROUND(E1942/D1942*100,0)</f>
        <v>171</v>
      </c>
      <c r="Q1942">
        <f>IFERROR(ROUND(E1942/M1942,2),0)</f>
        <v>35.840000000000003</v>
      </c>
      <c r="R1942" s="16" t="s">
        <v>8323</v>
      </c>
      <c r="S1942" s="11" t="s">
        <v>8327</v>
      </c>
      <c r="T1942" s="21">
        <f>(((K1942/60)/60)/24)+DATE(1970,1,1)</f>
        <v>40670.507326388892</v>
      </c>
      <c r="U1942" s="21">
        <f>(((I1942/60)/60)/24)+DATE(1970,1,1)</f>
        <v>40709.165972222225</v>
      </c>
    </row>
    <row r="1943" spans="1:21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f>YEAR(T1943)</f>
        <v>2014</v>
      </c>
      <c r="K1943" s="11">
        <v>1397545131</v>
      </c>
      <c r="L1943" t="b">
        <v>1</v>
      </c>
      <c r="M1943">
        <v>4883</v>
      </c>
      <c r="N1943" t="b">
        <v>1</v>
      </c>
      <c r="O1943" t="s">
        <v>8293</v>
      </c>
      <c r="P1943" s="10">
        <f>ROUND(E1943/D1943*100,0)</f>
        <v>126</v>
      </c>
      <c r="Q1943">
        <f>IFERROR(ROUND(E1943/M1943,2),0)</f>
        <v>64.569999999999993</v>
      </c>
      <c r="R1943" s="16" t="s">
        <v>8317</v>
      </c>
      <c r="S1943" s="11" t="s">
        <v>8347</v>
      </c>
      <c r="T1943" s="21">
        <f>(((K1943/60)/60)/24)+DATE(1970,1,1)</f>
        <v>41744.290868055556</v>
      </c>
      <c r="U1943" s="21">
        <f>(((I1943/60)/60)/24)+DATE(1970,1,1)</f>
        <v>41774.290868055556</v>
      </c>
    </row>
    <row r="1944" spans="1:21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f>YEAR(T1944)</f>
        <v>2011</v>
      </c>
      <c r="K1944" s="11">
        <v>1302033140</v>
      </c>
      <c r="L1944" t="b">
        <v>1</v>
      </c>
      <c r="M1944">
        <v>95</v>
      </c>
      <c r="N1944" t="b">
        <v>1</v>
      </c>
      <c r="O1944" t="s">
        <v>8293</v>
      </c>
      <c r="P1944" s="10">
        <f>ROUND(E1944/D1944*100,0)</f>
        <v>138</v>
      </c>
      <c r="Q1944">
        <f>IFERROR(ROUND(E1944/M1944,2),0)</f>
        <v>87.44</v>
      </c>
      <c r="R1944" s="16" t="s">
        <v>8317</v>
      </c>
      <c r="S1944" s="11" t="s">
        <v>8347</v>
      </c>
      <c r="T1944" s="21">
        <f>(((K1944/60)/60)/24)+DATE(1970,1,1)</f>
        <v>40638.828009259261</v>
      </c>
      <c r="U1944" s="21">
        <f>(((I1944/60)/60)/24)+DATE(1970,1,1)</f>
        <v>40728.828009259261</v>
      </c>
    </row>
    <row r="1945" spans="1:21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f>YEAR(T1945)</f>
        <v>2016</v>
      </c>
      <c r="K1945" s="11">
        <v>1467008916</v>
      </c>
      <c r="L1945" t="b">
        <v>1</v>
      </c>
      <c r="M1945">
        <v>2478</v>
      </c>
      <c r="N1945" t="b">
        <v>1</v>
      </c>
      <c r="O1945" t="s">
        <v>8293</v>
      </c>
      <c r="P1945" s="10">
        <f>ROUND(E1945/D1945*100,0)</f>
        <v>1705</v>
      </c>
      <c r="Q1945">
        <f>IFERROR(ROUND(E1945/M1945,2),0)</f>
        <v>68.819999999999993</v>
      </c>
      <c r="R1945" s="16" t="s">
        <v>8317</v>
      </c>
      <c r="S1945" s="11" t="s">
        <v>8347</v>
      </c>
      <c r="T1945" s="21">
        <f>(((K1945/60)/60)/24)+DATE(1970,1,1)</f>
        <v>42548.269861111112</v>
      </c>
      <c r="U1945" s="21">
        <f>(((I1945/60)/60)/24)+DATE(1970,1,1)</f>
        <v>42593.269861111112</v>
      </c>
    </row>
    <row r="1946" spans="1:21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f>YEAR(T1946)</f>
        <v>2014</v>
      </c>
      <c r="K1946" s="11">
        <v>1396360890</v>
      </c>
      <c r="L1946" t="b">
        <v>1</v>
      </c>
      <c r="M1946">
        <v>1789</v>
      </c>
      <c r="N1946" t="b">
        <v>1</v>
      </c>
      <c r="O1946" t="s">
        <v>8293</v>
      </c>
      <c r="P1946" s="10">
        <f>ROUND(E1946/D1946*100,0)</f>
        <v>788</v>
      </c>
      <c r="Q1946">
        <f>IFERROR(ROUND(E1946/M1946,2),0)</f>
        <v>176.2</v>
      </c>
      <c r="R1946" s="16" t="s">
        <v>8317</v>
      </c>
      <c r="S1946" s="11" t="s">
        <v>8347</v>
      </c>
      <c r="T1946" s="21">
        <f>(((K1946/60)/60)/24)+DATE(1970,1,1)</f>
        <v>41730.584374999999</v>
      </c>
      <c r="U1946" s="21">
        <f>(((I1946/60)/60)/24)+DATE(1970,1,1)</f>
        <v>41760.584374999999</v>
      </c>
    </row>
    <row r="1947" spans="1:21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f>YEAR(T1947)</f>
        <v>2015</v>
      </c>
      <c r="K1947" s="11">
        <v>1433224958</v>
      </c>
      <c r="L1947" t="b">
        <v>1</v>
      </c>
      <c r="M1947">
        <v>680</v>
      </c>
      <c r="N1947" t="b">
        <v>1</v>
      </c>
      <c r="O1947" t="s">
        <v>8293</v>
      </c>
      <c r="P1947" s="10">
        <f>ROUND(E1947/D1947*100,0)</f>
        <v>348</v>
      </c>
      <c r="Q1947">
        <f>IFERROR(ROUND(E1947/M1947,2),0)</f>
        <v>511.79</v>
      </c>
      <c r="R1947" s="16" t="s">
        <v>8317</v>
      </c>
      <c r="S1947" s="11" t="s">
        <v>8347</v>
      </c>
      <c r="T1947" s="21">
        <f>(((K1947/60)/60)/24)+DATE(1970,1,1)</f>
        <v>42157.251828703709</v>
      </c>
      <c r="U1947" s="21">
        <f>(((I1947/60)/60)/24)+DATE(1970,1,1)</f>
        <v>42197.251828703709</v>
      </c>
    </row>
    <row r="1948" spans="1:21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f>YEAR(T1948)</f>
        <v>2014</v>
      </c>
      <c r="K1948" s="11">
        <v>1392780961</v>
      </c>
      <c r="L1948" t="b">
        <v>1</v>
      </c>
      <c r="M1948">
        <v>70</v>
      </c>
      <c r="N1948" t="b">
        <v>1</v>
      </c>
      <c r="O1948" t="s">
        <v>8293</v>
      </c>
      <c r="P1948" s="10">
        <f>ROUND(E1948/D1948*100,0)</f>
        <v>150</v>
      </c>
      <c r="Q1948">
        <f>IFERROR(ROUND(E1948/M1948,2),0)</f>
        <v>160.44</v>
      </c>
      <c r="R1948" s="16" t="s">
        <v>8317</v>
      </c>
      <c r="S1948" s="11" t="s">
        <v>8347</v>
      </c>
      <c r="T1948" s="21">
        <f>(((K1948/60)/60)/24)+DATE(1970,1,1)</f>
        <v>41689.150011574071</v>
      </c>
      <c r="U1948" s="21">
        <f>(((I1948/60)/60)/24)+DATE(1970,1,1)</f>
        <v>41749.108344907407</v>
      </c>
    </row>
    <row r="1949" spans="1:21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f>YEAR(T1949)</f>
        <v>2009</v>
      </c>
      <c r="K1949" s="11">
        <v>1255730520</v>
      </c>
      <c r="L1949" t="b">
        <v>1</v>
      </c>
      <c r="M1949">
        <v>23</v>
      </c>
      <c r="N1949" t="b">
        <v>1</v>
      </c>
      <c r="O1949" t="s">
        <v>8293</v>
      </c>
      <c r="P1949" s="10">
        <f>ROUND(E1949/D1949*100,0)</f>
        <v>101</v>
      </c>
      <c r="Q1949">
        <f>IFERROR(ROUND(E1949/M1949,2),0)</f>
        <v>35</v>
      </c>
      <c r="R1949" s="16" t="s">
        <v>8317</v>
      </c>
      <c r="S1949" s="11" t="s">
        <v>8347</v>
      </c>
      <c r="T1949" s="21">
        <f>(((K1949/60)/60)/24)+DATE(1970,1,1)</f>
        <v>40102.918055555558</v>
      </c>
      <c r="U1949" s="21">
        <f>(((I1949/60)/60)/24)+DATE(1970,1,1)</f>
        <v>40140.249305555553</v>
      </c>
    </row>
    <row r="1950" spans="1:21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f>YEAR(T1950)</f>
        <v>2016</v>
      </c>
      <c r="K1950" s="11">
        <v>1460557809</v>
      </c>
      <c r="L1950" t="b">
        <v>1</v>
      </c>
      <c r="M1950">
        <v>4245</v>
      </c>
      <c r="N1950" t="b">
        <v>1</v>
      </c>
      <c r="O1950" t="s">
        <v>8293</v>
      </c>
      <c r="P1950" s="10">
        <f>ROUND(E1950/D1950*100,0)</f>
        <v>800</v>
      </c>
      <c r="Q1950">
        <f>IFERROR(ROUND(E1950/M1950,2),0)</f>
        <v>188.51</v>
      </c>
      <c r="R1950" s="16" t="s">
        <v>8317</v>
      </c>
      <c r="S1950" s="11" t="s">
        <v>8347</v>
      </c>
      <c r="T1950" s="21">
        <f>(((K1950/60)/60)/24)+DATE(1970,1,1)</f>
        <v>42473.604270833333</v>
      </c>
      <c r="U1950" s="21">
        <f>(((I1950/60)/60)/24)+DATE(1970,1,1)</f>
        <v>42527.709722222222</v>
      </c>
    </row>
    <row r="1951" spans="1:21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f>YEAR(T1951)</f>
        <v>2014</v>
      </c>
      <c r="K1951" s="11">
        <v>1402394951</v>
      </c>
      <c r="L1951" t="b">
        <v>1</v>
      </c>
      <c r="M1951">
        <v>943</v>
      </c>
      <c r="N1951" t="b">
        <v>1</v>
      </c>
      <c r="O1951" t="s">
        <v>8293</v>
      </c>
      <c r="P1951" s="10">
        <f>ROUND(E1951/D1951*100,0)</f>
        <v>106</v>
      </c>
      <c r="Q1951">
        <f>IFERROR(ROUND(E1951/M1951,2),0)</f>
        <v>56.2</v>
      </c>
      <c r="R1951" s="16" t="s">
        <v>8317</v>
      </c>
      <c r="S1951" s="11" t="s">
        <v>8347</v>
      </c>
      <c r="T1951" s="21">
        <f>(((K1951/60)/60)/24)+DATE(1970,1,1)</f>
        <v>41800.423043981478</v>
      </c>
      <c r="U1951" s="21">
        <f>(((I1951/60)/60)/24)+DATE(1970,1,1)</f>
        <v>41830.423043981478</v>
      </c>
    </row>
    <row r="1952" spans="1:21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f>YEAR(T1952)</f>
        <v>2011</v>
      </c>
      <c r="K1952" s="11">
        <v>1300767673</v>
      </c>
      <c r="L1952" t="b">
        <v>1</v>
      </c>
      <c r="M1952">
        <v>1876</v>
      </c>
      <c r="N1952" t="b">
        <v>1</v>
      </c>
      <c r="O1952" t="s">
        <v>8293</v>
      </c>
      <c r="P1952" s="10">
        <f>ROUND(E1952/D1952*100,0)</f>
        <v>201</v>
      </c>
      <c r="Q1952">
        <f>IFERROR(ROUND(E1952/M1952,2),0)</f>
        <v>51.31</v>
      </c>
      <c r="R1952" s="16" t="s">
        <v>8317</v>
      </c>
      <c r="S1952" s="11" t="s">
        <v>8347</v>
      </c>
      <c r="T1952" s="21">
        <f>(((K1952/60)/60)/24)+DATE(1970,1,1)</f>
        <v>40624.181400462963</v>
      </c>
      <c r="U1952" s="21">
        <f>(((I1952/60)/60)/24)+DATE(1970,1,1)</f>
        <v>40655.181400462963</v>
      </c>
    </row>
    <row r="1953" spans="1:21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f>YEAR(T1953)</f>
        <v>2016</v>
      </c>
      <c r="K1953" s="11">
        <v>1475921137</v>
      </c>
      <c r="L1953" t="b">
        <v>1</v>
      </c>
      <c r="M1953">
        <v>834</v>
      </c>
      <c r="N1953" t="b">
        <v>1</v>
      </c>
      <c r="O1953" t="s">
        <v>8293</v>
      </c>
      <c r="P1953" s="10">
        <f>ROUND(E1953/D1953*100,0)</f>
        <v>212</v>
      </c>
      <c r="Q1953">
        <f>IFERROR(ROUND(E1953/M1953,2),0)</f>
        <v>127.36</v>
      </c>
      <c r="R1953" s="16" t="s">
        <v>8317</v>
      </c>
      <c r="S1953" s="11" t="s">
        <v>8347</v>
      </c>
      <c r="T1953" s="21">
        <f>(((K1953/60)/60)/24)+DATE(1970,1,1)</f>
        <v>42651.420567129629</v>
      </c>
      <c r="U1953" s="21">
        <f>(((I1953/60)/60)/24)+DATE(1970,1,1)</f>
        <v>42681.462233796294</v>
      </c>
    </row>
    <row r="1954" spans="1:21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f>YEAR(T1954)</f>
        <v>2013</v>
      </c>
      <c r="K1954" s="11">
        <v>1378737215</v>
      </c>
      <c r="L1954" t="b">
        <v>1</v>
      </c>
      <c r="M1954">
        <v>682</v>
      </c>
      <c r="N1954" t="b">
        <v>1</v>
      </c>
      <c r="O1954" t="s">
        <v>8293</v>
      </c>
      <c r="P1954" s="10">
        <f>ROUND(E1954/D1954*100,0)</f>
        <v>198</v>
      </c>
      <c r="Q1954">
        <f>IFERROR(ROUND(E1954/M1954,2),0)</f>
        <v>101.86</v>
      </c>
      <c r="R1954" s="16" t="s">
        <v>8317</v>
      </c>
      <c r="S1954" s="11" t="s">
        <v>8347</v>
      </c>
      <c r="T1954" s="21">
        <f>(((K1954/60)/60)/24)+DATE(1970,1,1)</f>
        <v>41526.60665509259</v>
      </c>
      <c r="U1954" s="21">
        <f>(((I1954/60)/60)/24)+DATE(1970,1,1)</f>
        <v>41563.60665509259</v>
      </c>
    </row>
    <row r="1955" spans="1:21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f>YEAR(T1955)</f>
        <v>2012</v>
      </c>
      <c r="K1955" s="11">
        <v>1328158065</v>
      </c>
      <c r="L1955" t="b">
        <v>1</v>
      </c>
      <c r="M1955">
        <v>147</v>
      </c>
      <c r="N1955" t="b">
        <v>1</v>
      </c>
      <c r="O1955" t="s">
        <v>8293</v>
      </c>
      <c r="P1955" s="10">
        <f>ROUND(E1955/D1955*100,0)</f>
        <v>226</v>
      </c>
      <c r="Q1955">
        <f>IFERROR(ROUND(E1955/M1955,2),0)</f>
        <v>230.56</v>
      </c>
      <c r="R1955" s="16" t="s">
        <v>8317</v>
      </c>
      <c r="S1955" s="11" t="s">
        <v>8347</v>
      </c>
      <c r="T1955" s="21">
        <f>(((K1955/60)/60)/24)+DATE(1970,1,1)</f>
        <v>40941.199826388889</v>
      </c>
      <c r="U1955" s="21">
        <f>(((I1955/60)/60)/24)+DATE(1970,1,1)</f>
        <v>40970.125</v>
      </c>
    </row>
    <row r="1956" spans="1:21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f>YEAR(T1956)</f>
        <v>2016</v>
      </c>
      <c r="K1956" s="11">
        <v>1453730176</v>
      </c>
      <c r="L1956" t="b">
        <v>1</v>
      </c>
      <c r="M1956">
        <v>415</v>
      </c>
      <c r="N1956" t="b">
        <v>1</v>
      </c>
      <c r="O1956" t="s">
        <v>8293</v>
      </c>
      <c r="P1956" s="10">
        <f>ROUND(E1956/D1956*100,0)</f>
        <v>699</v>
      </c>
      <c r="Q1956">
        <f>IFERROR(ROUND(E1956/M1956,2),0)</f>
        <v>842.11</v>
      </c>
      <c r="R1956" s="16" t="s">
        <v>8317</v>
      </c>
      <c r="S1956" s="11" t="s">
        <v>8347</v>
      </c>
      <c r="T1956" s="21">
        <f>(((K1956/60)/60)/24)+DATE(1970,1,1)</f>
        <v>42394.580740740741</v>
      </c>
      <c r="U1956" s="21">
        <f>(((I1956/60)/60)/24)+DATE(1970,1,1)</f>
        <v>42441.208333333328</v>
      </c>
    </row>
    <row r="1957" spans="1:21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f>YEAR(T1957)</f>
        <v>2012</v>
      </c>
      <c r="K1957" s="11">
        <v>1334989881</v>
      </c>
      <c r="L1957" t="b">
        <v>1</v>
      </c>
      <c r="M1957">
        <v>290</v>
      </c>
      <c r="N1957" t="b">
        <v>1</v>
      </c>
      <c r="O1957" t="s">
        <v>8293</v>
      </c>
      <c r="P1957" s="10">
        <f>ROUND(E1957/D1957*100,0)</f>
        <v>399</v>
      </c>
      <c r="Q1957">
        <f>IFERROR(ROUND(E1957/M1957,2),0)</f>
        <v>577.28</v>
      </c>
      <c r="R1957" s="16" t="s">
        <v>8317</v>
      </c>
      <c r="S1957" s="11" t="s">
        <v>8347</v>
      </c>
      <c r="T1957" s="21">
        <f>(((K1957/60)/60)/24)+DATE(1970,1,1)</f>
        <v>41020.271770833337</v>
      </c>
      <c r="U1957" s="21">
        <f>(((I1957/60)/60)/24)+DATE(1970,1,1)</f>
        <v>41052.791666666664</v>
      </c>
    </row>
    <row r="1958" spans="1:21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f>YEAR(T1958)</f>
        <v>2015</v>
      </c>
      <c r="K1958" s="11">
        <v>1425507005</v>
      </c>
      <c r="L1958" t="b">
        <v>1</v>
      </c>
      <c r="M1958">
        <v>365</v>
      </c>
      <c r="N1958" t="b">
        <v>1</v>
      </c>
      <c r="O1958" t="s">
        <v>8293</v>
      </c>
      <c r="P1958" s="10">
        <f>ROUND(E1958/D1958*100,0)</f>
        <v>294</v>
      </c>
      <c r="Q1958">
        <f>IFERROR(ROUND(E1958/M1958,2),0)</f>
        <v>483.34</v>
      </c>
      <c r="R1958" s="16" t="s">
        <v>8317</v>
      </c>
      <c r="S1958" s="11" t="s">
        <v>8347</v>
      </c>
      <c r="T1958" s="21">
        <f>(((K1958/60)/60)/24)+DATE(1970,1,1)</f>
        <v>42067.923668981486</v>
      </c>
      <c r="U1958" s="21">
        <f>(((I1958/60)/60)/24)+DATE(1970,1,1)</f>
        <v>42112.882002314815</v>
      </c>
    </row>
    <row r="1959" spans="1:21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f>YEAR(T1959)</f>
        <v>2012</v>
      </c>
      <c r="K1959" s="11">
        <v>1348712513</v>
      </c>
      <c r="L1959" t="b">
        <v>1</v>
      </c>
      <c r="M1959">
        <v>660</v>
      </c>
      <c r="N1959" t="b">
        <v>1</v>
      </c>
      <c r="O1959" t="s">
        <v>8293</v>
      </c>
      <c r="P1959" s="10">
        <f>ROUND(E1959/D1959*100,0)</f>
        <v>168</v>
      </c>
      <c r="Q1959">
        <f>IFERROR(ROUND(E1959/M1959,2),0)</f>
        <v>76.14</v>
      </c>
      <c r="R1959" s="16" t="s">
        <v>8317</v>
      </c>
      <c r="S1959" s="11" t="s">
        <v>8347</v>
      </c>
      <c r="T1959" s="21">
        <f>(((K1959/60)/60)/24)+DATE(1970,1,1)</f>
        <v>41179.098530092589</v>
      </c>
      <c r="U1959" s="21">
        <f>(((I1959/60)/60)/24)+DATE(1970,1,1)</f>
        <v>41209.098530092589</v>
      </c>
    </row>
    <row r="1960" spans="1:21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f>YEAR(T1960)</f>
        <v>2013</v>
      </c>
      <c r="K1960" s="11">
        <v>1361490161</v>
      </c>
      <c r="L1960" t="b">
        <v>1</v>
      </c>
      <c r="M1960">
        <v>1356</v>
      </c>
      <c r="N1960" t="b">
        <v>1</v>
      </c>
      <c r="O1960" t="s">
        <v>8293</v>
      </c>
      <c r="P1960" s="10">
        <f>ROUND(E1960/D1960*100,0)</f>
        <v>1436</v>
      </c>
      <c r="Q1960">
        <f>IFERROR(ROUND(E1960/M1960,2),0)</f>
        <v>74.11</v>
      </c>
      <c r="R1960" s="16" t="s">
        <v>8317</v>
      </c>
      <c r="S1960" s="11" t="s">
        <v>8347</v>
      </c>
      <c r="T1960" s="21">
        <f>(((K1960/60)/60)/24)+DATE(1970,1,1)</f>
        <v>41326.987974537034</v>
      </c>
      <c r="U1960" s="21">
        <f>(((I1960/60)/60)/24)+DATE(1970,1,1)</f>
        <v>41356.94630787037</v>
      </c>
    </row>
    <row r="1961" spans="1:21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f>YEAR(T1961)</f>
        <v>2014</v>
      </c>
      <c r="K1961" s="11">
        <v>1408565860</v>
      </c>
      <c r="L1961" t="b">
        <v>1</v>
      </c>
      <c r="M1961">
        <v>424</v>
      </c>
      <c r="N1961" t="b">
        <v>1</v>
      </c>
      <c r="O1961" t="s">
        <v>8293</v>
      </c>
      <c r="P1961" s="10">
        <f>ROUND(E1961/D1961*100,0)</f>
        <v>157</v>
      </c>
      <c r="Q1961">
        <f>IFERROR(ROUND(E1961/M1961,2),0)</f>
        <v>36.97</v>
      </c>
      <c r="R1961" s="16" t="s">
        <v>8317</v>
      </c>
      <c r="S1961" s="11" t="s">
        <v>8347</v>
      </c>
      <c r="T1961" s="21">
        <f>(((K1961/60)/60)/24)+DATE(1970,1,1)</f>
        <v>41871.845601851855</v>
      </c>
      <c r="U1961" s="21">
        <f>(((I1961/60)/60)/24)+DATE(1970,1,1)</f>
        <v>41913</v>
      </c>
    </row>
    <row r="1962" spans="1:21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f>YEAR(T1962)</f>
        <v>2014</v>
      </c>
      <c r="K1962" s="11">
        <v>1416559341</v>
      </c>
      <c r="L1962" t="b">
        <v>1</v>
      </c>
      <c r="M1962">
        <v>33</v>
      </c>
      <c r="N1962" t="b">
        <v>1</v>
      </c>
      <c r="O1962" t="s">
        <v>8293</v>
      </c>
      <c r="P1962" s="10">
        <f>ROUND(E1962/D1962*100,0)</f>
        <v>118</v>
      </c>
      <c r="Q1962">
        <f>IFERROR(ROUND(E1962/M1962,2),0)</f>
        <v>2500.9699999999998</v>
      </c>
      <c r="R1962" s="16" t="s">
        <v>8317</v>
      </c>
      <c r="S1962" s="11" t="s">
        <v>8347</v>
      </c>
      <c r="T1962" s="21">
        <f>(((K1962/60)/60)/24)+DATE(1970,1,1)</f>
        <v>41964.362743055557</v>
      </c>
      <c r="U1962" s="21">
        <f>(((I1962/60)/60)/24)+DATE(1970,1,1)</f>
        <v>41994.362743055557</v>
      </c>
    </row>
    <row r="1963" spans="1:21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f>YEAR(T1963)</f>
        <v>2012</v>
      </c>
      <c r="K1963" s="11">
        <v>1346042417</v>
      </c>
      <c r="L1963" t="b">
        <v>1</v>
      </c>
      <c r="M1963">
        <v>1633</v>
      </c>
      <c r="N1963" t="b">
        <v>1</v>
      </c>
      <c r="O1963" t="s">
        <v>8293</v>
      </c>
      <c r="P1963" s="10">
        <f>ROUND(E1963/D1963*100,0)</f>
        <v>1105</v>
      </c>
      <c r="Q1963">
        <f>IFERROR(ROUND(E1963/M1963,2),0)</f>
        <v>67.69</v>
      </c>
      <c r="R1963" s="16" t="s">
        <v>8317</v>
      </c>
      <c r="S1963" s="11" t="s">
        <v>8347</v>
      </c>
      <c r="T1963" s="21">
        <f>(((K1963/60)/60)/24)+DATE(1970,1,1)</f>
        <v>41148.194641203707</v>
      </c>
      <c r="U1963" s="21">
        <f>(((I1963/60)/60)/24)+DATE(1970,1,1)</f>
        <v>41188.165972222225</v>
      </c>
    </row>
    <row r="1964" spans="1:21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f>YEAR(T1964)</f>
        <v>2014</v>
      </c>
      <c r="K1964" s="11">
        <v>1397414636</v>
      </c>
      <c r="L1964" t="b">
        <v>1</v>
      </c>
      <c r="M1964">
        <v>306</v>
      </c>
      <c r="N1964" t="b">
        <v>1</v>
      </c>
      <c r="O1964" t="s">
        <v>8293</v>
      </c>
      <c r="P1964" s="10">
        <f>ROUND(E1964/D1964*100,0)</f>
        <v>193</v>
      </c>
      <c r="Q1964">
        <f>IFERROR(ROUND(E1964/M1964,2),0)</f>
        <v>63.05</v>
      </c>
      <c r="R1964" s="16" t="s">
        <v>8317</v>
      </c>
      <c r="S1964" s="11" t="s">
        <v>8347</v>
      </c>
      <c r="T1964" s="21">
        <f>(((K1964/60)/60)/24)+DATE(1970,1,1)</f>
        <v>41742.780509259261</v>
      </c>
      <c r="U1964" s="21">
        <f>(((I1964/60)/60)/24)+DATE(1970,1,1)</f>
        <v>41772.780509259261</v>
      </c>
    </row>
    <row r="1965" spans="1:21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f>YEAR(T1965)</f>
        <v>2014</v>
      </c>
      <c r="K1965" s="11">
        <v>1407838734</v>
      </c>
      <c r="L1965" t="b">
        <v>1</v>
      </c>
      <c r="M1965">
        <v>205</v>
      </c>
      <c r="N1965" t="b">
        <v>1</v>
      </c>
      <c r="O1965" t="s">
        <v>8293</v>
      </c>
      <c r="P1965" s="10">
        <f>ROUND(E1965/D1965*100,0)</f>
        <v>127</v>
      </c>
      <c r="Q1965">
        <f>IFERROR(ROUND(E1965/M1965,2),0)</f>
        <v>117.6</v>
      </c>
      <c r="R1965" s="16" t="s">
        <v>8317</v>
      </c>
      <c r="S1965" s="11" t="s">
        <v>8347</v>
      </c>
      <c r="T1965" s="21">
        <f>(((K1965/60)/60)/24)+DATE(1970,1,1)</f>
        <v>41863.429791666669</v>
      </c>
      <c r="U1965" s="21">
        <f>(((I1965/60)/60)/24)+DATE(1970,1,1)</f>
        <v>41898.429791666669</v>
      </c>
    </row>
    <row r="1966" spans="1:21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f>YEAR(T1966)</f>
        <v>2016</v>
      </c>
      <c r="K1966" s="11">
        <v>1458714772</v>
      </c>
      <c r="L1966" t="b">
        <v>1</v>
      </c>
      <c r="M1966">
        <v>1281</v>
      </c>
      <c r="N1966" t="b">
        <v>1</v>
      </c>
      <c r="O1966" t="s">
        <v>8293</v>
      </c>
      <c r="P1966" s="10">
        <f>ROUND(E1966/D1966*100,0)</f>
        <v>260</v>
      </c>
      <c r="Q1966">
        <f>IFERROR(ROUND(E1966/M1966,2),0)</f>
        <v>180.75</v>
      </c>
      <c r="R1966" s="16" t="s">
        <v>8317</v>
      </c>
      <c r="S1966" s="11" t="s">
        <v>8347</v>
      </c>
      <c r="T1966" s="21">
        <f>(((K1966/60)/60)/24)+DATE(1970,1,1)</f>
        <v>42452.272824074069</v>
      </c>
      <c r="U1966" s="21">
        <f>(((I1966/60)/60)/24)+DATE(1970,1,1)</f>
        <v>42482.272824074069</v>
      </c>
    </row>
    <row r="1967" spans="1:21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f>YEAR(T1967)</f>
        <v>2011</v>
      </c>
      <c r="K1967" s="11">
        <v>1324433310</v>
      </c>
      <c r="L1967" t="b">
        <v>1</v>
      </c>
      <c r="M1967">
        <v>103</v>
      </c>
      <c r="N1967" t="b">
        <v>1</v>
      </c>
      <c r="O1967" t="s">
        <v>8293</v>
      </c>
      <c r="P1967" s="10">
        <f>ROUND(E1967/D1967*100,0)</f>
        <v>262</v>
      </c>
      <c r="Q1967">
        <f>IFERROR(ROUND(E1967/M1967,2),0)</f>
        <v>127.32</v>
      </c>
      <c r="R1967" s="16" t="s">
        <v>8317</v>
      </c>
      <c r="S1967" s="11" t="s">
        <v>8347</v>
      </c>
      <c r="T1967" s="21">
        <f>(((K1967/60)/60)/24)+DATE(1970,1,1)</f>
        <v>40898.089236111111</v>
      </c>
      <c r="U1967" s="21">
        <f>(((I1967/60)/60)/24)+DATE(1970,1,1)</f>
        <v>40920.041666666664</v>
      </c>
    </row>
    <row r="1968" spans="1:21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f>YEAR(T1968)</f>
        <v>2014</v>
      </c>
      <c r="K1968" s="11">
        <v>1405429098</v>
      </c>
      <c r="L1968" t="b">
        <v>1</v>
      </c>
      <c r="M1968">
        <v>1513</v>
      </c>
      <c r="N1968" t="b">
        <v>1</v>
      </c>
      <c r="O1968" t="s">
        <v>8293</v>
      </c>
      <c r="P1968" s="10">
        <f>ROUND(E1968/D1968*100,0)</f>
        <v>207</v>
      </c>
      <c r="Q1968">
        <f>IFERROR(ROUND(E1968/M1968,2),0)</f>
        <v>136.63999999999999</v>
      </c>
      <c r="R1968" s="16" t="s">
        <v>8317</v>
      </c>
      <c r="S1968" s="11" t="s">
        <v>8347</v>
      </c>
      <c r="T1968" s="21">
        <f>(((K1968/60)/60)/24)+DATE(1970,1,1)</f>
        <v>41835.540486111109</v>
      </c>
      <c r="U1968" s="21">
        <f>(((I1968/60)/60)/24)+DATE(1970,1,1)</f>
        <v>41865.540486111109</v>
      </c>
    </row>
    <row r="1969" spans="1:21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f>YEAR(T1969)</f>
        <v>2014</v>
      </c>
      <c r="K1969" s="11">
        <v>1396367729</v>
      </c>
      <c r="L1969" t="b">
        <v>1</v>
      </c>
      <c r="M1969">
        <v>405</v>
      </c>
      <c r="N1969" t="b">
        <v>1</v>
      </c>
      <c r="O1969" t="s">
        <v>8293</v>
      </c>
      <c r="P1969" s="10">
        <f>ROUND(E1969/D1969*100,0)</f>
        <v>370</v>
      </c>
      <c r="Q1969">
        <f>IFERROR(ROUND(E1969/M1969,2),0)</f>
        <v>182.78</v>
      </c>
      <c r="R1969" s="16" t="s">
        <v>8317</v>
      </c>
      <c r="S1969" s="11" t="s">
        <v>8347</v>
      </c>
      <c r="T1969" s="21">
        <f>(((K1969/60)/60)/24)+DATE(1970,1,1)</f>
        <v>41730.663530092592</v>
      </c>
      <c r="U1969" s="21">
        <f>(((I1969/60)/60)/24)+DATE(1970,1,1)</f>
        <v>41760.663530092592</v>
      </c>
    </row>
    <row r="1970" spans="1:21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f>YEAR(T1970)</f>
        <v>2016</v>
      </c>
      <c r="K1970" s="11">
        <v>1478095515</v>
      </c>
      <c r="L1970" t="b">
        <v>1</v>
      </c>
      <c r="M1970">
        <v>510</v>
      </c>
      <c r="N1970" t="b">
        <v>1</v>
      </c>
      <c r="O1970" t="s">
        <v>8293</v>
      </c>
      <c r="P1970" s="10">
        <f>ROUND(E1970/D1970*100,0)</f>
        <v>285</v>
      </c>
      <c r="Q1970">
        <f>IFERROR(ROUND(E1970/M1970,2),0)</f>
        <v>279.38</v>
      </c>
      <c r="R1970" s="16" t="s">
        <v>8317</v>
      </c>
      <c r="S1970" s="11" t="s">
        <v>8347</v>
      </c>
      <c r="T1970" s="21">
        <f>(((K1970/60)/60)/24)+DATE(1970,1,1)</f>
        <v>42676.586979166663</v>
      </c>
      <c r="U1970" s="21">
        <f>(((I1970/60)/60)/24)+DATE(1970,1,1)</f>
        <v>42707.628645833334</v>
      </c>
    </row>
    <row r="1971" spans="1:21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f>YEAR(T1971)</f>
        <v>2016</v>
      </c>
      <c r="K1971" s="1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0">
        <f>ROUND(E1971/D1971*100,0)</f>
        <v>579</v>
      </c>
      <c r="Q1971">
        <f>IFERROR(ROUND(E1971/M1971,2),0)</f>
        <v>61.38</v>
      </c>
      <c r="R1971" s="16" t="s">
        <v>8317</v>
      </c>
      <c r="S1971" s="11" t="s">
        <v>8347</v>
      </c>
      <c r="T1971" s="21">
        <f>(((K1971/60)/60)/24)+DATE(1970,1,1)</f>
        <v>42557.792453703703</v>
      </c>
      <c r="U1971" s="21">
        <f>(((I1971/60)/60)/24)+DATE(1970,1,1)</f>
        <v>42587.792453703703</v>
      </c>
    </row>
    <row r="1972" spans="1:21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f>YEAR(T1972)</f>
        <v>2013</v>
      </c>
      <c r="K1972" s="11">
        <v>1361248701</v>
      </c>
      <c r="L1972" t="b">
        <v>1</v>
      </c>
      <c r="M1972">
        <v>701</v>
      </c>
      <c r="N1972" t="b">
        <v>1</v>
      </c>
      <c r="O1972" t="s">
        <v>8293</v>
      </c>
      <c r="P1972" s="10">
        <f>ROUND(E1972/D1972*100,0)</f>
        <v>1132</v>
      </c>
      <c r="Q1972">
        <f>IFERROR(ROUND(E1972/M1972,2),0)</f>
        <v>80.73</v>
      </c>
      <c r="R1972" s="16" t="s">
        <v>8317</v>
      </c>
      <c r="S1972" s="11" t="s">
        <v>8347</v>
      </c>
      <c r="T1972" s="21">
        <f>(((K1972/60)/60)/24)+DATE(1970,1,1)</f>
        <v>41324.193298611113</v>
      </c>
      <c r="U1972" s="21">
        <f>(((I1972/60)/60)/24)+DATE(1970,1,1)</f>
        <v>41384.151631944449</v>
      </c>
    </row>
    <row r="1973" spans="1:21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f>YEAR(T1973)</f>
        <v>2013</v>
      </c>
      <c r="K1973" s="11">
        <v>1381752061</v>
      </c>
      <c r="L1973" t="b">
        <v>1</v>
      </c>
      <c r="M1973">
        <v>3863</v>
      </c>
      <c r="N1973" t="b">
        <v>1</v>
      </c>
      <c r="O1973" t="s">
        <v>8293</v>
      </c>
      <c r="P1973" s="10">
        <f>ROUND(E1973/D1973*100,0)</f>
        <v>263</v>
      </c>
      <c r="Q1973">
        <f>IFERROR(ROUND(E1973/M1973,2),0)</f>
        <v>272.36</v>
      </c>
      <c r="R1973" s="16" t="s">
        <v>8317</v>
      </c>
      <c r="S1973" s="11" t="s">
        <v>8347</v>
      </c>
      <c r="T1973" s="21">
        <f>(((K1973/60)/60)/24)+DATE(1970,1,1)</f>
        <v>41561.500706018516</v>
      </c>
      <c r="U1973" s="21">
        <f>(((I1973/60)/60)/24)+DATE(1970,1,1)</f>
        <v>41593.166666666664</v>
      </c>
    </row>
    <row r="1974" spans="1:21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f>YEAR(T1974)</f>
        <v>2012</v>
      </c>
      <c r="K1974" s="11">
        <v>1350605844</v>
      </c>
      <c r="L1974" t="b">
        <v>1</v>
      </c>
      <c r="M1974">
        <v>238</v>
      </c>
      <c r="N1974" t="b">
        <v>1</v>
      </c>
      <c r="O1974" t="s">
        <v>8293</v>
      </c>
      <c r="P1974" s="10">
        <f>ROUND(E1974/D1974*100,0)</f>
        <v>674</v>
      </c>
      <c r="Q1974">
        <f>IFERROR(ROUND(E1974/M1974,2),0)</f>
        <v>70.849999999999994</v>
      </c>
      <c r="R1974" s="16" t="s">
        <v>8317</v>
      </c>
      <c r="S1974" s="11" t="s">
        <v>8347</v>
      </c>
      <c r="T1974" s="21">
        <f>(((K1974/60)/60)/24)+DATE(1970,1,1)</f>
        <v>41201.012083333335</v>
      </c>
      <c r="U1974" s="21">
        <f>(((I1974/60)/60)/24)+DATE(1970,1,1)</f>
        <v>41231.053749999999</v>
      </c>
    </row>
    <row r="1975" spans="1:21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f>YEAR(T1975)</f>
        <v>2016</v>
      </c>
      <c r="K1975" s="11">
        <v>1467134464</v>
      </c>
      <c r="L1975" t="b">
        <v>1</v>
      </c>
      <c r="M1975">
        <v>2051</v>
      </c>
      <c r="N1975" t="b">
        <v>1</v>
      </c>
      <c r="O1975" t="s">
        <v>8293</v>
      </c>
      <c r="P1975" s="10">
        <f>ROUND(E1975/D1975*100,0)</f>
        <v>257</v>
      </c>
      <c r="Q1975">
        <f>IFERROR(ROUND(E1975/M1975,2),0)</f>
        <v>247.94</v>
      </c>
      <c r="R1975" s="16" t="s">
        <v>8317</v>
      </c>
      <c r="S1975" s="11" t="s">
        <v>8347</v>
      </c>
      <c r="T1975" s="21">
        <f>(((K1975/60)/60)/24)+DATE(1970,1,1)</f>
        <v>42549.722962962958</v>
      </c>
      <c r="U1975" s="21">
        <f>(((I1975/60)/60)/24)+DATE(1970,1,1)</f>
        <v>42588.291666666672</v>
      </c>
    </row>
    <row r="1976" spans="1:21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f>YEAR(T1976)</f>
        <v>2013</v>
      </c>
      <c r="K1976" s="11">
        <v>1371715269</v>
      </c>
      <c r="L1976" t="b">
        <v>1</v>
      </c>
      <c r="M1976">
        <v>402</v>
      </c>
      <c r="N1976" t="b">
        <v>1</v>
      </c>
      <c r="O1976" t="s">
        <v>8293</v>
      </c>
      <c r="P1976" s="10">
        <f>ROUND(E1976/D1976*100,0)</f>
        <v>375</v>
      </c>
      <c r="Q1976">
        <f>IFERROR(ROUND(E1976/M1976,2),0)</f>
        <v>186.81</v>
      </c>
      <c r="R1976" s="16" t="s">
        <v>8317</v>
      </c>
      <c r="S1976" s="11" t="s">
        <v>8347</v>
      </c>
      <c r="T1976" s="21">
        <f>(((K1976/60)/60)/24)+DATE(1970,1,1)</f>
        <v>41445.334131944444</v>
      </c>
      <c r="U1976" s="21">
        <f>(((I1976/60)/60)/24)+DATE(1970,1,1)</f>
        <v>41505.334131944444</v>
      </c>
    </row>
    <row r="1977" spans="1:21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f>YEAR(T1977)</f>
        <v>2013</v>
      </c>
      <c r="K1977" s="11">
        <v>1360346851</v>
      </c>
      <c r="L1977" t="b">
        <v>1</v>
      </c>
      <c r="M1977">
        <v>253</v>
      </c>
      <c r="N1977" t="b">
        <v>1</v>
      </c>
      <c r="O1977" t="s">
        <v>8293</v>
      </c>
      <c r="P1977" s="10">
        <f>ROUND(E1977/D1977*100,0)</f>
        <v>209</v>
      </c>
      <c r="Q1977">
        <f>IFERROR(ROUND(E1977/M1977,2),0)</f>
        <v>131.99</v>
      </c>
      <c r="R1977" s="16" t="s">
        <v>8317</v>
      </c>
      <c r="S1977" s="11" t="s">
        <v>8347</v>
      </c>
      <c r="T1977" s="21">
        <f>(((K1977/60)/60)/24)+DATE(1970,1,1)</f>
        <v>41313.755219907405</v>
      </c>
      <c r="U1977" s="21">
        <f>(((I1977/60)/60)/24)+DATE(1970,1,1)</f>
        <v>41343.755219907405</v>
      </c>
    </row>
    <row r="1978" spans="1:21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f>YEAR(T1978)</f>
        <v>2013</v>
      </c>
      <c r="K1978" s="11">
        <v>1371159325</v>
      </c>
      <c r="L1978" t="b">
        <v>1</v>
      </c>
      <c r="M1978">
        <v>473</v>
      </c>
      <c r="N1978" t="b">
        <v>1</v>
      </c>
      <c r="O1978" t="s">
        <v>8293</v>
      </c>
      <c r="P1978" s="10">
        <f>ROUND(E1978/D1978*100,0)</f>
        <v>347</v>
      </c>
      <c r="Q1978">
        <f>IFERROR(ROUND(E1978/M1978,2),0)</f>
        <v>29.31</v>
      </c>
      <c r="R1978" s="16" t="s">
        <v>8317</v>
      </c>
      <c r="S1978" s="11" t="s">
        <v>8347</v>
      </c>
      <c r="T1978" s="21">
        <f>(((K1978/60)/60)/24)+DATE(1970,1,1)</f>
        <v>41438.899594907409</v>
      </c>
      <c r="U1978" s="21">
        <f>(((I1978/60)/60)/24)+DATE(1970,1,1)</f>
        <v>41468.899594907409</v>
      </c>
    </row>
    <row r="1979" spans="1:21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f>YEAR(T1979)</f>
        <v>2015</v>
      </c>
      <c r="K1979" s="11">
        <v>1446527540</v>
      </c>
      <c r="L1979" t="b">
        <v>1</v>
      </c>
      <c r="M1979">
        <v>821</v>
      </c>
      <c r="N1979" t="b">
        <v>1</v>
      </c>
      <c r="O1979" t="s">
        <v>8293</v>
      </c>
      <c r="P1979" s="10">
        <f>ROUND(E1979/D1979*100,0)</f>
        <v>402</v>
      </c>
      <c r="Q1979">
        <f>IFERROR(ROUND(E1979/M1979,2),0)</f>
        <v>245.02</v>
      </c>
      <c r="R1979" s="16" t="s">
        <v>8317</v>
      </c>
      <c r="S1979" s="11" t="s">
        <v>8347</v>
      </c>
      <c r="T1979" s="21">
        <f>(((K1979/60)/60)/24)+DATE(1970,1,1)</f>
        <v>42311.216898148152</v>
      </c>
      <c r="U1979" s="21">
        <f>(((I1979/60)/60)/24)+DATE(1970,1,1)</f>
        <v>42357.332638888889</v>
      </c>
    </row>
    <row r="1980" spans="1:21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f>YEAR(T1980)</f>
        <v>2012</v>
      </c>
      <c r="K1980" s="11">
        <v>1336627492</v>
      </c>
      <c r="L1980" t="b">
        <v>1</v>
      </c>
      <c r="M1980">
        <v>388</v>
      </c>
      <c r="N1980" t="b">
        <v>1</v>
      </c>
      <c r="O1980" t="s">
        <v>8293</v>
      </c>
      <c r="P1980" s="10">
        <f>ROUND(E1980/D1980*100,0)</f>
        <v>1027</v>
      </c>
      <c r="Q1980">
        <f>IFERROR(ROUND(E1980/M1980,2),0)</f>
        <v>1323.25</v>
      </c>
      <c r="R1980" s="16" t="s">
        <v>8317</v>
      </c>
      <c r="S1980" s="11" t="s">
        <v>8347</v>
      </c>
      <c r="T1980" s="21">
        <f>(((K1980/60)/60)/24)+DATE(1970,1,1)</f>
        <v>41039.225601851853</v>
      </c>
      <c r="U1980" s="21">
        <f>(((I1980/60)/60)/24)+DATE(1970,1,1)</f>
        <v>41072.291666666664</v>
      </c>
    </row>
    <row r="1981" spans="1:21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f>YEAR(T1981)</f>
        <v>2015</v>
      </c>
      <c r="K1981" s="11">
        <v>1444734146</v>
      </c>
      <c r="L1981" t="b">
        <v>1</v>
      </c>
      <c r="M1981">
        <v>813</v>
      </c>
      <c r="N1981" t="b">
        <v>1</v>
      </c>
      <c r="O1981" t="s">
        <v>8293</v>
      </c>
      <c r="P1981" s="10">
        <f>ROUND(E1981/D1981*100,0)</f>
        <v>115</v>
      </c>
      <c r="Q1981">
        <f>IFERROR(ROUND(E1981/M1981,2),0)</f>
        <v>282.66000000000003</v>
      </c>
      <c r="R1981" s="16" t="s">
        <v>8317</v>
      </c>
      <c r="S1981" s="11" t="s">
        <v>8347</v>
      </c>
      <c r="T1981" s="21">
        <f>(((K1981/60)/60)/24)+DATE(1970,1,1)</f>
        <v>42290.460023148145</v>
      </c>
      <c r="U1981" s="21">
        <f>(((I1981/60)/60)/24)+DATE(1970,1,1)</f>
        <v>42327.207638888889</v>
      </c>
    </row>
    <row r="1982" spans="1:21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f>YEAR(T1982)</f>
        <v>2016</v>
      </c>
      <c r="K1982" s="11">
        <v>1456232462</v>
      </c>
      <c r="L1982" t="b">
        <v>1</v>
      </c>
      <c r="M1982">
        <v>1945</v>
      </c>
      <c r="N1982" t="b">
        <v>1</v>
      </c>
      <c r="O1982" t="s">
        <v>8293</v>
      </c>
      <c r="P1982" s="10">
        <f>ROUND(E1982/D1982*100,0)</f>
        <v>355</v>
      </c>
      <c r="Q1982">
        <f>IFERROR(ROUND(E1982/M1982,2),0)</f>
        <v>91.21</v>
      </c>
      <c r="R1982" s="16" t="s">
        <v>8317</v>
      </c>
      <c r="S1982" s="11" t="s">
        <v>8347</v>
      </c>
      <c r="T1982" s="21">
        <f>(((K1982/60)/60)/24)+DATE(1970,1,1)</f>
        <v>42423.542384259257</v>
      </c>
      <c r="U1982" s="21">
        <f>(((I1982/60)/60)/24)+DATE(1970,1,1)</f>
        <v>42463.500717592593</v>
      </c>
    </row>
    <row r="1983" spans="1:21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f>YEAR(T1983)</f>
        <v>2014</v>
      </c>
      <c r="K1983" s="11">
        <v>1402334665</v>
      </c>
      <c r="L1983" t="b">
        <v>0</v>
      </c>
      <c r="M1983">
        <v>12</v>
      </c>
      <c r="N1983" t="b">
        <v>0</v>
      </c>
      <c r="O1983" t="s">
        <v>8294</v>
      </c>
      <c r="P1983" s="10">
        <f>ROUND(E1983/D1983*100,0)</f>
        <v>5</v>
      </c>
      <c r="Q1983">
        <f>IFERROR(ROUND(E1983/M1983,2),0)</f>
        <v>31.75</v>
      </c>
      <c r="R1983" s="16" t="s">
        <v>8336</v>
      </c>
      <c r="S1983" s="11" t="s">
        <v>8348</v>
      </c>
      <c r="T1983" s="21">
        <f>(((K1983/60)/60)/24)+DATE(1970,1,1)</f>
        <v>41799.725289351853</v>
      </c>
      <c r="U1983" s="21">
        <f>(((I1983/60)/60)/24)+DATE(1970,1,1)</f>
        <v>41829.725289351853</v>
      </c>
    </row>
    <row r="1984" spans="1:21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f>YEAR(T1984)</f>
        <v>2016</v>
      </c>
      <c r="K1984" s="11">
        <v>1478268287</v>
      </c>
      <c r="L1984" t="b">
        <v>0</v>
      </c>
      <c r="M1984">
        <v>0</v>
      </c>
      <c r="N1984" t="b">
        <v>0</v>
      </c>
      <c r="O1984" t="s">
        <v>8294</v>
      </c>
      <c r="P1984" s="10">
        <f>ROUND(E1984/D1984*100,0)</f>
        <v>0</v>
      </c>
      <c r="Q1984">
        <f>IFERROR(ROUND(E1984/M1984,2),0)</f>
        <v>0</v>
      </c>
      <c r="R1984" s="16" t="s">
        <v>8336</v>
      </c>
      <c r="S1984" s="11" t="s">
        <v>8348</v>
      </c>
      <c r="T1984" s="21">
        <f>(((K1984/60)/60)/24)+DATE(1970,1,1)</f>
        <v>42678.586655092593</v>
      </c>
      <c r="U1984" s="21">
        <f>(((I1984/60)/60)/24)+DATE(1970,1,1)</f>
        <v>42708.628321759257</v>
      </c>
    </row>
    <row r="1985" spans="1:21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f>YEAR(T1985)</f>
        <v>2016</v>
      </c>
      <c r="K1985" s="11">
        <v>1470874618</v>
      </c>
      <c r="L1985" t="b">
        <v>0</v>
      </c>
      <c r="M1985">
        <v>16</v>
      </c>
      <c r="N1985" t="b">
        <v>0</v>
      </c>
      <c r="O1985" t="s">
        <v>8294</v>
      </c>
      <c r="P1985" s="10">
        <f>ROUND(E1985/D1985*100,0)</f>
        <v>4</v>
      </c>
      <c r="Q1985">
        <f>IFERROR(ROUND(E1985/M1985,2),0)</f>
        <v>88.69</v>
      </c>
      <c r="R1985" s="16" t="s">
        <v>8336</v>
      </c>
      <c r="S1985" s="11" t="s">
        <v>8348</v>
      </c>
      <c r="T1985" s="21">
        <f>(((K1985/60)/60)/24)+DATE(1970,1,1)</f>
        <v>42593.011782407411</v>
      </c>
      <c r="U1985" s="21">
        <f>(((I1985/60)/60)/24)+DATE(1970,1,1)</f>
        <v>42615.291666666672</v>
      </c>
    </row>
    <row r="1986" spans="1:21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f>YEAR(T1986)</f>
        <v>2014</v>
      </c>
      <c r="K1986" s="11">
        <v>1412189881</v>
      </c>
      <c r="L1986" t="b">
        <v>0</v>
      </c>
      <c r="M1986">
        <v>7</v>
      </c>
      <c r="N1986" t="b">
        <v>0</v>
      </c>
      <c r="O1986" t="s">
        <v>8294</v>
      </c>
      <c r="P1986" s="10">
        <f>ROUND(E1986/D1986*100,0)</f>
        <v>21</v>
      </c>
      <c r="Q1986">
        <f>IFERROR(ROUND(E1986/M1986,2),0)</f>
        <v>453.14</v>
      </c>
      <c r="R1986" s="16" t="s">
        <v>8336</v>
      </c>
      <c r="S1986" s="11" t="s">
        <v>8348</v>
      </c>
      <c r="T1986" s="21">
        <f>(((K1986/60)/60)/24)+DATE(1970,1,1)</f>
        <v>41913.790289351848</v>
      </c>
      <c r="U1986" s="21">
        <f>(((I1986/60)/60)/24)+DATE(1970,1,1)</f>
        <v>41973.831956018519</v>
      </c>
    </row>
    <row r="1987" spans="1:21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f>YEAR(T1987)</f>
        <v>2016</v>
      </c>
      <c r="K1987" s="11">
        <v>1467650771</v>
      </c>
      <c r="L1987" t="b">
        <v>0</v>
      </c>
      <c r="M1987">
        <v>4</v>
      </c>
      <c r="N1987" t="b">
        <v>0</v>
      </c>
      <c r="O1987" t="s">
        <v>8294</v>
      </c>
      <c r="P1987" s="10">
        <f>ROUND(E1987/D1987*100,0)</f>
        <v>3</v>
      </c>
      <c r="Q1987">
        <f>IFERROR(ROUND(E1987/M1987,2),0)</f>
        <v>12.75</v>
      </c>
      <c r="R1987" s="16" t="s">
        <v>8336</v>
      </c>
      <c r="S1987" s="11" t="s">
        <v>8348</v>
      </c>
      <c r="T1987" s="21">
        <f>(((K1987/60)/60)/24)+DATE(1970,1,1)</f>
        <v>42555.698738425926</v>
      </c>
      <c r="U1987" s="21">
        <f>(((I1987/60)/60)/24)+DATE(1970,1,1)</f>
        <v>42584.958333333328</v>
      </c>
    </row>
    <row r="1988" spans="1:21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f>YEAR(T1988)</f>
        <v>2016</v>
      </c>
      <c r="K1988" s="11">
        <v>1455359083</v>
      </c>
      <c r="L1988" t="b">
        <v>0</v>
      </c>
      <c r="M1988">
        <v>1</v>
      </c>
      <c r="N1988" t="b">
        <v>0</v>
      </c>
      <c r="O1988" t="s">
        <v>8294</v>
      </c>
      <c r="P1988" s="10">
        <f>ROUND(E1988/D1988*100,0)</f>
        <v>0</v>
      </c>
      <c r="Q1988">
        <f>IFERROR(ROUND(E1988/M1988,2),0)</f>
        <v>1</v>
      </c>
      <c r="R1988" s="16" t="s">
        <v>8336</v>
      </c>
      <c r="S1988" s="11" t="s">
        <v>8348</v>
      </c>
      <c r="T1988" s="21">
        <f>(((K1988/60)/60)/24)+DATE(1970,1,1)</f>
        <v>42413.433831018512</v>
      </c>
      <c r="U1988" s="21">
        <f>(((I1988/60)/60)/24)+DATE(1970,1,1)</f>
        <v>42443.392164351855</v>
      </c>
    </row>
    <row r="1989" spans="1:21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f>YEAR(T1989)</f>
        <v>2015</v>
      </c>
      <c r="K1989" s="11">
        <v>1422631276</v>
      </c>
      <c r="L1989" t="b">
        <v>0</v>
      </c>
      <c r="M1989">
        <v>28</v>
      </c>
      <c r="N1989" t="b">
        <v>0</v>
      </c>
      <c r="O1989" t="s">
        <v>8294</v>
      </c>
      <c r="P1989" s="10">
        <f>ROUND(E1989/D1989*100,0)</f>
        <v>42</v>
      </c>
      <c r="Q1989">
        <f>IFERROR(ROUND(E1989/M1989,2),0)</f>
        <v>83.43</v>
      </c>
      <c r="R1989" s="16" t="s">
        <v>8336</v>
      </c>
      <c r="S1989" s="11" t="s">
        <v>8348</v>
      </c>
      <c r="T1989" s="21">
        <f>(((K1989/60)/60)/24)+DATE(1970,1,1)</f>
        <v>42034.639768518522</v>
      </c>
      <c r="U1989" s="21">
        <f>(((I1989/60)/60)/24)+DATE(1970,1,1)</f>
        <v>42064.639768518522</v>
      </c>
    </row>
    <row r="1990" spans="1:21" ht="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f>YEAR(T1990)</f>
        <v>2015</v>
      </c>
      <c r="K1990" s="11">
        <v>1437502742</v>
      </c>
      <c r="L1990" t="b">
        <v>0</v>
      </c>
      <c r="M1990">
        <v>1</v>
      </c>
      <c r="N1990" t="b">
        <v>0</v>
      </c>
      <c r="O1990" t="s">
        <v>8294</v>
      </c>
      <c r="P1990" s="10">
        <f>ROUND(E1990/D1990*100,0)</f>
        <v>0</v>
      </c>
      <c r="Q1990">
        <f>IFERROR(ROUND(E1990/M1990,2),0)</f>
        <v>25</v>
      </c>
      <c r="R1990" s="16" t="s">
        <v>8336</v>
      </c>
      <c r="S1990" s="11" t="s">
        <v>8348</v>
      </c>
      <c r="T1990" s="21">
        <f>(((K1990/60)/60)/24)+DATE(1970,1,1)</f>
        <v>42206.763217592597</v>
      </c>
      <c r="U1990" s="21">
        <f>(((I1990/60)/60)/24)+DATE(1970,1,1)</f>
        <v>42236.763217592597</v>
      </c>
    </row>
    <row r="1991" spans="1:21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f>YEAR(T1991)</f>
        <v>2016</v>
      </c>
      <c r="K1991" s="11">
        <v>1478881208</v>
      </c>
      <c r="L1991" t="b">
        <v>0</v>
      </c>
      <c r="M1991">
        <v>1</v>
      </c>
      <c r="N1991" t="b">
        <v>0</v>
      </c>
      <c r="O1991" t="s">
        <v>8294</v>
      </c>
      <c r="P1991" s="10">
        <f>ROUND(E1991/D1991*100,0)</f>
        <v>1</v>
      </c>
      <c r="Q1991">
        <f>IFERROR(ROUND(E1991/M1991,2),0)</f>
        <v>50</v>
      </c>
      <c r="R1991" s="16" t="s">
        <v>8336</v>
      </c>
      <c r="S1991" s="11" t="s">
        <v>8348</v>
      </c>
      <c r="T1991" s="21">
        <f>(((K1991/60)/60)/24)+DATE(1970,1,1)</f>
        <v>42685.680648148147</v>
      </c>
      <c r="U1991" s="21">
        <f>(((I1991/60)/60)/24)+DATE(1970,1,1)</f>
        <v>42715.680648148147</v>
      </c>
    </row>
    <row r="1992" spans="1:21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f>YEAR(T1992)</f>
        <v>2016</v>
      </c>
      <c r="K1992" s="11">
        <v>1454042532</v>
      </c>
      <c r="L1992" t="b">
        <v>0</v>
      </c>
      <c r="M1992">
        <v>5</v>
      </c>
      <c r="N1992" t="b">
        <v>0</v>
      </c>
      <c r="O1992" t="s">
        <v>8294</v>
      </c>
      <c r="P1992" s="10">
        <f>ROUND(E1992/D1992*100,0)</f>
        <v>17</v>
      </c>
      <c r="Q1992">
        <f>IFERROR(ROUND(E1992/M1992,2),0)</f>
        <v>101.8</v>
      </c>
      <c r="R1992" s="16" t="s">
        <v>8336</v>
      </c>
      <c r="S1992" s="11" t="s">
        <v>8348</v>
      </c>
      <c r="T1992" s="21">
        <f>(((K1992/60)/60)/24)+DATE(1970,1,1)</f>
        <v>42398.195972222224</v>
      </c>
      <c r="U1992" s="21">
        <f>(((I1992/60)/60)/24)+DATE(1970,1,1)</f>
        <v>42413.195972222224</v>
      </c>
    </row>
    <row r="1993" spans="1:21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f>YEAR(T1993)</f>
        <v>2015</v>
      </c>
      <c r="K1993" s="11">
        <v>1434144386</v>
      </c>
      <c r="L1993" t="b">
        <v>0</v>
      </c>
      <c r="M1993">
        <v>3</v>
      </c>
      <c r="N1993" t="b">
        <v>0</v>
      </c>
      <c r="O1993" t="s">
        <v>8294</v>
      </c>
      <c r="P1993" s="10">
        <f>ROUND(E1993/D1993*100,0)</f>
        <v>7</v>
      </c>
      <c r="Q1993">
        <f>IFERROR(ROUND(E1993/M1993,2),0)</f>
        <v>46.67</v>
      </c>
      <c r="R1993" s="16" t="s">
        <v>8336</v>
      </c>
      <c r="S1993" s="11" t="s">
        <v>8348</v>
      </c>
      <c r="T1993" s="21">
        <f>(((K1993/60)/60)/24)+DATE(1970,1,1)</f>
        <v>42167.89335648148</v>
      </c>
      <c r="U1993" s="21">
        <f>(((I1993/60)/60)/24)+DATE(1970,1,1)</f>
        <v>42188.89335648148</v>
      </c>
    </row>
    <row r="1994" spans="1:21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f>YEAR(T1994)</f>
        <v>2015</v>
      </c>
      <c r="K1994" s="11">
        <v>1421637991</v>
      </c>
      <c r="L1994" t="b">
        <v>0</v>
      </c>
      <c r="M1994">
        <v>2</v>
      </c>
      <c r="N1994" t="b">
        <v>0</v>
      </c>
      <c r="O1994" t="s">
        <v>8294</v>
      </c>
      <c r="P1994" s="10">
        <f>ROUND(E1994/D1994*100,0)</f>
        <v>0</v>
      </c>
      <c r="Q1994">
        <f>IFERROR(ROUND(E1994/M1994,2),0)</f>
        <v>1</v>
      </c>
      <c r="R1994" s="16" t="s">
        <v>8336</v>
      </c>
      <c r="S1994" s="11" t="s">
        <v>8348</v>
      </c>
      <c r="T1994" s="21">
        <f>(((K1994/60)/60)/24)+DATE(1970,1,1)</f>
        <v>42023.143414351856</v>
      </c>
      <c r="U1994" s="21">
        <f>(((I1994/60)/60)/24)+DATE(1970,1,1)</f>
        <v>42053.143414351856</v>
      </c>
    </row>
    <row r="1995" spans="1:21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f>YEAR(T1995)</f>
        <v>2015</v>
      </c>
      <c r="K1995" s="11">
        <v>1448114837</v>
      </c>
      <c r="L1995" t="b">
        <v>0</v>
      </c>
      <c r="M1995">
        <v>0</v>
      </c>
      <c r="N1995" t="b">
        <v>0</v>
      </c>
      <c r="O1995" t="s">
        <v>8294</v>
      </c>
      <c r="P1995" s="10">
        <f>ROUND(E1995/D1995*100,0)</f>
        <v>0</v>
      </c>
      <c r="Q1995">
        <f>IFERROR(ROUND(E1995/M1995,2),0)</f>
        <v>0</v>
      </c>
      <c r="R1995" s="16" t="s">
        <v>8336</v>
      </c>
      <c r="S1995" s="11" t="s">
        <v>8348</v>
      </c>
      <c r="T1995" s="21">
        <f>(((K1995/60)/60)/24)+DATE(1970,1,1)</f>
        <v>42329.58839120371</v>
      </c>
      <c r="U1995" s="21">
        <f>(((I1995/60)/60)/24)+DATE(1970,1,1)</f>
        <v>42359.58839120371</v>
      </c>
    </row>
    <row r="1996" spans="1:21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f>YEAR(T1996)</f>
        <v>2016</v>
      </c>
      <c r="K1996" s="11">
        <v>1475885342</v>
      </c>
      <c r="L1996" t="b">
        <v>0</v>
      </c>
      <c r="M1996">
        <v>0</v>
      </c>
      <c r="N1996" t="b">
        <v>0</v>
      </c>
      <c r="O1996" t="s">
        <v>8294</v>
      </c>
      <c r="P1996" s="10">
        <f>ROUND(E1996/D1996*100,0)</f>
        <v>0</v>
      </c>
      <c r="Q1996">
        <f>IFERROR(ROUND(E1996/M1996,2),0)</f>
        <v>0</v>
      </c>
      <c r="R1996" s="16" t="s">
        <v>8336</v>
      </c>
      <c r="S1996" s="11" t="s">
        <v>8348</v>
      </c>
      <c r="T1996" s="21">
        <f>(((K1996/60)/60)/24)+DATE(1970,1,1)</f>
        <v>42651.006273148145</v>
      </c>
      <c r="U1996" s="21">
        <f>(((I1996/60)/60)/24)+DATE(1970,1,1)</f>
        <v>42711.047939814816</v>
      </c>
    </row>
    <row r="1997" spans="1:21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f>YEAR(T1997)</f>
        <v>2015</v>
      </c>
      <c r="K1997" s="11">
        <v>1435354736</v>
      </c>
      <c r="L1997" t="b">
        <v>0</v>
      </c>
      <c r="M1997">
        <v>3</v>
      </c>
      <c r="N1997" t="b">
        <v>0</v>
      </c>
      <c r="O1997" t="s">
        <v>8294</v>
      </c>
      <c r="P1997" s="10">
        <f>ROUND(E1997/D1997*100,0)</f>
        <v>8</v>
      </c>
      <c r="Q1997">
        <f>IFERROR(ROUND(E1997/M1997,2),0)</f>
        <v>26</v>
      </c>
      <c r="R1997" s="16" t="s">
        <v>8336</v>
      </c>
      <c r="S1997" s="11" t="s">
        <v>8348</v>
      </c>
      <c r="T1997" s="21">
        <f>(((K1997/60)/60)/24)+DATE(1970,1,1)</f>
        <v>42181.902037037042</v>
      </c>
      <c r="U1997" s="21">
        <f>(((I1997/60)/60)/24)+DATE(1970,1,1)</f>
        <v>42201.902037037042</v>
      </c>
    </row>
    <row r="1998" spans="1:21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f>YEAR(T1998)</f>
        <v>2014</v>
      </c>
      <c r="K1998" s="11">
        <v>1402429211</v>
      </c>
      <c r="L1998" t="b">
        <v>0</v>
      </c>
      <c r="M1998">
        <v>0</v>
      </c>
      <c r="N1998" t="b">
        <v>0</v>
      </c>
      <c r="O1998" t="s">
        <v>8294</v>
      </c>
      <c r="P1998" s="10">
        <f>ROUND(E1998/D1998*100,0)</f>
        <v>0</v>
      </c>
      <c r="Q1998">
        <f>IFERROR(ROUND(E1998/M1998,2),0)</f>
        <v>0</v>
      </c>
      <c r="R1998" s="16" t="s">
        <v>8336</v>
      </c>
      <c r="S1998" s="11" t="s">
        <v>8348</v>
      </c>
      <c r="T1998" s="21">
        <f>(((K1998/60)/60)/24)+DATE(1970,1,1)</f>
        <v>41800.819571759261</v>
      </c>
      <c r="U1998" s="21">
        <f>(((I1998/60)/60)/24)+DATE(1970,1,1)</f>
        <v>41830.819571759261</v>
      </c>
    </row>
    <row r="1999" spans="1:21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f>YEAR(T1999)</f>
        <v>2014</v>
      </c>
      <c r="K1999" s="11">
        <v>1406499612</v>
      </c>
      <c r="L1999" t="b">
        <v>0</v>
      </c>
      <c r="M1999">
        <v>0</v>
      </c>
      <c r="N1999" t="b">
        <v>0</v>
      </c>
      <c r="O1999" t="s">
        <v>8294</v>
      </c>
      <c r="P1999" s="10">
        <f>ROUND(E1999/D1999*100,0)</f>
        <v>0</v>
      </c>
      <c r="Q1999">
        <f>IFERROR(ROUND(E1999/M1999,2),0)</f>
        <v>0</v>
      </c>
      <c r="R1999" s="16" t="s">
        <v>8336</v>
      </c>
      <c r="S1999" s="11" t="s">
        <v>8348</v>
      </c>
      <c r="T1999" s="21">
        <f>(((K1999/60)/60)/24)+DATE(1970,1,1)</f>
        <v>41847.930694444447</v>
      </c>
      <c r="U1999" s="21">
        <f>(((I1999/60)/60)/24)+DATE(1970,1,1)</f>
        <v>41877.930694444447</v>
      </c>
    </row>
    <row r="2000" spans="1:21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f>YEAR(T2000)</f>
        <v>2014</v>
      </c>
      <c r="K2000" s="11">
        <v>1402973438</v>
      </c>
      <c r="L2000" t="b">
        <v>0</v>
      </c>
      <c r="M2000">
        <v>3</v>
      </c>
      <c r="N2000" t="b">
        <v>0</v>
      </c>
      <c r="O2000" t="s">
        <v>8294</v>
      </c>
      <c r="P2000" s="10">
        <f>ROUND(E2000/D2000*100,0)</f>
        <v>26</v>
      </c>
      <c r="Q2000">
        <f>IFERROR(ROUND(E2000/M2000,2),0)</f>
        <v>218.33</v>
      </c>
      <c r="R2000" s="16" t="s">
        <v>8336</v>
      </c>
      <c r="S2000" s="11" t="s">
        <v>8348</v>
      </c>
      <c r="T2000" s="21">
        <f>(((K2000/60)/60)/24)+DATE(1970,1,1)</f>
        <v>41807.118495370371</v>
      </c>
      <c r="U2000" s="21">
        <f>(((I2000/60)/60)/24)+DATE(1970,1,1)</f>
        <v>41852.118495370371</v>
      </c>
    </row>
    <row r="2001" spans="1:21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f>YEAR(T2001)</f>
        <v>2014</v>
      </c>
      <c r="K2001" s="11">
        <v>1413286508</v>
      </c>
      <c r="L2001" t="b">
        <v>0</v>
      </c>
      <c r="M2001">
        <v>7</v>
      </c>
      <c r="N2001" t="b">
        <v>0</v>
      </c>
      <c r="O2001" t="s">
        <v>8294</v>
      </c>
      <c r="P2001" s="10">
        <f>ROUND(E2001/D2001*100,0)</f>
        <v>1</v>
      </c>
      <c r="Q2001">
        <f>IFERROR(ROUND(E2001/M2001,2),0)</f>
        <v>33.71</v>
      </c>
      <c r="R2001" s="16" t="s">
        <v>8336</v>
      </c>
      <c r="S2001" s="11" t="s">
        <v>8348</v>
      </c>
      <c r="T2001" s="21">
        <f>(((K2001/60)/60)/24)+DATE(1970,1,1)</f>
        <v>41926.482731481483</v>
      </c>
      <c r="U2001" s="21">
        <f>(((I2001/60)/60)/24)+DATE(1970,1,1)</f>
        <v>41956.524398148147</v>
      </c>
    </row>
    <row r="2002" spans="1:21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f>YEAR(T2002)</f>
        <v>2015</v>
      </c>
      <c r="K2002" s="11">
        <v>1449528613</v>
      </c>
      <c r="L2002" t="b">
        <v>0</v>
      </c>
      <c r="M2002">
        <v>25</v>
      </c>
      <c r="N2002" t="b">
        <v>0</v>
      </c>
      <c r="O2002" t="s">
        <v>8294</v>
      </c>
      <c r="P2002" s="10">
        <f>ROUND(E2002/D2002*100,0)</f>
        <v>13</v>
      </c>
      <c r="Q2002">
        <f>IFERROR(ROUND(E2002/M2002,2),0)</f>
        <v>25</v>
      </c>
      <c r="R2002" s="16" t="s">
        <v>8336</v>
      </c>
      <c r="S2002" s="11" t="s">
        <v>8348</v>
      </c>
      <c r="T2002" s="21">
        <f>(((K2002/60)/60)/24)+DATE(1970,1,1)</f>
        <v>42345.951539351852</v>
      </c>
      <c r="U2002" s="21">
        <f>(((I2002/60)/60)/24)+DATE(1970,1,1)</f>
        <v>42375.951539351852</v>
      </c>
    </row>
    <row r="2003" spans="1:21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f>YEAR(T2003)</f>
        <v>2015</v>
      </c>
      <c r="K2003" s="11">
        <v>1431406916</v>
      </c>
      <c r="L2003" t="b">
        <v>1</v>
      </c>
      <c r="M2003">
        <v>1637</v>
      </c>
      <c r="N2003" t="b">
        <v>1</v>
      </c>
      <c r="O2003" t="s">
        <v>8293</v>
      </c>
      <c r="P2003" s="10">
        <f>ROUND(E2003/D2003*100,0)</f>
        <v>382</v>
      </c>
      <c r="Q2003">
        <f>IFERROR(ROUND(E2003/M2003,2),0)</f>
        <v>128.38999999999999</v>
      </c>
      <c r="R2003" s="16" t="s">
        <v>8317</v>
      </c>
      <c r="S2003" s="11" t="s">
        <v>8347</v>
      </c>
      <c r="T2003" s="21">
        <f>(((K2003/60)/60)/24)+DATE(1970,1,1)</f>
        <v>42136.209675925929</v>
      </c>
      <c r="U2003" s="21">
        <f>(((I2003/60)/60)/24)+DATE(1970,1,1)</f>
        <v>42167.833333333328</v>
      </c>
    </row>
    <row r="2004" spans="1:21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f>YEAR(T2004)</f>
        <v>2016</v>
      </c>
      <c r="K2004" s="11">
        <v>1482599143</v>
      </c>
      <c r="L2004" t="b">
        <v>1</v>
      </c>
      <c r="M2004">
        <v>1375</v>
      </c>
      <c r="N2004" t="b">
        <v>1</v>
      </c>
      <c r="O2004" t="s">
        <v>8293</v>
      </c>
      <c r="P2004" s="10">
        <f>ROUND(E2004/D2004*100,0)</f>
        <v>217</v>
      </c>
      <c r="Q2004">
        <f>IFERROR(ROUND(E2004/M2004,2),0)</f>
        <v>78.83</v>
      </c>
      <c r="R2004" s="16" t="s">
        <v>8317</v>
      </c>
      <c r="S2004" s="11" t="s">
        <v>8347</v>
      </c>
      <c r="T2004" s="21">
        <f>(((K2004/60)/60)/24)+DATE(1970,1,1)</f>
        <v>42728.71230324074</v>
      </c>
      <c r="U2004" s="21">
        <f>(((I2004/60)/60)/24)+DATE(1970,1,1)</f>
        <v>42758.71230324074</v>
      </c>
    </row>
    <row r="2005" spans="1:21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f>YEAR(T2005)</f>
        <v>2010</v>
      </c>
      <c r="K2005" s="11">
        <v>1276830052</v>
      </c>
      <c r="L2005" t="b">
        <v>1</v>
      </c>
      <c r="M2005">
        <v>17</v>
      </c>
      <c r="N2005" t="b">
        <v>1</v>
      </c>
      <c r="O2005" t="s">
        <v>8293</v>
      </c>
      <c r="P2005" s="10">
        <f>ROUND(E2005/D2005*100,0)</f>
        <v>312</v>
      </c>
      <c r="Q2005">
        <f>IFERROR(ROUND(E2005/M2005,2),0)</f>
        <v>91.76</v>
      </c>
      <c r="R2005" s="16" t="s">
        <v>8317</v>
      </c>
      <c r="S2005" s="11" t="s">
        <v>8347</v>
      </c>
      <c r="T2005" s="21">
        <f>(((K2005/60)/60)/24)+DATE(1970,1,1)</f>
        <v>40347.125601851854</v>
      </c>
      <c r="U2005" s="21">
        <f>(((I2005/60)/60)/24)+DATE(1970,1,1)</f>
        <v>40361.958333333336</v>
      </c>
    </row>
    <row r="2006" spans="1:21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f>YEAR(T2006)</f>
        <v>2014</v>
      </c>
      <c r="K2006" s="11">
        <v>1402410663</v>
      </c>
      <c r="L2006" t="b">
        <v>1</v>
      </c>
      <c r="M2006">
        <v>354</v>
      </c>
      <c r="N2006" t="b">
        <v>1</v>
      </c>
      <c r="O2006" t="s">
        <v>8293</v>
      </c>
      <c r="P2006" s="10">
        <f>ROUND(E2006/D2006*100,0)</f>
        <v>234</v>
      </c>
      <c r="Q2006">
        <f>IFERROR(ROUND(E2006/M2006,2),0)</f>
        <v>331.1</v>
      </c>
      <c r="R2006" s="16" t="s">
        <v>8317</v>
      </c>
      <c r="S2006" s="11" t="s">
        <v>8347</v>
      </c>
      <c r="T2006" s="21">
        <f>(((K2006/60)/60)/24)+DATE(1970,1,1)</f>
        <v>41800.604895833334</v>
      </c>
      <c r="U2006" s="21">
        <f>(((I2006/60)/60)/24)+DATE(1970,1,1)</f>
        <v>41830.604895833334</v>
      </c>
    </row>
    <row r="2007" spans="1:21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f>YEAR(T2007)</f>
        <v>2013</v>
      </c>
      <c r="K2007" s="11">
        <v>1379532618</v>
      </c>
      <c r="L2007" t="b">
        <v>1</v>
      </c>
      <c r="M2007">
        <v>191</v>
      </c>
      <c r="N2007" t="b">
        <v>1</v>
      </c>
      <c r="O2007" t="s">
        <v>8293</v>
      </c>
      <c r="P2007" s="10">
        <f>ROUND(E2007/D2007*100,0)</f>
        <v>124</v>
      </c>
      <c r="Q2007">
        <f>IFERROR(ROUND(E2007/M2007,2),0)</f>
        <v>194.26</v>
      </c>
      <c r="R2007" s="16" t="s">
        <v>8317</v>
      </c>
      <c r="S2007" s="11" t="s">
        <v>8347</v>
      </c>
      <c r="T2007" s="21">
        <f>(((K2007/60)/60)/24)+DATE(1970,1,1)</f>
        <v>41535.812708333331</v>
      </c>
      <c r="U2007" s="21">
        <f>(((I2007/60)/60)/24)+DATE(1970,1,1)</f>
        <v>41563.165972222225</v>
      </c>
    </row>
    <row r="2008" spans="1:21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f>YEAR(T2008)</f>
        <v>2014</v>
      </c>
      <c r="K2008" s="11">
        <v>1414584045</v>
      </c>
      <c r="L2008" t="b">
        <v>1</v>
      </c>
      <c r="M2008">
        <v>303</v>
      </c>
      <c r="N2008" t="b">
        <v>1</v>
      </c>
      <c r="O2008" t="s">
        <v>8293</v>
      </c>
      <c r="P2008" s="10">
        <f>ROUND(E2008/D2008*100,0)</f>
        <v>248</v>
      </c>
      <c r="Q2008">
        <f>IFERROR(ROUND(E2008/M2008,2),0)</f>
        <v>408.98</v>
      </c>
      <c r="R2008" s="16" t="s">
        <v>8317</v>
      </c>
      <c r="S2008" s="11" t="s">
        <v>8347</v>
      </c>
      <c r="T2008" s="21">
        <f>(((K2008/60)/60)/24)+DATE(1970,1,1)</f>
        <v>41941.500520833331</v>
      </c>
      <c r="U2008" s="21">
        <f>(((I2008/60)/60)/24)+DATE(1970,1,1)</f>
        <v>41976.542187500003</v>
      </c>
    </row>
    <row r="2009" spans="1:21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f>YEAR(T2009)</f>
        <v>2010</v>
      </c>
      <c r="K2009" s="11">
        <v>1276891586</v>
      </c>
      <c r="L2009" t="b">
        <v>1</v>
      </c>
      <c r="M2009">
        <v>137</v>
      </c>
      <c r="N2009" t="b">
        <v>1</v>
      </c>
      <c r="O2009" t="s">
        <v>8293</v>
      </c>
      <c r="P2009" s="10">
        <f>ROUND(E2009/D2009*100,0)</f>
        <v>116</v>
      </c>
      <c r="Q2009">
        <f>IFERROR(ROUND(E2009/M2009,2),0)</f>
        <v>84.46</v>
      </c>
      <c r="R2009" s="16" t="s">
        <v>8317</v>
      </c>
      <c r="S2009" s="11" t="s">
        <v>8347</v>
      </c>
      <c r="T2009" s="21">
        <f>(((K2009/60)/60)/24)+DATE(1970,1,1)</f>
        <v>40347.837800925925</v>
      </c>
      <c r="U2009" s="21">
        <f>(((I2009/60)/60)/24)+DATE(1970,1,1)</f>
        <v>40414.166666666664</v>
      </c>
    </row>
    <row r="2010" spans="1:21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f>YEAR(T2010)</f>
        <v>2011</v>
      </c>
      <c r="K2010" s="11">
        <v>1312641022</v>
      </c>
      <c r="L2010" t="b">
        <v>1</v>
      </c>
      <c r="M2010">
        <v>41</v>
      </c>
      <c r="N2010" t="b">
        <v>1</v>
      </c>
      <c r="O2010" t="s">
        <v>8293</v>
      </c>
      <c r="P2010" s="10">
        <f>ROUND(E2010/D2010*100,0)</f>
        <v>117</v>
      </c>
      <c r="Q2010">
        <f>IFERROR(ROUND(E2010/M2010,2),0)</f>
        <v>44.85</v>
      </c>
      <c r="R2010" s="16" t="s">
        <v>8317</v>
      </c>
      <c r="S2010" s="11" t="s">
        <v>8347</v>
      </c>
      <c r="T2010" s="21">
        <f>(((K2010/60)/60)/24)+DATE(1970,1,1)</f>
        <v>40761.604421296295</v>
      </c>
      <c r="U2010" s="21">
        <f>(((I2010/60)/60)/24)+DATE(1970,1,1)</f>
        <v>40805.604421296295</v>
      </c>
    </row>
    <row r="2011" spans="1:21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f>YEAR(T2011)</f>
        <v>2016</v>
      </c>
      <c r="K2011" s="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0">
        <f>ROUND(E2011/D2011*100,0)</f>
        <v>305</v>
      </c>
      <c r="Q2011">
        <f>IFERROR(ROUND(E2011/M2011,2),0)</f>
        <v>383.36</v>
      </c>
      <c r="R2011" s="16" t="s">
        <v>8317</v>
      </c>
      <c r="S2011" s="11" t="s">
        <v>8347</v>
      </c>
      <c r="T2011" s="21">
        <f>(((K2011/60)/60)/24)+DATE(1970,1,1)</f>
        <v>42661.323414351849</v>
      </c>
      <c r="U2011" s="21">
        <f>(((I2011/60)/60)/24)+DATE(1970,1,1)</f>
        <v>42697.365081018521</v>
      </c>
    </row>
    <row r="2012" spans="1:21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f>YEAR(T2012)</f>
        <v>2016</v>
      </c>
      <c r="K2012" s="11">
        <v>1468972491</v>
      </c>
      <c r="L2012" t="b">
        <v>1</v>
      </c>
      <c r="M2012">
        <v>1737</v>
      </c>
      <c r="N2012" t="b">
        <v>1</v>
      </c>
      <c r="O2012" t="s">
        <v>8293</v>
      </c>
      <c r="P2012" s="10">
        <f>ROUND(E2012/D2012*100,0)</f>
        <v>320</v>
      </c>
      <c r="Q2012">
        <f>IFERROR(ROUND(E2012/M2012,2),0)</f>
        <v>55.28</v>
      </c>
      <c r="R2012" s="16" t="s">
        <v>8317</v>
      </c>
      <c r="S2012" s="11" t="s">
        <v>8347</v>
      </c>
      <c r="T2012" s="21">
        <f>(((K2012/60)/60)/24)+DATE(1970,1,1)</f>
        <v>42570.996423611112</v>
      </c>
      <c r="U2012" s="21">
        <f>(((I2012/60)/60)/24)+DATE(1970,1,1)</f>
        <v>42600.996423611112</v>
      </c>
    </row>
    <row r="2013" spans="1:21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f>YEAR(T2013)</f>
        <v>2015</v>
      </c>
      <c r="K2013" s="11">
        <v>1449650173</v>
      </c>
      <c r="L2013" t="b">
        <v>1</v>
      </c>
      <c r="M2013">
        <v>971</v>
      </c>
      <c r="N2013" t="b">
        <v>1</v>
      </c>
      <c r="O2013" t="s">
        <v>8293</v>
      </c>
      <c r="P2013" s="10">
        <f>ROUND(E2013/D2013*100,0)</f>
        <v>820</v>
      </c>
      <c r="Q2013">
        <f>IFERROR(ROUND(E2013/M2013,2),0)</f>
        <v>422.02</v>
      </c>
      <c r="R2013" s="16" t="s">
        <v>8317</v>
      </c>
      <c r="S2013" s="11" t="s">
        <v>8347</v>
      </c>
      <c r="T2013" s="21">
        <f>(((K2013/60)/60)/24)+DATE(1970,1,1)</f>
        <v>42347.358483796299</v>
      </c>
      <c r="U2013" s="21">
        <f>(((I2013/60)/60)/24)+DATE(1970,1,1)</f>
        <v>42380.958333333328</v>
      </c>
    </row>
    <row r="2014" spans="1:21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f>YEAR(T2014)</f>
        <v>2015</v>
      </c>
      <c r="K2014" s="11">
        <v>1420573441</v>
      </c>
      <c r="L2014" t="b">
        <v>1</v>
      </c>
      <c r="M2014">
        <v>183</v>
      </c>
      <c r="N2014" t="b">
        <v>1</v>
      </c>
      <c r="O2014" t="s">
        <v>8293</v>
      </c>
      <c r="P2014" s="10">
        <f>ROUND(E2014/D2014*100,0)</f>
        <v>235</v>
      </c>
      <c r="Q2014">
        <f>IFERROR(ROUND(E2014/M2014,2),0)</f>
        <v>64.180000000000007</v>
      </c>
      <c r="R2014" s="16" t="s">
        <v>8317</v>
      </c>
      <c r="S2014" s="11" t="s">
        <v>8347</v>
      </c>
      <c r="T2014" s="21">
        <f>(((K2014/60)/60)/24)+DATE(1970,1,1)</f>
        <v>42010.822233796294</v>
      </c>
      <c r="U2014" s="21">
        <f>(((I2014/60)/60)/24)+DATE(1970,1,1)</f>
        <v>42040.822233796294</v>
      </c>
    </row>
    <row r="2015" spans="1:21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f>YEAR(T2015)</f>
        <v>2016</v>
      </c>
      <c r="K2015" s="11">
        <v>1462835014</v>
      </c>
      <c r="L2015" t="b">
        <v>1</v>
      </c>
      <c r="M2015">
        <v>4562</v>
      </c>
      <c r="N2015" t="b">
        <v>1</v>
      </c>
      <c r="O2015" t="s">
        <v>8293</v>
      </c>
      <c r="P2015" s="10">
        <f>ROUND(E2015/D2015*100,0)</f>
        <v>495</v>
      </c>
      <c r="Q2015">
        <f>IFERROR(ROUND(E2015/M2015,2),0)</f>
        <v>173.58</v>
      </c>
      <c r="R2015" s="16" t="s">
        <v>8317</v>
      </c>
      <c r="S2015" s="11" t="s">
        <v>8347</v>
      </c>
      <c r="T2015" s="21">
        <f>(((K2015/60)/60)/24)+DATE(1970,1,1)</f>
        <v>42499.960810185185</v>
      </c>
      <c r="U2015" s="21">
        <f>(((I2015/60)/60)/24)+DATE(1970,1,1)</f>
        <v>42559.960810185185</v>
      </c>
    </row>
    <row r="2016" spans="1:21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f>YEAR(T2016)</f>
        <v>2013</v>
      </c>
      <c r="K2016" s="11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0">
        <f>ROUND(E2016/D2016*100,0)</f>
        <v>7814</v>
      </c>
      <c r="Q2016">
        <f>IFERROR(ROUND(E2016/M2016,2),0)</f>
        <v>88.6</v>
      </c>
      <c r="R2016" s="16" t="s">
        <v>8317</v>
      </c>
      <c r="S2016" s="11" t="s">
        <v>8347</v>
      </c>
      <c r="T2016" s="21">
        <f>(((K2016/60)/60)/24)+DATE(1970,1,1)</f>
        <v>41324.214571759258</v>
      </c>
      <c r="U2016" s="21">
        <f>(((I2016/60)/60)/24)+DATE(1970,1,1)</f>
        <v>41358.172905092593</v>
      </c>
    </row>
    <row r="2017" spans="1:21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f>YEAR(T2017)</f>
        <v>2011</v>
      </c>
      <c r="K2017" s="11">
        <v>1313010163</v>
      </c>
      <c r="L2017" t="b">
        <v>1</v>
      </c>
      <c r="M2017">
        <v>162</v>
      </c>
      <c r="N2017" t="b">
        <v>1</v>
      </c>
      <c r="O2017" t="s">
        <v>8293</v>
      </c>
      <c r="P2017" s="10">
        <f>ROUND(E2017/D2017*100,0)</f>
        <v>113</v>
      </c>
      <c r="Q2017">
        <f>IFERROR(ROUND(E2017/M2017,2),0)</f>
        <v>50.22</v>
      </c>
      <c r="R2017" s="16" t="s">
        <v>8317</v>
      </c>
      <c r="S2017" s="11" t="s">
        <v>8347</v>
      </c>
      <c r="T2017" s="21">
        <f>(((K2017/60)/60)/24)+DATE(1970,1,1)</f>
        <v>40765.876886574071</v>
      </c>
      <c r="U2017" s="21">
        <f>(((I2017/60)/60)/24)+DATE(1970,1,1)</f>
        <v>40795.876886574071</v>
      </c>
    </row>
    <row r="2018" spans="1:21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f>YEAR(T2018)</f>
        <v>2013</v>
      </c>
      <c r="K2018" s="11">
        <v>1360271299</v>
      </c>
      <c r="L2018" t="b">
        <v>1</v>
      </c>
      <c r="M2018">
        <v>479</v>
      </c>
      <c r="N2018" t="b">
        <v>1</v>
      </c>
      <c r="O2018" t="s">
        <v>8293</v>
      </c>
      <c r="P2018" s="10">
        <f>ROUND(E2018/D2018*100,0)</f>
        <v>922</v>
      </c>
      <c r="Q2018">
        <f>IFERROR(ROUND(E2018/M2018,2),0)</f>
        <v>192.39</v>
      </c>
      <c r="R2018" s="16" t="s">
        <v>8317</v>
      </c>
      <c r="S2018" s="11" t="s">
        <v>8347</v>
      </c>
      <c r="T2018" s="21">
        <f>(((K2018/60)/60)/24)+DATE(1970,1,1)</f>
        <v>41312.88077546296</v>
      </c>
      <c r="U2018" s="21">
        <f>(((I2018/60)/60)/24)+DATE(1970,1,1)</f>
        <v>41342.88077546296</v>
      </c>
    </row>
    <row r="2019" spans="1:21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f>YEAR(T2019)</f>
        <v>2012</v>
      </c>
      <c r="K2019" s="11">
        <v>1329873755</v>
      </c>
      <c r="L2019" t="b">
        <v>1</v>
      </c>
      <c r="M2019">
        <v>426</v>
      </c>
      <c r="N2019" t="b">
        <v>1</v>
      </c>
      <c r="O2019" t="s">
        <v>8293</v>
      </c>
      <c r="P2019" s="10">
        <f>ROUND(E2019/D2019*100,0)</f>
        <v>125</v>
      </c>
      <c r="Q2019">
        <f>IFERROR(ROUND(E2019/M2019,2),0)</f>
        <v>73.42</v>
      </c>
      <c r="R2019" s="16" t="s">
        <v>8317</v>
      </c>
      <c r="S2019" s="11" t="s">
        <v>8347</v>
      </c>
      <c r="T2019" s="21">
        <f>(((K2019/60)/60)/24)+DATE(1970,1,1)</f>
        <v>40961.057349537034</v>
      </c>
      <c r="U2019" s="21">
        <f>(((I2019/60)/60)/24)+DATE(1970,1,1)</f>
        <v>40992.166666666664</v>
      </c>
    </row>
    <row r="2020" spans="1:21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f>YEAR(T2020)</f>
        <v>2015</v>
      </c>
      <c r="K2020" s="11">
        <v>1436863609</v>
      </c>
      <c r="L2020" t="b">
        <v>1</v>
      </c>
      <c r="M2020">
        <v>450</v>
      </c>
      <c r="N2020" t="b">
        <v>1</v>
      </c>
      <c r="O2020" t="s">
        <v>8293</v>
      </c>
      <c r="P2020" s="10">
        <f>ROUND(E2020/D2020*100,0)</f>
        <v>102</v>
      </c>
      <c r="Q2020">
        <f>IFERROR(ROUND(E2020/M2020,2),0)</f>
        <v>147.68</v>
      </c>
      <c r="R2020" s="16" t="s">
        <v>8317</v>
      </c>
      <c r="S2020" s="11" t="s">
        <v>8347</v>
      </c>
      <c r="T2020" s="21">
        <f>(((K2020/60)/60)/24)+DATE(1970,1,1)</f>
        <v>42199.365844907406</v>
      </c>
      <c r="U2020" s="21">
        <f>(((I2020/60)/60)/24)+DATE(1970,1,1)</f>
        <v>42229.365844907406</v>
      </c>
    </row>
    <row r="2021" spans="1:21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f>YEAR(T2021)</f>
        <v>2016</v>
      </c>
      <c r="K2021" s="1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0">
        <f>ROUND(E2021/D2021*100,0)</f>
        <v>485</v>
      </c>
      <c r="Q2021">
        <f>IFERROR(ROUND(E2021/M2021,2),0)</f>
        <v>108.97</v>
      </c>
      <c r="R2021" s="16" t="s">
        <v>8317</v>
      </c>
      <c r="S2021" s="11" t="s">
        <v>8347</v>
      </c>
      <c r="T2021" s="21">
        <f>(((K2021/60)/60)/24)+DATE(1970,1,1)</f>
        <v>42605.70857638889</v>
      </c>
      <c r="U2021" s="21">
        <f>(((I2021/60)/60)/24)+DATE(1970,1,1)</f>
        <v>42635.70857638889</v>
      </c>
    </row>
    <row r="2022" spans="1:21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f>YEAR(T2022)</f>
        <v>2014</v>
      </c>
      <c r="K2022" s="11">
        <v>1396923624</v>
      </c>
      <c r="L2022" t="b">
        <v>1</v>
      </c>
      <c r="M2022">
        <v>122</v>
      </c>
      <c r="N2022" t="b">
        <v>1</v>
      </c>
      <c r="O2022" t="s">
        <v>8293</v>
      </c>
      <c r="P2022" s="10">
        <f>ROUND(E2022/D2022*100,0)</f>
        <v>192</v>
      </c>
      <c r="Q2022">
        <f>IFERROR(ROUND(E2022/M2022,2),0)</f>
        <v>23.65</v>
      </c>
      <c r="R2022" s="16" t="s">
        <v>8317</v>
      </c>
      <c r="S2022" s="11" t="s">
        <v>8347</v>
      </c>
      <c r="T2022" s="21">
        <f>(((K2022/60)/60)/24)+DATE(1970,1,1)</f>
        <v>41737.097499999996</v>
      </c>
      <c r="U2022" s="21">
        <f>(((I2022/60)/60)/24)+DATE(1970,1,1)</f>
        <v>41773.961111111108</v>
      </c>
    </row>
    <row r="2023" spans="1:21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f>YEAR(T2023)</f>
        <v>2014</v>
      </c>
      <c r="K2023" s="11">
        <v>1407634897</v>
      </c>
      <c r="L2023" t="b">
        <v>1</v>
      </c>
      <c r="M2023">
        <v>95</v>
      </c>
      <c r="N2023" t="b">
        <v>1</v>
      </c>
      <c r="O2023" t="s">
        <v>8293</v>
      </c>
      <c r="P2023" s="10">
        <f>ROUND(E2023/D2023*100,0)</f>
        <v>281</v>
      </c>
      <c r="Q2023">
        <f>IFERROR(ROUND(E2023/M2023,2),0)</f>
        <v>147.94999999999999</v>
      </c>
      <c r="R2023" s="16" t="s">
        <v>8317</v>
      </c>
      <c r="S2023" s="11" t="s">
        <v>8347</v>
      </c>
      <c r="T2023" s="21">
        <f>(((K2023/60)/60)/24)+DATE(1970,1,1)</f>
        <v>41861.070567129631</v>
      </c>
      <c r="U2023" s="21">
        <f>(((I2023/60)/60)/24)+DATE(1970,1,1)</f>
        <v>41906.070567129631</v>
      </c>
    </row>
    <row r="2024" spans="1:21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f>YEAR(T2024)</f>
        <v>2016</v>
      </c>
      <c r="K2024" s="11">
        <v>1463060372</v>
      </c>
      <c r="L2024" t="b">
        <v>1</v>
      </c>
      <c r="M2024">
        <v>325</v>
      </c>
      <c r="N2024" t="b">
        <v>1</v>
      </c>
      <c r="O2024" t="s">
        <v>8293</v>
      </c>
      <c r="P2024" s="10">
        <f>ROUND(E2024/D2024*100,0)</f>
        <v>125</v>
      </c>
      <c r="Q2024">
        <f>IFERROR(ROUND(E2024/M2024,2),0)</f>
        <v>385.04</v>
      </c>
      <c r="R2024" s="16" t="s">
        <v>8317</v>
      </c>
      <c r="S2024" s="11" t="s">
        <v>8347</v>
      </c>
      <c r="T2024" s="21">
        <f>(((K2024/60)/60)/24)+DATE(1970,1,1)</f>
        <v>42502.569120370375</v>
      </c>
      <c r="U2024" s="21">
        <f>(((I2024/60)/60)/24)+DATE(1970,1,1)</f>
        <v>42532.569120370375</v>
      </c>
    </row>
    <row r="2025" spans="1:21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f>YEAR(T2025)</f>
        <v>2015</v>
      </c>
      <c r="K2025" s="11">
        <v>1431425153</v>
      </c>
      <c r="L2025" t="b">
        <v>1</v>
      </c>
      <c r="M2025">
        <v>353</v>
      </c>
      <c r="N2025" t="b">
        <v>1</v>
      </c>
      <c r="O2025" t="s">
        <v>8293</v>
      </c>
      <c r="P2025" s="10">
        <f>ROUND(E2025/D2025*100,0)</f>
        <v>161</v>
      </c>
      <c r="Q2025">
        <f>IFERROR(ROUND(E2025/M2025,2),0)</f>
        <v>457.39</v>
      </c>
      <c r="R2025" s="16" t="s">
        <v>8317</v>
      </c>
      <c r="S2025" s="11" t="s">
        <v>8347</v>
      </c>
      <c r="T2025" s="21">
        <f>(((K2025/60)/60)/24)+DATE(1970,1,1)</f>
        <v>42136.420752314814</v>
      </c>
      <c r="U2025" s="21">
        <f>(((I2025/60)/60)/24)+DATE(1970,1,1)</f>
        <v>42166.420752314814</v>
      </c>
    </row>
    <row r="2026" spans="1:21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f>YEAR(T2026)</f>
        <v>2012</v>
      </c>
      <c r="K2026" s="11">
        <v>1341875544</v>
      </c>
      <c r="L2026" t="b">
        <v>1</v>
      </c>
      <c r="M2026">
        <v>105</v>
      </c>
      <c r="N2026" t="b">
        <v>1</v>
      </c>
      <c r="O2026" t="s">
        <v>8293</v>
      </c>
      <c r="P2026" s="10">
        <f>ROUND(E2026/D2026*100,0)</f>
        <v>585</v>
      </c>
      <c r="Q2026">
        <f>IFERROR(ROUND(E2026/M2026,2),0)</f>
        <v>222.99</v>
      </c>
      <c r="R2026" s="16" t="s">
        <v>8317</v>
      </c>
      <c r="S2026" s="11" t="s">
        <v>8347</v>
      </c>
      <c r="T2026" s="21">
        <f>(((K2026/60)/60)/24)+DATE(1970,1,1)</f>
        <v>41099.966944444444</v>
      </c>
      <c r="U2026" s="21">
        <f>(((I2026/60)/60)/24)+DATE(1970,1,1)</f>
        <v>41134.125</v>
      </c>
    </row>
    <row r="2027" spans="1:21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f>YEAR(T2027)</f>
        <v>2015</v>
      </c>
      <c r="K2027" s="11">
        <v>1431404746</v>
      </c>
      <c r="L2027" t="b">
        <v>1</v>
      </c>
      <c r="M2027">
        <v>729</v>
      </c>
      <c r="N2027" t="b">
        <v>1</v>
      </c>
      <c r="O2027" t="s">
        <v>8293</v>
      </c>
      <c r="P2027" s="10">
        <f>ROUND(E2027/D2027*100,0)</f>
        <v>201</v>
      </c>
      <c r="Q2027">
        <f>IFERROR(ROUND(E2027/M2027,2),0)</f>
        <v>220.74</v>
      </c>
      <c r="R2027" s="16" t="s">
        <v>8317</v>
      </c>
      <c r="S2027" s="11" t="s">
        <v>8347</v>
      </c>
      <c r="T2027" s="21">
        <f>(((K2027/60)/60)/24)+DATE(1970,1,1)</f>
        <v>42136.184560185182</v>
      </c>
      <c r="U2027" s="21">
        <f>(((I2027/60)/60)/24)+DATE(1970,1,1)</f>
        <v>42166.184560185182</v>
      </c>
    </row>
    <row r="2028" spans="1:21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f>YEAR(T2028)</f>
        <v>2014</v>
      </c>
      <c r="K2028" s="11">
        <v>1394127585</v>
      </c>
      <c r="L2028" t="b">
        <v>1</v>
      </c>
      <c r="M2028">
        <v>454</v>
      </c>
      <c r="N2028" t="b">
        <v>1</v>
      </c>
      <c r="O2028" t="s">
        <v>8293</v>
      </c>
      <c r="P2028" s="10">
        <f>ROUND(E2028/D2028*100,0)</f>
        <v>133</v>
      </c>
      <c r="Q2028">
        <f>IFERROR(ROUND(E2028/M2028,2),0)</f>
        <v>73.5</v>
      </c>
      <c r="R2028" s="16" t="s">
        <v>8317</v>
      </c>
      <c r="S2028" s="11" t="s">
        <v>8347</v>
      </c>
      <c r="T2028" s="21">
        <f>(((K2028/60)/60)/24)+DATE(1970,1,1)</f>
        <v>41704.735937500001</v>
      </c>
      <c r="U2028" s="21">
        <f>(((I2028/60)/60)/24)+DATE(1970,1,1)</f>
        <v>41750.165972222225</v>
      </c>
    </row>
    <row r="2029" spans="1:21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f>YEAR(T2029)</f>
        <v>2015</v>
      </c>
      <c r="K2029" s="11">
        <v>1423855919</v>
      </c>
      <c r="L2029" t="b">
        <v>1</v>
      </c>
      <c r="M2029">
        <v>539</v>
      </c>
      <c r="N2029" t="b">
        <v>1</v>
      </c>
      <c r="O2029" t="s">
        <v>8293</v>
      </c>
      <c r="P2029" s="10">
        <f>ROUND(E2029/D2029*100,0)</f>
        <v>120</v>
      </c>
      <c r="Q2029">
        <f>IFERROR(ROUND(E2029/M2029,2),0)</f>
        <v>223.1</v>
      </c>
      <c r="R2029" s="16" t="s">
        <v>8317</v>
      </c>
      <c r="S2029" s="11" t="s">
        <v>8347</v>
      </c>
      <c r="T2029" s="21">
        <f>(((K2029/60)/60)/24)+DATE(1970,1,1)</f>
        <v>42048.813877314817</v>
      </c>
      <c r="U2029" s="21">
        <f>(((I2029/60)/60)/24)+DATE(1970,1,1)</f>
        <v>42093.772210648152</v>
      </c>
    </row>
    <row r="2030" spans="1:21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f>YEAR(T2030)</f>
        <v>2010</v>
      </c>
      <c r="K2030" s="11">
        <v>1265493806</v>
      </c>
      <c r="L2030" t="b">
        <v>1</v>
      </c>
      <c r="M2030">
        <v>79</v>
      </c>
      <c r="N2030" t="b">
        <v>1</v>
      </c>
      <c r="O2030" t="s">
        <v>8293</v>
      </c>
      <c r="P2030" s="10">
        <f>ROUND(E2030/D2030*100,0)</f>
        <v>126</v>
      </c>
      <c r="Q2030">
        <f>IFERROR(ROUND(E2030/M2030,2),0)</f>
        <v>47.91</v>
      </c>
      <c r="R2030" s="16" t="s">
        <v>8317</v>
      </c>
      <c r="S2030" s="11" t="s">
        <v>8347</v>
      </c>
      <c r="T2030" s="21">
        <f>(((K2030/60)/60)/24)+DATE(1970,1,1)</f>
        <v>40215.919050925928</v>
      </c>
      <c r="U2030" s="21">
        <f>(((I2030/60)/60)/24)+DATE(1970,1,1)</f>
        <v>40252.913194444445</v>
      </c>
    </row>
    <row r="2031" spans="1:21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f>YEAR(T2031)</f>
        <v>2014</v>
      </c>
      <c r="K2031" s="11">
        <v>1406507481</v>
      </c>
      <c r="L2031" t="b">
        <v>1</v>
      </c>
      <c r="M2031">
        <v>94</v>
      </c>
      <c r="N2031" t="b">
        <v>1</v>
      </c>
      <c r="O2031" t="s">
        <v>8293</v>
      </c>
      <c r="P2031" s="10">
        <f>ROUND(E2031/D2031*100,0)</f>
        <v>361</v>
      </c>
      <c r="Q2031">
        <f>IFERROR(ROUND(E2031/M2031,2),0)</f>
        <v>96.06</v>
      </c>
      <c r="R2031" s="16" t="s">
        <v>8317</v>
      </c>
      <c r="S2031" s="11" t="s">
        <v>8347</v>
      </c>
      <c r="T2031" s="21">
        <f>(((K2031/60)/60)/24)+DATE(1970,1,1)</f>
        <v>41848.021770833337</v>
      </c>
      <c r="U2031" s="21">
        <f>(((I2031/60)/60)/24)+DATE(1970,1,1)</f>
        <v>41878.021770833337</v>
      </c>
    </row>
    <row r="2032" spans="1:21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f>YEAR(T2032)</f>
        <v>2012</v>
      </c>
      <c r="K2032" s="11">
        <v>1351641296</v>
      </c>
      <c r="L2032" t="b">
        <v>1</v>
      </c>
      <c r="M2032">
        <v>625</v>
      </c>
      <c r="N2032" t="b">
        <v>1</v>
      </c>
      <c r="O2032" t="s">
        <v>8293</v>
      </c>
      <c r="P2032" s="10">
        <f>ROUND(E2032/D2032*100,0)</f>
        <v>226</v>
      </c>
      <c r="Q2032">
        <f>IFERROR(ROUND(E2032/M2032,2),0)</f>
        <v>118.61</v>
      </c>
      <c r="R2032" s="16" t="s">
        <v>8317</v>
      </c>
      <c r="S2032" s="11" t="s">
        <v>8347</v>
      </c>
      <c r="T2032" s="21">
        <f>(((K2032/60)/60)/24)+DATE(1970,1,1)</f>
        <v>41212.996481481481</v>
      </c>
      <c r="U2032" s="21">
        <f>(((I2032/60)/60)/24)+DATE(1970,1,1)</f>
        <v>41242.996481481481</v>
      </c>
    </row>
    <row r="2033" spans="1:21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f>YEAR(T2033)</f>
        <v>2014</v>
      </c>
      <c r="K2033" s="11">
        <v>1417506853</v>
      </c>
      <c r="L2033" t="b">
        <v>1</v>
      </c>
      <c r="M2033">
        <v>508</v>
      </c>
      <c r="N2033" t="b">
        <v>1</v>
      </c>
      <c r="O2033" t="s">
        <v>8293</v>
      </c>
      <c r="P2033" s="10">
        <f>ROUND(E2033/D2033*100,0)</f>
        <v>120</v>
      </c>
      <c r="Q2033">
        <f>IFERROR(ROUND(E2033/M2033,2),0)</f>
        <v>118.45</v>
      </c>
      <c r="R2033" s="16" t="s">
        <v>8317</v>
      </c>
      <c r="S2033" s="11" t="s">
        <v>8347</v>
      </c>
      <c r="T2033" s="21">
        <f>(((K2033/60)/60)/24)+DATE(1970,1,1)</f>
        <v>41975.329317129625</v>
      </c>
      <c r="U2033" s="21">
        <f>(((I2033/60)/60)/24)+DATE(1970,1,1)</f>
        <v>42013.041666666672</v>
      </c>
    </row>
    <row r="2034" spans="1:21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f>YEAR(T2034)</f>
        <v>2016</v>
      </c>
      <c r="K2034" s="11">
        <v>1479216874</v>
      </c>
      <c r="L2034" t="b">
        <v>1</v>
      </c>
      <c r="M2034">
        <v>531</v>
      </c>
      <c r="N2034" t="b">
        <v>1</v>
      </c>
      <c r="O2034" t="s">
        <v>8293</v>
      </c>
      <c r="P2034" s="10">
        <f>ROUND(E2034/D2034*100,0)</f>
        <v>304</v>
      </c>
      <c r="Q2034">
        <f>IFERROR(ROUND(E2034/M2034,2),0)</f>
        <v>143.21</v>
      </c>
      <c r="R2034" s="16" t="s">
        <v>8317</v>
      </c>
      <c r="S2034" s="11" t="s">
        <v>8347</v>
      </c>
      <c r="T2034" s="21">
        <f>(((K2034/60)/60)/24)+DATE(1970,1,1)</f>
        <v>42689.565671296295</v>
      </c>
      <c r="U2034" s="21">
        <f>(((I2034/60)/60)/24)+DATE(1970,1,1)</f>
        <v>42719.208333333328</v>
      </c>
    </row>
    <row r="2035" spans="1:21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f>YEAR(T2035)</f>
        <v>2014</v>
      </c>
      <c r="K2035" s="11">
        <v>1395885518</v>
      </c>
      <c r="L2035" t="b">
        <v>1</v>
      </c>
      <c r="M2035">
        <v>158</v>
      </c>
      <c r="N2035" t="b">
        <v>1</v>
      </c>
      <c r="O2035" t="s">
        <v>8293</v>
      </c>
      <c r="P2035" s="10">
        <f>ROUND(E2035/D2035*100,0)</f>
        <v>179</v>
      </c>
      <c r="Q2035">
        <f>IFERROR(ROUND(E2035/M2035,2),0)</f>
        <v>282.72000000000003</v>
      </c>
      <c r="R2035" s="16" t="s">
        <v>8317</v>
      </c>
      <c r="S2035" s="11" t="s">
        <v>8347</v>
      </c>
      <c r="T2035" s="21">
        <f>(((K2035/60)/60)/24)+DATE(1970,1,1)</f>
        <v>41725.082384259258</v>
      </c>
      <c r="U2035" s="21">
        <f>(((I2035/60)/60)/24)+DATE(1970,1,1)</f>
        <v>41755.082384259258</v>
      </c>
    </row>
    <row r="2036" spans="1:21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f>YEAR(T2036)</f>
        <v>2015</v>
      </c>
      <c r="K2036" s="11">
        <v>1426216033</v>
      </c>
      <c r="L2036" t="b">
        <v>1</v>
      </c>
      <c r="M2036">
        <v>508</v>
      </c>
      <c r="N2036" t="b">
        <v>1</v>
      </c>
      <c r="O2036" t="s">
        <v>8293</v>
      </c>
      <c r="P2036" s="10">
        <f>ROUND(E2036/D2036*100,0)</f>
        <v>387</v>
      </c>
      <c r="Q2036">
        <f>IFERROR(ROUND(E2036/M2036,2),0)</f>
        <v>593.94000000000005</v>
      </c>
      <c r="R2036" s="16" t="s">
        <v>8317</v>
      </c>
      <c r="S2036" s="11" t="s">
        <v>8347</v>
      </c>
      <c r="T2036" s="21">
        <f>(((K2036/60)/60)/24)+DATE(1970,1,1)</f>
        <v>42076.130011574074</v>
      </c>
      <c r="U2036" s="21">
        <f>(((I2036/60)/60)/24)+DATE(1970,1,1)</f>
        <v>42131.290277777778</v>
      </c>
    </row>
    <row r="2037" spans="1:21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f>YEAR(T2037)</f>
        <v>2015</v>
      </c>
      <c r="K2037" s="11">
        <v>1446562807</v>
      </c>
      <c r="L2037" t="b">
        <v>1</v>
      </c>
      <c r="M2037">
        <v>644</v>
      </c>
      <c r="N2037" t="b">
        <v>1</v>
      </c>
      <c r="O2037" t="s">
        <v>8293</v>
      </c>
      <c r="P2037" s="10">
        <f>ROUND(E2037/D2037*100,0)</f>
        <v>211</v>
      </c>
      <c r="Q2037">
        <f>IFERROR(ROUND(E2037/M2037,2),0)</f>
        <v>262.16000000000003</v>
      </c>
      <c r="R2037" s="16" t="s">
        <v>8317</v>
      </c>
      <c r="S2037" s="11" t="s">
        <v>8347</v>
      </c>
      <c r="T2037" s="21">
        <f>(((K2037/60)/60)/24)+DATE(1970,1,1)</f>
        <v>42311.625081018516</v>
      </c>
      <c r="U2037" s="21">
        <f>(((I2037/60)/60)/24)+DATE(1970,1,1)</f>
        <v>42357.041666666672</v>
      </c>
    </row>
    <row r="2038" spans="1:21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f>YEAR(T2038)</f>
        <v>2014</v>
      </c>
      <c r="K2038" s="11">
        <v>1397076319</v>
      </c>
      <c r="L2038" t="b">
        <v>1</v>
      </c>
      <c r="M2038">
        <v>848</v>
      </c>
      <c r="N2038" t="b">
        <v>1</v>
      </c>
      <c r="O2038" t="s">
        <v>8293</v>
      </c>
      <c r="P2038" s="10">
        <f>ROUND(E2038/D2038*100,0)</f>
        <v>132</v>
      </c>
      <c r="Q2038">
        <f>IFERROR(ROUND(E2038/M2038,2),0)</f>
        <v>46.58</v>
      </c>
      <c r="R2038" s="16" t="s">
        <v>8317</v>
      </c>
      <c r="S2038" s="11" t="s">
        <v>8347</v>
      </c>
      <c r="T2038" s="21">
        <f>(((K2038/60)/60)/24)+DATE(1970,1,1)</f>
        <v>41738.864803240744</v>
      </c>
      <c r="U2038" s="21">
        <f>(((I2038/60)/60)/24)+DATE(1970,1,1)</f>
        <v>41768.864803240744</v>
      </c>
    </row>
    <row r="2039" spans="1:21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f>YEAR(T2039)</f>
        <v>2013</v>
      </c>
      <c r="K2039" s="11">
        <v>1383195753</v>
      </c>
      <c r="L2039" t="b">
        <v>1</v>
      </c>
      <c r="M2039">
        <v>429</v>
      </c>
      <c r="N2039" t="b">
        <v>1</v>
      </c>
      <c r="O2039" t="s">
        <v>8293</v>
      </c>
      <c r="P2039" s="10">
        <f>ROUND(E2039/D2039*100,0)</f>
        <v>300</v>
      </c>
      <c r="Q2039">
        <f>IFERROR(ROUND(E2039/M2039,2),0)</f>
        <v>70.040000000000006</v>
      </c>
      <c r="R2039" s="16" t="s">
        <v>8317</v>
      </c>
      <c r="S2039" s="11" t="s">
        <v>8347</v>
      </c>
      <c r="T2039" s="21">
        <f>(((K2039/60)/60)/24)+DATE(1970,1,1)</f>
        <v>41578.210104166668</v>
      </c>
      <c r="U2039" s="21">
        <f>(((I2039/60)/60)/24)+DATE(1970,1,1)</f>
        <v>41638.251770833333</v>
      </c>
    </row>
    <row r="2040" spans="1:21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f>YEAR(T2040)</f>
        <v>2013</v>
      </c>
      <c r="K2040" s="11">
        <v>1369895421</v>
      </c>
      <c r="L2040" t="b">
        <v>1</v>
      </c>
      <c r="M2040">
        <v>204</v>
      </c>
      <c r="N2040" t="b">
        <v>1</v>
      </c>
      <c r="O2040" t="s">
        <v>8293</v>
      </c>
      <c r="P2040" s="10">
        <f>ROUND(E2040/D2040*100,0)</f>
        <v>421</v>
      </c>
      <c r="Q2040">
        <f>IFERROR(ROUND(E2040/M2040,2),0)</f>
        <v>164.91</v>
      </c>
      <c r="R2040" s="16" t="s">
        <v>8317</v>
      </c>
      <c r="S2040" s="11" t="s">
        <v>8347</v>
      </c>
      <c r="T2040" s="21">
        <f>(((K2040/60)/60)/24)+DATE(1970,1,1)</f>
        <v>41424.27107638889</v>
      </c>
      <c r="U2040" s="21">
        <f>(((I2040/60)/60)/24)+DATE(1970,1,1)</f>
        <v>41456.75</v>
      </c>
    </row>
    <row r="2041" spans="1:21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f>YEAR(T2041)</f>
        <v>2016</v>
      </c>
      <c r="K2041" s="11">
        <v>1477996325</v>
      </c>
      <c r="L2041" t="b">
        <v>1</v>
      </c>
      <c r="M2041">
        <v>379</v>
      </c>
      <c r="N2041" t="b">
        <v>1</v>
      </c>
      <c r="O2041" t="s">
        <v>8293</v>
      </c>
      <c r="P2041" s="10">
        <f>ROUND(E2041/D2041*100,0)</f>
        <v>136</v>
      </c>
      <c r="Q2041">
        <f>IFERROR(ROUND(E2041/M2041,2),0)</f>
        <v>449.26</v>
      </c>
      <c r="R2041" s="16" t="s">
        <v>8317</v>
      </c>
      <c r="S2041" s="11" t="s">
        <v>8347</v>
      </c>
      <c r="T2041" s="21">
        <f>(((K2041/60)/60)/24)+DATE(1970,1,1)</f>
        <v>42675.438946759255</v>
      </c>
      <c r="U2041" s="21">
        <f>(((I2041/60)/60)/24)+DATE(1970,1,1)</f>
        <v>42705.207638888889</v>
      </c>
    </row>
    <row r="2042" spans="1:21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f>YEAR(T2042)</f>
        <v>2013</v>
      </c>
      <c r="K2042" s="11">
        <v>1383257703</v>
      </c>
      <c r="L2042" t="b">
        <v>1</v>
      </c>
      <c r="M2042">
        <v>271</v>
      </c>
      <c r="N2042" t="b">
        <v>1</v>
      </c>
      <c r="O2042" t="s">
        <v>8293</v>
      </c>
      <c r="P2042" s="10">
        <f>ROUND(E2042/D2042*100,0)</f>
        <v>248</v>
      </c>
      <c r="Q2042">
        <f>IFERROR(ROUND(E2042/M2042,2),0)</f>
        <v>27.47</v>
      </c>
      <c r="R2042" s="16" t="s">
        <v>8317</v>
      </c>
      <c r="S2042" s="11" t="s">
        <v>8347</v>
      </c>
      <c r="T2042" s="21">
        <f>(((K2042/60)/60)/24)+DATE(1970,1,1)</f>
        <v>41578.927118055559</v>
      </c>
      <c r="U2042" s="21">
        <f>(((I2042/60)/60)/24)+DATE(1970,1,1)</f>
        <v>41593.968784722223</v>
      </c>
    </row>
    <row r="2043" spans="1:21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f>YEAR(T2043)</f>
        <v>2016</v>
      </c>
      <c r="K2043" s="11">
        <v>1476189427</v>
      </c>
      <c r="L2043" t="b">
        <v>0</v>
      </c>
      <c r="M2043">
        <v>120</v>
      </c>
      <c r="N2043" t="b">
        <v>1</v>
      </c>
      <c r="O2043" t="s">
        <v>8293</v>
      </c>
      <c r="P2043" s="10">
        <f>ROUND(E2043/D2043*100,0)</f>
        <v>182</v>
      </c>
      <c r="Q2043">
        <f>IFERROR(ROUND(E2043/M2043,2),0)</f>
        <v>143.97999999999999</v>
      </c>
      <c r="R2043" s="16" t="s">
        <v>8317</v>
      </c>
      <c r="S2043" s="11" t="s">
        <v>8347</v>
      </c>
      <c r="T2043" s="21">
        <f>(((K2043/60)/60)/24)+DATE(1970,1,1)</f>
        <v>42654.525775462964</v>
      </c>
      <c r="U2043" s="21">
        <f>(((I2043/60)/60)/24)+DATE(1970,1,1)</f>
        <v>42684.567442129628</v>
      </c>
    </row>
    <row r="2044" spans="1:21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f>YEAR(T2044)</f>
        <v>2015</v>
      </c>
      <c r="K2044" s="11">
        <v>1448297974</v>
      </c>
      <c r="L2044" t="b">
        <v>0</v>
      </c>
      <c r="M2044">
        <v>140</v>
      </c>
      <c r="N2044" t="b">
        <v>1</v>
      </c>
      <c r="O2044" t="s">
        <v>8293</v>
      </c>
      <c r="P2044" s="10">
        <f>ROUND(E2044/D2044*100,0)</f>
        <v>124</v>
      </c>
      <c r="Q2044">
        <f>IFERROR(ROUND(E2044/M2044,2),0)</f>
        <v>88.24</v>
      </c>
      <c r="R2044" s="16" t="s">
        <v>8317</v>
      </c>
      <c r="S2044" s="11" t="s">
        <v>8347</v>
      </c>
      <c r="T2044" s="21">
        <f>(((K2044/60)/60)/24)+DATE(1970,1,1)</f>
        <v>42331.708032407405</v>
      </c>
      <c r="U2044" s="21">
        <f>(((I2044/60)/60)/24)+DATE(1970,1,1)</f>
        <v>42391.708032407405</v>
      </c>
    </row>
    <row r="2045" spans="1:21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f>YEAR(T2045)</f>
        <v>2016</v>
      </c>
      <c r="K2045" s="11">
        <v>1476764077</v>
      </c>
      <c r="L2045" t="b">
        <v>0</v>
      </c>
      <c r="M2045">
        <v>193</v>
      </c>
      <c r="N2045" t="b">
        <v>1</v>
      </c>
      <c r="O2045" t="s">
        <v>8293</v>
      </c>
      <c r="P2045" s="10">
        <f>ROUND(E2045/D2045*100,0)</f>
        <v>506</v>
      </c>
      <c r="Q2045">
        <f>IFERROR(ROUND(E2045/M2045,2),0)</f>
        <v>36.33</v>
      </c>
      <c r="R2045" s="16" t="s">
        <v>8317</v>
      </c>
      <c r="S2045" s="11" t="s">
        <v>8347</v>
      </c>
      <c r="T2045" s="21">
        <f>(((K2045/60)/60)/24)+DATE(1970,1,1)</f>
        <v>42661.176817129628</v>
      </c>
      <c r="U2045" s="21">
        <f>(((I2045/60)/60)/24)+DATE(1970,1,1)</f>
        <v>42715.207638888889</v>
      </c>
    </row>
    <row r="2046" spans="1:21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f>YEAR(T2046)</f>
        <v>2015</v>
      </c>
      <c r="K2046" s="11">
        <v>1431620714</v>
      </c>
      <c r="L2046" t="b">
        <v>0</v>
      </c>
      <c r="M2046">
        <v>180</v>
      </c>
      <c r="N2046" t="b">
        <v>1</v>
      </c>
      <c r="O2046" t="s">
        <v>8293</v>
      </c>
      <c r="P2046" s="10">
        <f>ROUND(E2046/D2046*100,0)</f>
        <v>108</v>
      </c>
      <c r="Q2046">
        <f>IFERROR(ROUND(E2046/M2046,2),0)</f>
        <v>90.18</v>
      </c>
      <c r="R2046" s="16" t="s">
        <v>8317</v>
      </c>
      <c r="S2046" s="11" t="s">
        <v>8347</v>
      </c>
      <c r="T2046" s="21">
        <f>(((K2046/60)/60)/24)+DATE(1970,1,1)</f>
        <v>42138.684189814812</v>
      </c>
      <c r="U2046" s="21">
        <f>(((I2046/60)/60)/24)+DATE(1970,1,1)</f>
        <v>42168.684189814812</v>
      </c>
    </row>
    <row r="2047" spans="1:21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f>YEAR(T2047)</f>
        <v>2012</v>
      </c>
      <c r="K2047" s="11">
        <v>1339207647</v>
      </c>
      <c r="L2047" t="b">
        <v>0</v>
      </c>
      <c r="M2047">
        <v>263</v>
      </c>
      <c r="N2047" t="b">
        <v>1</v>
      </c>
      <c r="O2047" t="s">
        <v>8293</v>
      </c>
      <c r="P2047" s="10">
        <f>ROUND(E2047/D2047*100,0)</f>
        <v>819</v>
      </c>
      <c r="Q2047">
        <f>IFERROR(ROUND(E2047/M2047,2),0)</f>
        <v>152.62</v>
      </c>
      <c r="R2047" s="16" t="s">
        <v>8317</v>
      </c>
      <c r="S2047" s="11" t="s">
        <v>8347</v>
      </c>
      <c r="T2047" s="21">
        <f>(((K2047/60)/60)/24)+DATE(1970,1,1)</f>
        <v>41069.088506944441</v>
      </c>
      <c r="U2047" s="21">
        <f>(((I2047/60)/60)/24)+DATE(1970,1,1)</f>
        <v>41099.088506944441</v>
      </c>
    </row>
    <row r="2048" spans="1:21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f>YEAR(T2048)</f>
        <v>2013</v>
      </c>
      <c r="K2048" s="11">
        <v>1366690044</v>
      </c>
      <c r="L2048" t="b">
        <v>0</v>
      </c>
      <c r="M2048">
        <v>217</v>
      </c>
      <c r="N2048" t="b">
        <v>1</v>
      </c>
      <c r="O2048" t="s">
        <v>8293</v>
      </c>
      <c r="P2048" s="10">
        <f>ROUND(E2048/D2048*100,0)</f>
        <v>121</v>
      </c>
      <c r="Q2048">
        <f>IFERROR(ROUND(E2048/M2048,2),0)</f>
        <v>55.81</v>
      </c>
      <c r="R2048" s="16" t="s">
        <v>8317</v>
      </c>
      <c r="S2048" s="11" t="s">
        <v>8347</v>
      </c>
      <c r="T2048" s="21">
        <f>(((K2048/60)/60)/24)+DATE(1970,1,1)</f>
        <v>41387.171805555554</v>
      </c>
      <c r="U2048" s="21">
        <f>(((I2048/60)/60)/24)+DATE(1970,1,1)</f>
        <v>41417.171805555554</v>
      </c>
    </row>
    <row r="2049" spans="1:21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f>YEAR(T2049)</f>
        <v>2015</v>
      </c>
      <c r="K2049" s="11">
        <v>1426714870</v>
      </c>
      <c r="L2049" t="b">
        <v>0</v>
      </c>
      <c r="M2049">
        <v>443</v>
      </c>
      <c r="N2049" t="b">
        <v>1</v>
      </c>
      <c r="O2049" t="s">
        <v>8293</v>
      </c>
      <c r="P2049" s="10">
        <f>ROUND(E2049/D2049*100,0)</f>
        <v>103</v>
      </c>
      <c r="Q2049">
        <f>IFERROR(ROUND(E2049/M2049,2),0)</f>
        <v>227.85</v>
      </c>
      <c r="R2049" s="16" t="s">
        <v>8317</v>
      </c>
      <c r="S2049" s="11" t="s">
        <v>8347</v>
      </c>
      <c r="T2049" s="21">
        <f>(((K2049/60)/60)/24)+DATE(1970,1,1)</f>
        <v>42081.903587962966</v>
      </c>
      <c r="U2049" s="21">
        <f>(((I2049/60)/60)/24)+DATE(1970,1,1)</f>
        <v>42111</v>
      </c>
    </row>
    <row r="2050" spans="1:21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f>YEAR(T2050)</f>
        <v>2013</v>
      </c>
      <c r="K2050" s="11">
        <v>1366731491</v>
      </c>
      <c r="L2050" t="b">
        <v>0</v>
      </c>
      <c r="M2050">
        <v>1373</v>
      </c>
      <c r="N2050" t="b">
        <v>1</v>
      </c>
      <c r="O2050" t="s">
        <v>8293</v>
      </c>
      <c r="P2050" s="10">
        <f>ROUND(E2050/D2050*100,0)</f>
        <v>148</v>
      </c>
      <c r="Q2050">
        <f>IFERROR(ROUND(E2050/M2050,2),0)</f>
        <v>91.83</v>
      </c>
      <c r="R2050" s="16" t="s">
        <v>8317</v>
      </c>
      <c r="S2050" s="11" t="s">
        <v>8347</v>
      </c>
      <c r="T2050" s="21">
        <f>(((K2050/60)/60)/24)+DATE(1970,1,1)</f>
        <v>41387.651516203703</v>
      </c>
      <c r="U2050" s="21">
        <f>(((I2050/60)/60)/24)+DATE(1970,1,1)</f>
        <v>41417.651516203703</v>
      </c>
    </row>
    <row r="2051" spans="1:21" ht="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f>YEAR(T2051)</f>
        <v>2013</v>
      </c>
      <c r="K2051" s="11">
        <v>1382963963</v>
      </c>
      <c r="L2051" t="b">
        <v>0</v>
      </c>
      <c r="M2051">
        <v>742</v>
      </c>
      <c r="N2051" t="b">
        <v>1</v>
      </c>
      <c r="O2051" t="s">
        <v>8293</v>
      </c>
      <c r="P2051" s="10">
        <f>ROUND(E2051/D2051*100,0)</f>
        <v>120</v>
      </c>
      <c r="Q2051">
        <f>IFERROR(ROUND(E2051/M2051,2),0)</f>
        <v>80.989999999999995</v>
      </c>
      <c r="R2051" s="16" t="s">
        <v>8317</v>
      </c>
      <c r="S2051" s="11" t="s">
        <v>8347</v>
      </c>
      <c r="T2051" s="21">
        <f>(((K2051/60)/60)/24)+DATE(1970,1,1)</f>
        <v>41575.527349537035</v>
      </c>
      <c r="U2051" s="21">
        <f>(((I2051/60)/60)/24)+DATE(1970,1,1)</f>
        <v>41610.957638888889</v>
      </c>
    </row>
    <row r="2052" spans="1:21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f>YEAR(T2052)</f>
        <v>2015</v>
      </c>
      <c r="K2052" s="11">
        <v>1429580578</v>
      </c>
      <c r="L2052" t="b">
        <v>0</v>
      </c>
      <c r="M2052">
        <v>170</v>
      </c>
      <c r="N2052" t="b">
        <v>1</v>
      </c>
      <c r="O2052" t="s">
        <v>8293</v>
      </c>
      <c r="P2052" s="10">
        <f>ROUND(E2052/D2052*100,0)</f>
        <v>473</v>
      </c>
      <c r="Q2052">
        <f>IFERROR(ROUND(E2052/M2052,2),0)</f>
        <v>278.39</v>
      </c>
      <c r="R2052" s="16" t="s">
        <v>8317</v>
      </c>
      <c r="S2052" s="11" t="s">
        <v>8347</v>
      </c>
      <c r="T2052" s="21">
        <f>(((K2052/60)/60)/24)+DATE(1970,1,1)</f>
        <v>42115.071504629625</v>
      </c>
      <c r="U2052" s="21">
        <f>(((I2052/60)/60)/24)+DATE(1970,1,1)</f>
        <v>42155.071504629625</v>
      </c>
    </row>
    <row r="2053" spans="1:21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f>YEAR(T2053)</f>
        <v>2013</v>
      </c>
      <c r="K2053" s="11">
        <v>1385425937</v>
      </c>
      <c r="L2053" t="b">
        <v>0</v>
      </c>
      <c r="M2053">
        <v>242</v>
      </c>
      <c r="N2053" t="b">
        <v>1</v>
      </c>
      <c r="O2053" t="s">
        <v>8293</v>
      </c>
      <c r="P2053" s="10">
        <f>ROUND(E2053/D2053*100,0)</f>
        <v>130</v>
      </c>
      <c r="Q2053">
        <f>IFERROR(ROUND(E2053/M2053,2),0)</f>
        <v>43.1</v>
      </c>
      <c r="R2053" s="16" t="s">
        <v>8317</v>
      </c>
      <c r="S2053" s="11" t="s">
        <v>8347</v>
      </c>
      <c r="T2053" s="21">
        <f>(((K2053/60)/60)/24)+DATE(1970,1,1)</f>
        <v>41604.022418981483</v>
      </c>
      <c r="U2053" s="21">
        <f>(((I2053/60)/60)/24)+DATE(1970,1,1)</f>
        <v>41634.022418981483</v>
      </c>
    </row>
    <row r="2054" spans="1:21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f>YEAR(T2054)</f>
        <v>2016</v>
      </c>
      <c r="K2054" s="11">
        <v>1452045653</v>
      </c>
      <c r="L2054" t="b">
        <v>0</v>
      </c>
      <c r="M2054">
        <v>541</v>
      </c>
      <c r="N2054" t="b">
        <v>1</v>
      </c>
      <c r="O2054" t="s">
        <v>8293</v>
      </c>
      <c r="P2054" s="10">
        <f>ROUND(E2054/D2054*100,0)</f>
        <v>353</v>
      </c>
      <c r="Q2054">
        <f>IFERROR(ROUND(E2054/M2054,2),0)</f>
        <v>326.29000000000002</v>
      </c>
      <c r="R2054" s="16" t="s">
        <v>8317</v>
      </c>
      <c r="S2054" s="11" t="s">
        <v>8347</v>
      </c>
      <c r="T2054" s="21">
        <f>(((K2054/60)/60)/24)+DATE(1970,1,1)</f>
        <v>42375.08394675926</v>
      </c>
      <c r="U2054" s="21">
        <f>(((I2054/60)/60)/24)+DATE(1970,1,1)</f>
        <v>42420.08394675926</v>
      </c>
    </row>
    <row r="2055" spans="1:21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f>YEAR(T2055)</f>
        <v>2015</v>
      </c>
      <c r="K2055" s="11">
        <v>1445870951</v>
      </c>
      <c r="L2055" t="b">
        <v>0</v>
      </c>
      <c r="M2055">
        <v>121</v>
      </c>
      <c r="N2055" t="b">
        <v>1</v>
      </c>
      <c r="O2055" t="s">
        <v>8293</v>
      </c>
      <c r="P2055" s="10">
        <f>ROUND(E2055/D2055*100,0)</f>
        <v>101</v>
      </c>
      <c r="Q2055">
        <f>IFERROR(ROUND(E2055/M2055,2),0)</f>
        <v>41.74</v>
      </c>
      <c r="R2055" s="16" t="s">
        <v>8317</v>
      </c>
      <c r="S2055" s="11" t="s">
        <v>8347</v>
      </c>
      <c r="T2055" s="21">
        <f>(((K2055/60)/60)/24)+DATE(1970,1,1)</f>
        <v>42303.617488425924</v>
      </c>
      <c r="U2055" s="21">
        <f>(((I2055/60)/60)/24)+DATE(1970,1,1)</f>
        <v>42333.659155092595</v>
      </c>
    </row>
    <row r="2056" spans="1:21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f>YEAR(T2056)</f>
        <v>2014</v>
      </c>
      <c r="K2056" s="11">
        <v>1396441810</v>
      </c>
      <c r="L2056" t="b">
        <v>0</v>
      </c>
      <c r="M2056">
        <v>621</v>
      </c>
      <c r="N2056" t="b">
        <v>1</v>
      </c>
      <c r="O2056" t="s">
        <v>8293</v>
      </c>
      <c r="P2056" s="10">
        <f>ROUND(E2056/D2056*100,0)</f>
        <v>114</v>
      </c>
      <c r="Q2056">
        <f>IFERROR(ROUND(E2056/M2056,2),0)</f>
        <v>64.02</v>
      </c>
      <c r="R2056" s="16" t="s">
        <v>8317</v>
      </c>
      <c r="S2056" s="11" t="s">
        <v>8347</v>
      </c>
      <c r="T2056" s="21">
        <f>(((K2056/60)/60)/24)+DATE(1970,1,1)</f>
        <v>41731.520949074074</v>
      </c>
      <c r="U2056" s="21">
        <f>(((I2056/60)/60)/24)+DATE(1970,1,1)</f>
        <v>41761.520949074074</v>
      </c>
    </row>
    <row r="2057" spans="1:21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f>YEAR(T2057)</f>
        <v>2014</v>
      </c>
      <c r="K2057" s="11">
        <v>1415031043</v>
      </c>
      <c r="L2057" t="b">
        <v>0</v>
      </c>
      <c r="M2057">
        <v>101</v>
      </c>
      <c r="N2057" t="b">
        <v>1</v>
      </c>
      <c r="O2057" t="s">
        <v>8293</v>
      </c>
      <c r="P2057" s="10">
        <f>ROUND(E2057/D2057*100,0)</f>
        <v>167</v>
      </c>
      <c r="Q2057">
        <f>IFERROR(ROUND(E2057/M2057,2),0)</f>
        <v>99.46</v>
      </c>
      <c r="R2057" s="16" t="s">
        <v>8317</v>
      </c>
      <c r="S2057" s="11" t="s">
        <v>8347</v>
      </c>
      <c r="T2057" s="21">
        <f>(((K2057/60)/60)/24)+DATE(1970,1,1)</f>
        <v>41946.674108796295</v>
      </c>
      <c r="U2057" s="21">
        <f>(((I2057/60)/60)/24)+DATE(1970,1,1)</f>
        <v>41976.166666666672</v>
      </c>
    </row>
    <row r="2058" spans="1:21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f>YEAR(T2058)</f>
        <v>2013</v>
      </c>
      <c r="K2058" s="11">
        <v>1363630542</v>
      </c>
      <c r="L2058" t="b">
        <v>0</v>
      </c>
      <c r="M2058">
        <v>554</v>
      </c>
      <c r="N2058" t="b">
        <v>1</v>
      </c>
      <c r="O2058" t="s">
        <v>8293</v>
      </c>
      <c r="P2058" s="10">
        <f>ROUND(E2058/D2058*100,0)</f>
        <v>153</v>
      </c>
      <c r="Q2058">
        <f>IFERROR(ROUND(E2058/M2058,2),0)</f>
        <v>138.49</v>
      </c>
      <c r="R2058" s="16" t="s">
        <v>8317</v>
      </c>
      <c r="S2058" s="11" t="s">
        <v>8347</v>
      </c>
      <c r="T2058" s="21">
        <f>(((K2058/60)/60)/24)+DATE(1970,1,1)</f>
        <v>41351.76090277778</v>
      </c>
      <c r="U2058" s="21">
        <f>(((I2058/60)/60)/24)+DATE(1970,1,1)</f>
        <v>41381.76090277778</v>
      </c>
    </row>
    <row r="2059" spans="1:21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f>YEAR(T2059)</f>
        <v>2016</v>
      </c>
      <c r="K2059" s="11">
        <v>1453895532</v>
      </c>
      <c r="L2059" t="b">
        <v>0</v>
      </c>
      <c r="M2059">
        <v>666</v>
      </c>
      <c r="N2059" t="b">
        <v>1</v>
      </c>
      <c r="O2059" t="s">
        <v>8293</v>
      </c>
      <c r="P2059" s="10">
        <f>ROUND(E2059/D2059*100,0)</f>
        <v>202</v>
      </c>
      <c r="Q2059">
        <f>IFERROR(ROUND(E2059/M2059,2),0)</f>
        <v>45.55</v>
      </c>
      <c r="R2059" s="16" t="s">
        <v>8317</v>
      </c>
      <c r="S2059" s="11" t="s">
        <v>8347</v>
      </c>
      <c r="T2059" s="21">
        <f>(((K2059/60)/60)/24)+DATE(1970,1,1)</f>
        <v>42396.494583333333</v>
      </c>
      <c r="U2059" s="21">
        <f>(((I2059/60)/60)/24)+DATE(1970,1,1)</f>
        <v>42426.494583333333</v>
      </c>
    </row>
    <row r="2060" spans="1:21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f>YEAR(T2060)</f>
        <v>2015</v>
      </c>
      <c r="K2060" s="11">
        <v>1421916830</v>
      </c>
      <c r="L2060" t="b">
        <v>0</v>
      </c>
      <c r="M2060">
        <v>410</v>
      </c>
      <c r="N2060" t="b">
        <v>1</v>
      </c>
      <c r="O2060" t="s">
        <v>8293</v>
      </c>
      <c r="P2060" s="10">
        <f>ROUND(E2060/D2060*100,0)</f>
        <v>168</v>
      </c>
      <c r="Q2060">
        <f>IFERROR(ROUND(E2060/M2060,2),0)</f>
        <v>10.51</v>
      </c>
      <c r="R2060" s="16" t="s">
        <v>8317</v>
      </c>
      <c r="S2060" s="11" t="s">
        <v>8347</v>
      </c>
      <c r="T2060" s="21">
        <f>(((K2060/60)/60)/24)+DATE(1970,1,1)</f>
        <v>42026.370717592596</v>
      </c>
      <c r="U2060" s="21">
        <f>(((I2060/60)/60)/24)+DATE(1970,1,1)</f>
        <v>42065.833333333328</v>
      </c>
    </row>
    <row r="2061" spans="1:21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f>YEAR(T2061)</f>
        <v>2015</v>
      </c>
      <c r="K2061" s="11">
        <v>1450880854</v>
      </c>
      <c r="L2061" t="b">
        <v>0</v>
      </c>
      <c r="M2061">
        <v>375</v>
      </c>
      <c r="N2061" t="b">
        <v>1</v>
      </c>
      <c r="O2061" t="s">
        <v>8293</v>
      </c>
      <c r="P2061" s="10">
        <f>ROUND(E2061/D2061*100,0)</f>
        <v>143</v>
      </c>
      <c r="Q2061">
        <f>IFERROR(ROUND(E2061/M2061,2),0)</f>
        <v>114.77</v>
      </c>
      <c r="R2061" s="16" t="s">
        <v>8317</v>
      </c>
      <c r="S2061" s="11" t="s">
        <v>8347</v>
      </c>
      <c r="T2061" s="21">
        <f>(((K2061/60)/60)/24)+DATE(1970,1,1)</f>
        <v>42361.602476851855</v>
      </c>
      <c r="U2061" s="21">
        <f>(((I2061/60)/60)/24)+DATE(1970,1,1)</f>
        <v>42400.915972222225</v>
      </c>
    </row>
    <row r="2062" spans="1:21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f>YEAR(T2062)</f>
        <v>2014</v>
      </c>
      <c r="K2062" s="11">
        <v>1400945150</v>
      </c>
      <c r="L2062" t="b">
        <v>0</v>
      </c>
      <c r="M2062">
        <v>1364</v>
      </c>
      <c r="N2062" t="b">
        <v>1</v>
      </c>
      <c r="O2062" t="s">
        <v>8293</v>
      </c>
      <c r="P2062" s="10">
        <f>ROUND(E2062/D2062*100,0)</f>
        <v>196</v>
      </c>
      <c r="Q2062">
        <f>IFERROR(ROUND(E2062/M2062,2),0)</f>
        <v>36</v>
      </c>
      <c r="R2062" s="16" t="s">
        <v>8317</v>
      </c>
      <c r="S2062" s="11" t="s">
        <v>8347</v>
      </c>
      <c r="T2062" s="21">
        <f>(((K2062/60)/60)/24)+DATE(1970,1,1)</f>
        <v>41783.642939814818</v>
      </c>
      <c r="U2062" s="21">
        <f>(((I2062/60)/60)/24)+DATE(1970,1,1)</f>
        <v>41843.642939814818</v>
      </c>
    </row>
    <row r="2063" spans="1:21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f>YEAR(T2063)</f>
        <v>2016</v>
      </c>
      <c r="K2063" s="11">
        <v>1480616454</v>
      </c>
      <c r="L2063" t="b">
        <v>0</v>
      </c>
      <c r="M2063">
        <v>35</v>
      </c>
      <c r="N2063" t="b">
        <v>1</v>
      </c>
      <c r="O2063" t="s">
        <v>8293</v>
      </c>
      <c r="P2063" s="10">
        <f>ROUND(E2063/D2063*100,0)</f>
        <v>108</v>
      </c>
      <c r="Q2063">
        <f>IFERROR(ROUND(E2063/M2063,2),0)</f>
        <v>154.16999999999999</v>
      </c>
      <c r="R2063" s="16" t="s">
        <v>8317</v>
      </c>
      <c r="S2063" s="11" t="s">
        <v>8347</v>
      </c>
      <c r="T2063" s="21">
        <f>(((K2063/60)/60)/24)+DATE(1970,1,1)</f>
        <v>42705.764513888891</v>
      </c>
      <c r="U2063" s="21">
        <f>(((I2063/60)/60)/24)+DATE(1970,1,1)</f>
        <v>42735.764513888891</v>
      </c>
    </row>
    <row r="2064" spans="1:21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f>YEAR(T2064)</f>
        <v>2016</v>
      </c>
      <c r="K2064" s="11">
        <v>1456218698</v>
      </c>
      <c r="L2064" t="b">
        <v>0</v>
      </c>
      <c r="M2064">
        <v>203</v>
      </c>
      <c r="N2064" t="b">
        <v>1</v>
      </c>
      <c r="O2064" t="s">
        <v>8293</v>
      </c>
      <c r="P2064" s="10">
        <f>ROUND(E2064/D2064*100,0)</f>
        <v>115</v>
      </c>
      <c r="Q2064">
        <f>IFERROR(ROUND(E2064/M2064,2),0)</f>
        <v>566.39</v>
      </c>
      <c r="R2064" s="16" t="s">
        <v>8317</v>
      </c>
      <c r="S2064" s="11" t="s">
        <v>8347</v>
      </c>
      <c r="T2064" s="21">
        <f>(((K2064/60)/60)/24)+DATE(1970,1,1)</f>
        <v>42423.3830787037</v>
      </c>
      <c r="U2064" s="21">
        <f>(((I2064/60)/60)/24)+DATE(1970,1,1)</f>
        <v>42453.341412037036</v>
      </c>
    </row>
    <row r="2065" spans="1:21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f>YEAR(T2065)</f>
        <v>2016</v>
      </c>
      <c r="K2065" s="11">
        <v>1460482501</v>
      </c>
      <c r="L2065" t="b">
        <v>0</v>
      </c>
      <c r="M2065">
        <v>49</v>
      </c>
      <c r="N2065" t="b">
        <v>1</v>
      </c>
      <c r="O2065" t="s">
        <v>8293</v>
      </c>
      <c r="P2065" s="10">
        <f>ROUND(E2065/D2065*100,0)</f>
        <v>148</v>
      </c>
      <c r="Q2065">
        <f>IFERROR(ROUND(E2065/M2065,2),0)</f>
        <v>120.86</v>
      </c>
      <c r="R2065" s="16" t="s">
        <v>8317</v>
      </c>
      <c r="S2065" s="11" t="s">
        <v>8347</v>
      </c>
      <c r="T2065" s="21">
        <f>(((K2065/60)/60)/24)+DATE(1970,1,1)</f>
        <v>42472.73265046296</v>
      </c>
      <c r="U2065" s="21">
        <f>(((I2065/60)/60)/24)+DATE(1970,1,1)</f>
        <v>42505.73265046296</v>
      </c>
    </row>
    <row r="2066" spans="1:21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f>YEAR(T2066)</f>
        <v>2013</v>
      </c>
      <c r="K2066" s="11">
        <v>1366879523</v>
      </c>
      <c r="L2066" t="b">
        <v>0</v>
      </c>
      <c r="M2066">
        <v>5812</v>
      </c>
      <c r="N2066" t="b">
        <v>1</v>
      </c>
      <c r="O2066" t="s">
        <v>8293</v>
      </c>
      <c r="P2066" s="10">
        <f>ROUND(E2066/D2066*100,0)</f>
        <v>191</v>
      </c>
      <c r="Q2066">
        <f>IFERROR(ROUND(E2066/M2066,2),0)</f>
        <v>86.16</v>
      </c>
      <c r="R2066" s="16" t="s">
        <v>8317</v>
      </c>
      <c r="S2066" s="11" t="s">
        <v>8347</v>
      </c>
      <c r="T2066" s="21">
        <f>(((K2066/60)/60)/24)+DATE(1970,1,1)</f>
        <v>41389.364849537036</v>
      </c>
      <c r="U2066" s="21">
        <f>(((I2066/60)/60)/24)+DATE(1970,1,1)</f>
        <v>41425.5</v>
      </c>
    </row>
    <row r="2067" spans="1:21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f>YEAR(T2067)</f>
        <v>2013</v>
      </c>
      <c r="K2067" s="11">
        <v>1385366429</v>
      </c>
      <c r="L2067" t="b">
        <v>0</v>
      </c>
      <c r="M2067">
        <v>1556</v>
      </c>
      <c r="N2067" t="b">
        <v>1</v>
      </c>
      <c r="O2067" t="s">
        <v>8293</v>
      </c>
      <c r="P2067" s="10">
        <f>ROUND(E2067/D2067*100,0)</f>
        <v>199</v>
      </c>
      <c r="Q2067">
        <f>IFERROR(ROUND(E2067/M2067,2),0)</f>
        <v>51.21</v>
      </c>
      <c r="R2067" s="16" t="s">
        <v>8317</v>
      </c>
      <c r="S2067" s="11" t="s">
        <v>8347</v>
      </c>
      <c r="T2067" s="21">
        <f>(((K2067/60)/60)/24)+DATE(1970,1,1)</f>
        <v>41603.333668981482</v>
      </c>
      <c r="U2067" s="21">
        <f>(((I2067/60)/60)/24)+DATE(1970,1,1)</f>
        <v>41633.333668981482</v>
      </c>
    </row>
    <row r="2068" spans="1:21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f>YEAR(T2068)</f>
        <v>2014</v>
      </c>
      <c r="K2068" s="11">
        <v>1406226683</v>
      </c>
      <c r="L2068" t="b">
        <v>0</v>
      </c>
      <c r="M2068">
        <v>65</v>
      </c>
      <c r="N2068" t="b">
        <v>1</v>
      </c>
      <c r="O2068" t="s">
        <v>8293</v>
      </c>
      <c r="P2068" s="10">
        <f>ROUND(E2068/D2068*100,0)</f>
        <v>219</v>
      </c>
      <c r="Q2068">
        <f>IFERROR(ROUND(E2068/M2068,2),0)</f>
        <v>67.260000000000005</v>
      </c>
      <c r="R2068" s="16" t="s">
        <v>8317</v>
      </c>
      <c r="S2068" s="11" t="s">
        <v>8347</v>
      </c>
      <c r="T2068" s="21">
        <f>(((K2068/60)/60)/24)+DATE(1970,1,1)</f>
        <v>41844.771793981483</v>
      </c>
      <c r="U2068" s="21">
        <f>(((I2068/60)/60)/24)+DATE(1970,1,1)</f>
        <v>41874.771793981483</v>
      </c>
    </row>
    <row r="2069" spans="1:21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f>YEAR(T2069)</f>
        <v>2015</v>
      </c>
      <c r="K2069" s="11">
        <v>1429648176</v>
      </c>
      <c r="L2069" t="b">
        <v>0</v>
      </c>
      <c r="M2069">
        <v>10</v>
      </c>
      <c r="N2069" t="b">
        <v>1</v>
      </c>
      <c r="O2069" t="s">
        <v>8293</v>
      </c>
      <c r="P2069" s="10">
        <f>ROUND(E2069/D2069*100,0)</f>
        <v>127</v>
      </c>
      <c r="Q2069">
        <f>IFERROR(ROUND(E2069/M2069,2),0)</f>
        <v>62.8</v>
      </c>
      <c r="R2069" s="16" t="s">
        <v>8317</v>
      </c>
      <c r="S2069" s="11" t="s">
        <v>8347</v>
      </c>
      <c r="T2069" s="21">
        <f>(((K2069/60)/60)/24)+DATE(1970,1,1)</f>
        <v>42115.853888888887</v>
      </c>
      <c r="U2069" s="21">
        <f>(((I2069/60)/60)/24)+DATE(1970,1,1)</f>
        <v>42148.853888888887</v>
      </c>
    </row>
    <row r="2070" spans="1:21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f>YEAR(T2070)</f>
        <v>2016</v>
      </c>
      <c r="K2070" s="11">
        <v>1474402315</v>
      </c>
      <c r="L2070" t="b">
        <v>0</v>
      </c>
      <c r="M2070">
        <v>76</v>
      </c>
      <c r="N2070" t="b">
        <v>1</v>
      </c>
      <c r="O2070" t="s">
        <v>8293</v>
      </c>
      <c r="P2070" s="10">
        <f>ROUND(E2070/D2070*100,0)</f>
        <v>105</v>
      </c>
      <c r="Q2070">
        <f>IFERROR(ROUND(E2070/M2070,2),0)</f>
        <v>346.13</v>
      </c>
      <c r="R2070" s="16" t="s">
        <v>8317</v>
      </c>
      <c r="S2070" s="11" t="s">
        <v>8347</v>
      </c>
      <c r="T2070" s="21">
        <f>(((K2070/60)/60)/24)+DATE(1970,1,1)</f>
        <v>42633.841608796298</v>
      </c>
      <c r="U2070" s="21">
        <f>(((I2070/60)/60)/24)+DATE(1970,1,1)</f>
        <v>42663.841608796298</v>
      </c>
    </row>
    <row r="2071" spans="1:21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f>YEAR(T2071)</f>
        <v>2015</v>
      </c>
      <c r="K2071" s="11">
        <v>1449098391</v>
      </c>
      <c r="L2071" t="b">
        <v>0</v>
      </c>
      <c r="M2071">
        <v>263</v>
      </c>
      <c r="N2071" t="b">
        <v>1</v>
      </c>
      <c r="O2071" t="s">
        <v>8293</v>
      </c>
      <c r="P2071" s="10">
        <f>ROUND(E2071/D2071*100,0)</f>
        <v>128</v>
      </c>
      <c r="Q2071">
        <f>IFERROR(ROUND(E2071/M2071,2),0)</f>
        <v>244.12</v>
      </c>
      <c r="R2071" s="16" t="s">
        <v>8317</v>
      </c>
      <c r="S2071" s="11" t="s">
        <v>8347</v>
      </c>
      <c r="T2071" s="21">
        <f>(((K2071/60)/60)/24)+DATE(1970,1,1)</f>
        <v>42340.972118055557</v>
      </c>
      <c r="U2071" s="21">
        <f>(((I2071/60)/60)/24)+DATE(1970,1,1)</f>
        <v>42371.972118055557</v>
      </c>
    </row>
    <row r="2072" spans="1:21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f>YEAR(T2072)</f>
        <v>2016</v>
      </c>
      <c r="K2072" s="11">
        <v>1464536723</v>
      </c>
      <c r="L2072" t="b">
        <v>0</v>
      </c>
      <c r="M2072">
        <v>1530</v>
      </c>
      <c r="N2072" t="b">
        <v>1</v>
      </c>
      <c r="O2072" t="s">
        <v>8293</v>
      </c>
      <c r="P2072" s="10">
        <f>ROUND(E2072/D2072*100,0)</f>
        <v>317</v>
      </c>
      <c r="Q2072">
        <f>IFERROR(ROUND(E2072/M2072,2),0)</f>
        <v>259.25</v>
      </c>
      <c r="R2072" s="16" t="s">
        <v>8317</v>
      </c>
      <c r="S2072" s="11" t="s">
        <v>8347</v>
      </c>
      <c r="T2072" s="21">
        <f>(((K2072/60)/60)/24)+DATE(1970,1,1)</f>
        <v>42519.6565162037</v>
      </c>
      <c r="U2072" s="21">
        <f>(((I2072/60)/60)/24)+DATE(1970,1,1)</f>
        <v>42549.6565162037</v>
      </c>
    </row>
    <row r="2073" spans="1:21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f>YEAR(T2073)</f>
        <v>2016</v>
      </c>
      <c r="K2073" s="11">
        <v>1471502484</v>
      </c>
      <c r="L2073" t="b">
        <v>0</v>
      </c>
      <c r="M2073">
        <v>278</v>
      </c>
      <c r="N2073" t="b">
        <v>1</v>
      </c>
      <c r="O2073" t="s">
        <v>8293</v>
      </c>
      <c r="P2073" s="10">
        <f>ROUND(E2073/D2073*100,0)</f>
        <v>281</v>
      </c>
      <c r="Q2073">
        <f>IFERROR(ROUND(E2073/M2073,2),0)</f>
        <v>201.96</v>
      </c>
      <c r="R2073" s="16" t="s">
        <v>8317</v>
      </c>
      <c r="S2073" s="11" t="s">
        <v>8347</v>
      </c>
      <c r="T2073" s="21">
        <f>(((K2073/60)/60)/24)+DATE(1970,1,1)</f>
        <v>42600.278749999998</v>
      </c>
      <c r="U2073" s="21">
        <f>(((I2073/60)/60)/24)+DATE(1970,1,1)</f>
        <v>42645.278749999998</v>
      </c>
    </row>
    <row r="2074" spans="1:21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f>YEAR(T2074)</f>
        <v>2016</v>
      </c>
      <c r="K2074" s="11">
        <v>1460037432</v>
      </c>
      <c r="L2074" t="b">
        <v>0</v>
      </c>
      <c r="M2074">
        <v>350</v>
      </c>
      <c r="N2074" t="b">
        <v>1</v>
      </c>
      <c r="O2074" t="s">
        <v>8293</v>
      </c>
      <c r="P2074" s="10">
        <f>ROUND(E2074/D2074*100,0)</f>
        <v>111</v>
      </c>
      <c r="Q2074">
        <f>IFERROR(ROUND(E2074/M2074,2),0)</f>
        <v>226.21</v>
      </c>
      <c r="R2074" s="16" t="s">
        <v>8317</v>
      </c>
      <c r="S2074" s="11" t="s">
        <v>8347</v>
      </c>
      <c r="T2074" s="21">
        <f>(((K2074/60)/60)/24)+DATE(1970,1,1)</f>
        <v>42467.581388888888</v>
      </c>
      <c r="U2074" s="21">
        <f>(((I2074/60)/60)/24)+DATE(1970,1,1)</f>
        <v>42497.581388888888</v>
      </c>
    </row>
    <row r="2075" spans="1:21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f>YEAR(T2075)</f>
        <v>2015</v>
      </c>
      <c r="K2075" s="11">
        <v>1427212918</v>
      </c>
      <c r="L2075" t="b">
        <v>0</v>
      </c>
      <c r="M2075">
        <v>470</v>
      </c>
      <c r="N2075" t="b">
        <v>1</v>
      </c>
      <c r="O2075" t="s">
        <v>8293</v>
      </c>
      <c r="P2075" s="10">
        <f>ROUND(E2075/D2075*100,0)</f>
        <v>153</v>
      </c>
      <c r="Q2075">
        <f>IFERROR(ROUND(E2075/M2075,2),0)</f>
        <v>324.69</v>
      </c>
      <c r="R2075" s="16" t="s">
        <v>8317</v>
      </c>
      <c r="S2075" s="11" t="s">
        <v>8347</v>
      </c>
      <c r="T2075" s="21">
        <f>(((K2075/60)/60)/24)+DATE(1970,1,1)</f>
        <v>42087.668032407411</v>
      </c>
      <c r="U2075" s="21">
        <f>(((I2075/60)/60)/24)+DATE(1970,1,1)</f>
        <v>42132.668032407411</v>
      </c>
    </row>
    <row r="2076" spans="1:21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f>YEAR(T2076)</f>
        <v>2016</v>
      </c>
      <c r="K2076" s="11">
        <v>1459972182</v>
      </c>
      <c r="L2076" t="b">
        <v>0</v>
      </c>
      <c r="M2076">
        <v>3</v>
      </c>
      <c r="N2076" t="b">
        <v>1</v>
      </c>
      <c r="O2076" t="s">
        <v>8293</v>
      </c>
      <c r="P2076" s="10">
        <f>ROUND(E2076/D2076*100,0)</f>
        <v>103</v>
      </c>
      <c r="Q2076">
        <f>IFERROR(ROUND(E2076/M2076,2),0)</f>
        <v>205</v>
      </c>
      <c r="R2076" s="16" t="s">
        <v>8317</v>
      </c>
      <c r="S2076" s="11" t="s">
        <v>8347</v>
      </c>
      <c r="T2076" s="21">
        <f>(((K2076/60)/60)/24)+DATE(1970,1,1)</f>
        <v>42466.826180555552</v>
      </c>
      <c r="U2076" s="21">
        <f>(((I2076/60)/60)/24)+DATE(1970,1,1)</f>
        <v>42496.826180555552</v>
      </c>
    </row>
    <row r="2077" spans="1:21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f>YEAR(T2077)</f>
        <v>2013</v>
      </c>
      <c r="K2077" s="11">
        <v>1372177288</v>
      </c>
      <c r="L2077" t="b">
        <v>0</v>
      </c>
      <c r="M2077">
        <v>8200</v>
      </c>
      <c r="N2077" t="b">
        <v>1</v>
      </c>
      <c r="O2077" t="s">
        <v>8293</v>
      </c>
      <c r="P2077" s="10">
        <f>ROUND(E2077/D2077*100,0)</f>
        <v>1678</v>
      </c>
      <c r="Q2077">
        <f>IFERROR(ROUND(E2077/M2077,2),0)</f>
        <v>20.47</v>
      </c>
      <c r="R2077" s="16" t="s">
        <v>8317</v>
      </c>
      <c r="S2077" s="11" t="s">
        <v>8347</v>
      </c>
      <c r="T2077" s="21">
        <f>(((K2077/60)/60)/24)+DATE(1970,1,1)</f>
        <v>41450.681574074071</v>
      </c>
      <c r="U2077" s="21">
        <f>(((I2077/60)/60)/24)+DATE(1970,1,1)</f>
        <v>41480.681574074071</v>
      </c>
    </row>
    <row r="2078" spans="1:21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f>YEAR(T2078)</f>
        <v>2014</v>
      </c>
      <c r="K2078" s="11">
        <v>1402693689</v>
      </c>
      <c r="L2078" t="b">
        <v>0</v>
      </c>
      <c r="M2078">
        <v>8359</v>
      </c>
      <c r="N2078" t="b">
        <v>1</v>
      </c>
      <c r="O2078" t="s">
        <v>8293</v>
      </c>
      <c r="P2078" s="10">
        <f>ROUND(E2078/D2078*100,0)</f>
        <v>543</v>
      </c>
      <c r="Q2078">
        <f>IFERROR(ROUND(E2078/M2078,2),0)</f>
        <v>116.35</v>
      </c>
      <c r="R2078" s="16" t="s">
        <v>8317</v>
      </c>
      <c r="S2078" s="11" t="s">
        <v>8347</v>
      </c>
      <c r="T2078" s="21">
        <f>(((K2078/60)/60)/24)+DATE(1970,1,1)</f>
        <v>41803.880659722221</v>
      </c>
      <c r="U2078" s="21">
        <f>(((I2078/60)/60)/24)+DATE(1970,1,1)</f>
        <v>41843.880659722221</v>
      </c>
    </row>
    <row r="2079" spans="1:21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f>YEAR(T2079)</f>
        <v>2015</v>
      </c>
      <c r="K2079" s="11">
        <v>1428541276</v>
      </c>
      <c r="L2079" t="b">
        <v>0</v>
      </c>
      <c r="M2079">
        <v>188</v>
      </c>
      <c r="N2079" t="b">
        <v>1</v>
      </c>
      <c r="O2079" t="s">
        <v>8293</v>
      </c>
      <c r="P2079" s="10">
        <f>ROUND(E2079/D2079*100,0)</f>
        <v>116</v>
      </c>
      <c r="Q2079">
        <f>IFERROR(ROUND(E2079/M2079,2),0)</f>
        <v>307.2</v>
      </c>
      <c r="R2079" s="16" t="s">
        <v>8317</v>
      </c>
      <c r="S2079" s="11" t="s">
        <v>8347</v>
      </c>
      <c r="T2079" s="21">
        <f>(((K2079/60)/60)/24)+DATE(1970,1,1)</f>
        <v>42103.042546296296</v>
      </c>
      <c r="U2079" s="21">
        <f>(((I2079/60)/60)/24)+DATE(1970,1,1)</f>
        <v>42160.875</v>
      </c>
    </row>
    <row r="2080" spans="1:21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f>YEAR(T2080)</f>
        <v>2016</v>
      </c>
      <c r="K2080" s="11">
        <v>1479493857</v>
      </c>
      <c r="L2080" t="b">
        <v>0</v>
      </c>
      <c r="M2080">
        <v>48</v>
      </c>
      <c r="N2080" t="b">
        <v>1</v>
      </c>
      <c r="O2080" t="s">
        <v>8293</v>
      </c>
      <c r="P2080" s="10">
        <f>ROUND(E2080/D2080*100,0)</f>
        <v>131</v>
      </c>
      <c r="Q2080">
        <f>IFERROR(ROUND(E2080/M2080,2),0)</f>
        <v>546.69000000000005</v>
      </c>
      <c r="R2080" s="16" t="s">
        <v>8317</v>
      </c>
      <c r="S2080" s="11" t="s">
        <v>8347</v>
      </c>
      <c r="T2080" s="21">
        <f>(((K2080/60)/60)/24)+DATE(1970,1,1)</f>
        <v>42692.771493055552</v>
      </c>
      <c r="U2080" s="21">
        <f>(((I2080/60)/60)/24)+DATE(1970,1,1)</f>
        <v>42722.771493055552</v>
      </c>
    </row>
    <row r="2081" spans="1:21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f>YEAR(T2081)</f>
        <v>2015</v>
      </c>
      <c r="K2081" s="11">
        <v>1432659793</v>
      </c>
      <c r="L2081" t="b">
        <v>0</v>
      </c>
      <c r="M2081">
        <v>607</v>
      </c>
      <c r="N2081" t="b">
        <v>1</v>
      </c>
      <c r="O2081" t="s">
        <v>8293</v>
      </c>
      <c r="P2081" s="10">
        <f>ROUND(E2081/D2081*100,0)</f>
        <v>288</v>
      </c>
      <c r="Q2081">
        <f>IFERROR(ROUND(E2081/M2081,2),0)</f>
        <v>47.47</v>
      </c>
      <c r="R2081" s="16" t="s">
        <v>8317</v>
      </c>
      <c r="S2081" s="11" t="s">
        <v>8347</v>
      </c>
      <c r="T2081" s="21">
        <f>(((K2081/60)/60)/24)+DATE(1970,1,1)</f>
        <v>42150.71056712963</v>
      </c>
      <c r="U2081" s="21">
        <f>(((I2081/60)/60)/24)+DATE(1970,1,1)</f>
        <v>42180.791666666672</v>
      </c>
    </row>
    <row r="2082" spans="1:21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f>YEAR(T2082)</f>
        <v>2015</v>
      </c>
      <c r="K2082" s="11">
        <v>1444690700</v>
      </c>
      <c r="L2082" t="b">
        <v>0</v>
      </c>
      <c r="M2082">
        <v>50</v>
      </c>
      <c r="N2082" t="b">
        <v>1</v>
      </c>
      <c r="O2082" t="s">
        <v>8293</v>
      </c>
      <c r="P2082" s="10">
        <f>ROUND(E2082/D2082*100,0)</f>
        <v>508</v>
      </c>
      <c r="Q2082">
        <f>IFERROR(ROUND(E2082/M2082,2),0)</f>
        <v>101.56</v>
      </c>
      <c r="R2082" s="16" t="s">
        <v>8317</v>
      </c>
      <c r="S2082" s="11" t="s">
        <v>8347</v>
      </c>
      <c r="T2082" s="21">
        <f>(((K2082/60)/60)/24)+DATE(1970,1,1)</f>
        <v>42289.957175925927</v>
      </c>
      <c r="U2082" s="21">
        <f>(((I2082/60)/60)/24)+DATE(1970,1,1)</f>
        <v>42319.998842592591</v>
      </c>
    </row>
    <row r="2083" spans="1:21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f>YEAR(T2083)</f>
        <v>2012</v>
      </c>
      <c r="K2083" s="11">
        <v>1333597555</v>
      </c>
      <c r="L2083" t="b">
        <v>0</v>
      </c>
      <c r="M2083">
        <v>55</v>
      </c>
      <c r="N2083" t="b">
        <v>1</v>
      </c>
      <c r="O2083" t="s">
        <v>8277</v>
      </c>
      <c r="P2083" s="10">
        <f>ROUND(E2083/D2083*100,0)</f>
        <v>115</v>
      </c>
      <c r="Q2083">
        <f>IFERROR(ROUND(E2083/M2083,2),0)</f>
        <v>72.91</v>
      </c>
      <c r="R2083" s="16" t="s">
        <v>8323</v>
      </c>
      <c r="S2083" s="11" t="s">
        <v>8327</v>
      </c>
      <c r="T2083" s="21">
        <f>(((K2083/60)/60)/24)+DATE(1970,1,1)</f>
        <v>41004.156886574077</v>
      </c>
      <c r="U2083" s="21">
        <f>(((I2083/60)/60)/24)+DATE(1970,1,1)</f>
        <v>41045.207638888889</v>
      </c>
    </row>
    <row r="2084" spans="1:21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f>YEAR(T2084)</f>
        <v>2011</v>
      </c>
      <c r="K2084" s="11">
        <v>1316919196</v>
      </c>
      <c r="L2084" t="b">
        <v>0</v>
      </c>
      <c r="M2084">
        <v>38</v>
      </c>
      <c r="N2084" t="b">
        <v>1</v>
      </c>
      <c r="O2084" t="s">
        <v>8277</v>
      </c>
      <c r="P2084" s="10">
        <f>ROUND(E2084/D2084*100,0)</f>
        <v>111</v>
      </c>
      <c r="Q2084">
        <f>IFERROR(ROUND(E2084/M2084,2),0)</f>
        <v>43.71</v>
      </c>
      <c r="R2084" s="16" t="s">
        <v>8323</v>
      </c>
      <c r="S2084" s="11" t="s">
        <v>8327</v>
      </c>
      <c r="T2084" s="21">
        <f>(((K2084/60)/60)/24)+DATE(1970,1,1)</f>
        <v>40811.120324074072</v>
      </c>
      <c r="U2084" s="21">
        <f>(((I2084/60)/60)/24)+DATE(1970,1,1)</f>
        <v>40871.161990740737</v>
      </c>
    </row>
    <row r="2085" spans="1:21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f>YEAR(T2085)</f>
        <v>2012</v>
      </c>
      <c r="K2085" s="11">
        <v>1336238395</v>
      </c>
      <c r="L2085" t="b">
        <v>0</v>
      </c>
      <c r="M2085">
        <v>25</v>
      </c>
      <c r="N2085" t="b">
        <v>1</v>
      </c>
      <c r="O2085" t="s">
        <v>8277</v>
      </c>
      <c r="P2085" s="10">
        <f>ROUND(E2085/D2085*100,0)</f>
        <v>113</v>
      </c>
      <c r="Q2085">
        <f>IFERROR(ROUND(E2085/M2085,2),0)</f>
        <v>34</v>
      </c>
      <c r="R2085" s="16" t="s">
        <v>8323</v>
      </c>
      <c r="S2085" s="11" t="s">
        <v>8327</v>
      </c>
      <c r="T2085" s="21">
        <f>(((K2085/60)/60)/24)+DATE(1970,1,1)</f>
        <v>41034.72216435185</v>
      </c>
      <c r="U2085" s="21">
        <f>(((I2085/60)/60)/24)+DATE(1970,1,1)</f>
        <v>41064.72216435185</v>
      </c>
    </row>
    <row r="2086" spans="1:21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f>YEAR(T2086)</f>
        <v>2014</v>
      </c>
      <c r="K2086" s="11">
        <v>1396468782</v>
      </c>
      <c r="L2086" t="b">
        <v>0</v>
      </c>
      <c r="M2086">
        <v>46</v>
      </c>
      <c r="N2086" t="b">
        <v>1</v>
      </c>
      <c r="O2086" t="s">
        <v>8277</v>
      </c>
      <c r="P2086" s="10">
        <f>ROUND(E2086/D2086*100,0)</f>
        <v>108</v>
      </c>
      <c r="Q2086">
        <f>IFERROR(ROUND(E2086/M2086,2),0)</f>
        <v>70.650000000000006</v>
      </c>
      <c r="R2086" s="16" t="s">
        <v>8323</v>
      </c>
      <c r="S2086" s="11" t="s">
        <v>8327</v>
      </c>
      <c r="T2086" s="21">
        <f>(((K2086/60)/60)/24)+DATE(1970,1,1)</f>
        <v>41731.833124999997</v>
      </c>
      <c r="U2086" s="21">
        <f>(((I2086/60)/60)/24)+DATE(1970,1,1)</f>
        <v>41763.290972222225</v>
      </c>
    </row>
    <row r="2087" spans="1:21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f>YEAR(T2087)</f>
        <v>2012</v>
      </c>
      <c r="K2087" s="11">
        <v>1339790587</v>
      </c>
      <c r="L2087" t="b">
        <v>0</v>
      </c>
      <c r="M2087">
        <v>83</v>
      </c>
      <c r="N2087" t="b">
        <v>1</v>
      </c>
      <c r="O2087" t="s">
        <v>8277</v>
      </c>
      <c r="P2087" s="10">
        <f>ROUND(E2087/D2087*100,0)</f>
        <v>124</v>
      </c>
      <c r="Q2087">
        <f>IFERROR(ROUND(E2087/M2087,2),0)</f>
        <v>89.3</v>
      </c>
      <c r="R2087" s="16" t="s">
        <v>8323</v>
      </c>
      <c r="S2087" s="11" t="s">
        <v>8327</v>
      </c>
      <c r="T2087" s="21">
        <f>(((K2087/60)/60)/24)+DATE(1970,1,1)</f>
        <v>41075.835497685184</v>
      </c>
      <c r="U2087" s="21">
        <f>(((I2087/60)/60)/24)+DATE(1970,1,1)</f>
        <v>41105.835497685184</v>
      </c>
    </row>
    <row r="2088" spans="1:21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f>YEAR(T2088)</f>
        <v>2011</v>
      </c>
      <c r="K2088" s="11">
        <v>1321200332</v>
      </c>
      <c r="L2088" t="b">
        <v>0</v>
      </c>
      <c r="M2088">
        <v>35</v>
      </c>
      <c r="N2088" t="b">
        <v>1</v>
      </c>
      <c r="O2088" t="s">
        <v>8277</v>
      </c>
      <c r="P2088" s="10">
        <f>ROUND(E2088/D2088*100,0)</f>
        <v>101</v>
      </c>
      <c r="Q2088">
        <f>IFERROR(ROUND(E2088/M2088,2),0)</f>
        <v>115.09</v>
      </c>
      <c r="R2088" s="16" t="s">
        <v>8323</v>
      </c>
      <c r="S2088" s="11" t="s">
        <v>8327</v>
      </c>
      <c r="T2088" s="21">
        <f>(((K2088/60)/60)/24)+DATE(1970,1,1)</f>
        <v>40860.67050925926</v>
      </c>
      <c r="U2088" s="21">
        <f>(((I2088/60)/60)/24)+DATE(1970,1,1)</f>
        <v>40891.207638888889</v>
      </c>
    </row>
    <row r="2089" spans="1:21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f>YEAR(T2089)</f>
        <v>2011</v>
      </c>
      <c r="K2089" s="11">
        <v>1312865658</v>
      </c>
      <c r="L2089" t="b">
        <v>0</v>
      </c>
      <c r="M2089">
        <v>25</v>
      </c>
      <c r="N2089" t="b">
        <v>1</v>
      </c>
      <c r="O2089" t="s">
        <v>8277</v>
      </c>
      <c r="P2089" s="10">
        <f>ROUND(E2089/D2089*100,0)</f>
        <v>104</v>
      </c>
      <c r="Q2089">
        <f>IFERROR(ROUND(E2089/M2089,2),0)</f>
        <v>62.12</v>
      </c>
      <c r="R2089" s="16" t="s">
        <v>8323</v>
      </c>
      <c r="S2089" s="11" t="s">
        <v>8327</v>
      </c>
      <c r="T2089" s="21">
        <f>(((K2089/60)/60)/24)+DATE(1970,1,1)</f>
        <v>40764.204375000001</v>
      </c>
      <c r="U2089" s="21">
        <f>(((I2089/60)/60)/24)+DATE(1970,1,1)</f>
        <v>40794.204375000001</v>
      </c>
    </row>
    <row r="2090" spans="1:21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f>YEAR(T2090)</f>
        <v>2010</v>
      </c>
      <c r="K2090" s="11">
        <v>1281028152</v>
      </c>
      <c r="L2090" t="b">
        <v>0</v>
      </c>
      <c r="M2090">
        <v>75</v>
      </c>
      <c r="N2090" t="b">
        <v>1</v>
      </c>
      <c r="O2090" t="s">
        <v>8277</v>
      </c>
      <c r="P2090" s="10">
        <f>ROUND(E2090/D2090*100,0)</f>
        <v>116</v>
      </c>
      <c r="Q2090">
        <f>IFERROR(ROUND(E2090/M2090,2),0)</f>
        <v>46.2</v>
      </c>
      <c r="R2090" s="16" t="s">
        <v>8323</v>
      </c>
      <c r="S2090" s="11" t="s">
        <v>8327</v>
      </c>
      <c r="T2090" s="21">
        <f>(((K2090/60)/60)/24)+DATE(1970,1,1)</f>
        <v>40395.714722222219</v>
      </c>
      <c r="U2090" s="21">
        <f>(((I2090/60)/60)/24)+DATE(1970,1,1)</f>
        <v>40432.165972222225</v>
      </c>
    </row>
    <row r="2091" spans="1:21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f>YEAR(T2091)</f>
        <v>2013</v>
      </c>
      <c r="K2091" s="11">
        <v>1372384194</v>
      </c>
      <c r="L2091" t="b">
        <v>0</v>
      </c>
      <c r="M2091">
        <v>62</v>
      </c>
      <c r="N2091" t="b">
        <v>1</v>
      </c>
      <c r="O2091" t="s">
        <v>8277</v>
      </c>
      <c r="P2091" s="10">
        <f>ROUND(E2091/D2091*100,0)</f>
        <v>120</v>
      </c>
      <c r="Q2091">
        <f>IFERROR(ROUND(E2091/M2091,2),0)</f>
        <v>48.55</v>
      </c>
      <c r="R2091" s="16" t="s">
        <v>8323</v>
      </c>
      <c r="S2091" s="11" t="s">
        <v>8327</v>
      </c>
      <c r="T2091" s="21">
        <f>(((K2091/60)/60)/24)+DATE(1970,1,1)</f>
        <v>41453.076319444444</v>
      </c>
      <c r="U2091" s="21">
        <f>(((I2091/60)/60)/24)+DATE(1970,1,1)</f>
        <v>41488.076319444444</v>
      </c>
    </row>
    <row r="2092" spans="1:21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f>YEAR(T2092)</f>
        <v>2013</v>
      </c>
      <c r="K2092" s="11">
        <v>1359104955</v>
      </c>
      <c r="L2092" t="b">
        <v>0</v>
      </c>
      <c r="M2092">
        <v>160</v>
      </c>
      <c r="N2092" t="b">
        <v>1</v>
      </c>
      <c r="O2092" t="s">
        <v>8277</v>
      </c>
      <c r="P2092" s="10">
        <f>ROUND(E2092/D2092*100,0)</f>
        <v>115</v>
      </c>
      <c r="Q2092">
        <f>IFERROR(ROUND(E2092/M2092,2),0)</f>
        <v>57.52</v>
      </c>
      <c r="R2092" s="16" t="s">
        <v>8323</v>
      </c>
      <c r="S2092" s="11" t="s">
        <v>8327</v>
      </c>
      <c r="T2092" s="21">
        <f>(((K2092/60)/60)/24)+DATE(1970,1,1)</f>
        <v>41299.381423611114</v>
      </c>
      <c r="U2092" s="21">
        <f>(((I2092/60)/60)/24)+DATE(1970,1,1)</f>
        <v>41329.381423611114</v>
      </c>
    </row>
    <row r="2093" spans="1:21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f>YEAR(T2093)</f>
        <v>2011</v>
      </c>
      <c r="K2093" s="11">
        <v>1294818278</v>
      </c>
      <c r="L2093" t="b">
        <v>0</v>
      </c>
      <c r="M2093">
        <v>246</v>
      </c>
      <c r="N2093" t="b">
        <v>1</v>
      </c>
      <c r="O2093" t="s">
        <v>8277</v>
      </c>
      <c r="P2093" s="10">
        <f>ROUND(E2093/D2093*100,0)</f>
        <v>120</v>
      </c>
      <c r="Q2093">
        <f>IFERROR(ROUND(E2093/M2093,2),0)</f>
        <v>88.15</v>
      </c>
      <c r="R2093" s="16" t="s">
        <v>8323</v>
      </c>
      <c r="S2093" s="11" t="s">
        <v>8327</v>
      </c>
      <c r="T2093" s="21">
        <f>(((K2093/60)/60)/24)+DATE(1970,1,1)</f>
        <v>40555.322662037033</v>
      </c>
      <c r="U2093" s="21">
        <f>(((I2093/60)/60)/24)+DATE(1970,1,1)</f>
        <v>40603.833333333336</v>
      </c>
    </row>
    <row r="2094" spans="1:21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f>YEAR(T2094)</f>
        <v>2011</v>
      </c>
      <c r="K2094" s="11">
        <v>1312822732</v>
      </c>
      <c r="L2094" t="b">
        <v>0</v>
      </c>
      <c r="M2094">
        <v>55</v>
      </c>
      <c r="N2094" t="b">
        <v>1</v>
      </c>
      <c r="O2094" t="s">
        <v>8277</v>
      </c>
      <c r="P2094" s="10">
        <f>ROUND(E2094/D2094*100,0)</f>
        <v>101</v>
      </c>
      <c r="Q2094">
        <f>IFERROR(ROUND(E2094/M2094,2),0)</f>
        <v>110.49</v>
      </c>
      <c r="R2094" s="16" t="s">
        <v>8323</v>
      </c>
      <c r="S2094" s="11" t="s">
        <v>8327</v>
      </c>
      <c r="T2094" s="21">
        <f>(((K2094/60)/60)/24)+DATE(1970,1,1)</f>
        <v>40763.707546296297</v>
      </c>
      <c r="U2094" s="21">
        <f>(((I2094/60)/60)/24)+DATE(1970,1,1)</f>
        <v>40823.707546296297</v>
      </c>
    </row>
    <row r="2095" spans="1:21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f>YEAR(T2095)</f>
        <v>2012</v>
      </c>
      <c r="K2095" s="11">
        <v>1351024232</v>
      </c>
      <c r="L2095" t="b">
        <v>0</v>
      </c>
      <c r="M2095">
        <v>23</v>
      </c>
      <c r="N2095" t="b">
        <v>1</v>
      </c>
      <c r="O2095" t="s">
        <v>8277</v>
      </c>
      <c r="P2095" s="10">
        <f>ROUND(E2095/D2095*100,0)</f>
        <v>102</v>
      </c>
      <c r="Q2095">
        <f>IFERROR(ROUND(E2095/M2095,2),0)</f>
        <v>66.83</v>
      </c>
      <c r="R2095" s="16" t="s">
        <v>8323</v>
      </c>
      <c r="S2095" s="11" t="s">
        <v>8327</v>
      </c>
      <c r="T2095" s="21">
        <f>(((K2095/60)/60)/24)+DATE(1970,1,1)</f>
        <v>41205.854537037041</v>
      </c>
      <c r="U2095" s="21">
        <f>(((I2095/60)/60)/24)+DATE(1970,1,1)</f>
        <v>41265.896203703705</v>
      </c>
    </row>
    <row r="2096" spans="1:21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f>YEAR(T2096)</f>
        <v>2012</v>
      </c>
      <c r="K2096" s="11">
        <v>1327969730</v>
      </c>
      <c r="L2096" t="b">
        <v>0</v>
      </c>
      <c r="M2096">
        <v>72</v>
      </c>
      <c r="N2096" t="b">
        <v>1</v>
      </c>
      <c r="O2096" t="s">
        <v>8277</v>
      </c>
      <c r="P2096" s="10">
        <f>ROUND(E2096/D2096*100,0)</f>
        <v>121</v>
      </c>
      <c r="Q2096">
        <f>IFERROR(ROUND(E2096/M2096,2),0)</f>
        <v>58.6</v>
      </c>
      <c r="R2096" s="16" t="s">
        <v>8323</v>
      </c>
      <c r="S2096" s="11" t="s">
        <v>8327</v>
      </c>
      <c r="T2096" s="21">
        <f>(((K2096/60)/60)/24)+DATE(1970,1,1)</f>
        <v>40939.02002314815</v>
      </c>
      <c r="U2096" s="21">
        <f>(((I2096/60)/60)/24)+DATE(1970,1,1)</f>
        <v>40973.125</v>
      </c>
    </row>
    <row r="2097" spans="1:21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f>YEAR(T2097)</f>
        <v>2011</v>
      </c>
      <c r="K2097" s="11">
        <v>1312392973</v>
      </c>
      <c r="L2097" t="b">
        <v>0</v>
      </c>
      <c r="M2097">
        <v>22</v>
      </c>
      <c r="N2097" t="b">
        <v>1</v>
      </c>
      <c r="O2097" t="s">
        <v>8277</v>
      </c>
      <c r="P2097" s="10">
        <f>ROUND(E2097/D2097*100,0)</f>
        <v>100</v>
      </c>
      <c r="Q2097">
        <f>IFERROR(ROUND(E2097/M2097,2),0)</f>
        <v>113.64</v>
      </c>
      <c r="R2097" s="16" t="s">
        <v>8323</v>
      </c>
      <c r="S2097" s="11" t="s">
        <v>8327</v>
      </c>
      <c r="T2097" s="21">
        <f>(((K2097/60)/60)/24)+DATE(1970,1,1)</f>
        <v>40758.733483796292</v>
      </c>
      <c r="U2097" s="21">
        <f>(((I2097/60)/60)/24)+DATE(1970,1,1)</f>
        <v>40818.733483796292</v>
      </c>
    </row>
    <row r="2098" spans="1:21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f>YEAR(T2098)</f>
        <v>2012</v>
      </c>
      <c r="K2098" s="11">
        <v>1349892735</v>
      </c>
      <c r="L2098" t="b">
        <v>0</v>
      </c>
      <c r="M2098">
        <v>14</v>
      </c>
      <c r="N2098" t="b">
        <v>1</v>
      </c>
      <c r="O2098" t="s">
        <v>8277</v>
      </c>
      <c r="P2098" s="10">
        <f>ROUND(E2098/D2098*100,0)</f>
        <v>102</v>
      </c>
      <c r="Q2098">
        <f>IFERROR(ROUND(E2098/M2098,2),0)</f>
        <v>43.57</v>
      </c>
      <c r="R2098" s="16" t="s">
        <v>8323</v>
      </c>
      <c r="S2098" s="11" t="s">
        <v>8327</v>
      </c>
      <c r="T2098" s="21">
        <f>(((K2098/60)/60)/24)+DATE(1970,1,1)</f>
        <v>41192.758506944447</v>
      </c>
      <c r="U2098" s="21">
        <f>(((I2098/60)/60)/24)+DATE(1970,1,1)</f>
        <v>41208.165972222225</v>
      </c>
    </row>
    <row r="2099" spans="1:21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f>YEAR(T2099)</f>
        <v>2011</v>
      </c>
      <c r="K2099" s="11">
        <v>1317564135</v>
      </c>
      <c r="L2099" t="b">
        <v>0</v>
      </c>
      <c r="M2099">
        <v>38</v>
      </c>
      <c r="N2099" t="b">
        <v>1</v>
      </c>
      <c r="O2099" t="s">
        <v>8277</v>
      </c>
      <c r="P2099" s="10">
        <f>ROUND(E2099/D2099*100,0)</f>
        <v>100</v>
      </c>
      <c r="Q2099">
        <f>IFERROR(ROUND(E2099/M2099,2),0)</f>
        <v>78.95</v>
      </c>
      <c r="R2099" s="16" t="s">
        <v>8323</v>
      </c>
      <c r="S2099" s="11" t="s">
        <v>8327</v>
      </c>
      <c r="T2099" s="21">
        <f>(((K2099/60)/60)/24)+DATE(1970,1,1)</f>
        <v>40818.58489583333</v>
      </c>
      <c r="U2099" s="21">
        <f>(((I2099/60)/60)/24)+DATE(1970,1,1)</f>
        <v>40878.626562500001</v>
      </c>
    </row>
    <row r="2100" spans="1:21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f>YEAR(T2100)</f>
        <v>2012</v>
      </c>
      <c r="K2100" s="11">
        <v>1328582635</v>
      </c>
      <c r="L2100" t="b">
        <v>0</v>
      </c>
      <c r="M2100">
        <v>32</v>
      </c>
      <c r="N2100" t="b">
        <v>1</v>
      </c>
      <c r="O2100" t="s">
        <v>8277</v>
      </c>
      <c r="P2100" s="10">
        <f>ROUND(E2100/D2100*100,0)</f>
        <v>100</v>
      </c>
      <c r="Q2100">
        <f>IFERROR(ROUND(E2100/M2100,2),0)</f>
        <v>188.13</v>
      </c>
      <c r="R2100" s="16" t="s">
        <v>8323</v>
      </c>
      <c r="S2100" s="11" t="s">
        <v>8327</v>
      </c>
      <c r="T2100" s="21">
        <f>(((K2100/60)/60)/24)+DATE(1970,1,1)</f>
        <v>40946.11383101852</v>
      </c>
      <c r="U2100" s="21">
        <f>(((I2100/60)/60)/24)+DATE(1970,1,1)</f>
        <v>40976.11383101852</v>
      </c>
    </row>
    <row r="2101" spans="1:21" ht="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f>YEAR(T2101)</f>
        <v>2015</v>
      </c>
      <c r="K2101" s="11">
        <v>1434650084</v>
      </c>
      <c r="L2101" t="b">
        <v>0</v>
      </c>
      <c r="M2101">
        <v>63</v>
      </c>
      <c r="N2101" t="b">
        <v>1</v>
      </c>
      <c r="O2101" t="s">
        <v>8277</v>
      </c>
      <c r="P2101" s="10">
        <f>ROUND(E2101/D2101*100,0)</f>
        <v>132</v>
      </c>
      <c r="Q2101">
        <f>IFERROR(ROUND(E2101/M2101,2),0)</f>
        <v>63.03</v>
      </c>
      <c r="R2101" s="16" t="s">
        <v>8323</v>
      </c>
      <c r="S2101" s="11" t="s">
        <v>8327</v>
      </c>
      <c r="T2101" s="21">
        <f>(((K2101/60)/60)/24)+DATE(1970,1,1)</f>
        <v>42173.746342592596</v>
      </c>
      <c r="U2101" s="21">
        <f>(((I2101/60)/60)/24)+DATE(1970,1,1)</f>
        <v>42187.152777777781</v>
      </c>
    </row>
    <row r="2102" spans="1:21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f>YEAR(T2102)</f>
        <v>2012</v>
      </c>
      <c r="K2102" s="11">
        <v>1339704141</v>
      </c>
      <c r="L2102" t="b">
        <v>0</v>
      </c>
      <c r="M2102">
        <v>27</v>
      </c>
      <c r="N2102" t="b">
        <v>1</v>
      </c>
      <c r="O2102" t="s">
        <v>8277</v>
      </c>
      <c r="P2102" s="10">
        <f>ROUND(E2102/D2102*100,0)</f>
        <v>137</v>
      </c>
      <c r="Q2102">
        <f>IFERROR(ROUND(E2102/M2102,2),0)</f>
        <v>30.37</v>
      </c>
      <c r="R2102" s="16" t="s">
        <v>8323</v>
      </c>
      <c r="S2102" s="11" t="s">
        <v>8327</v>
      </c>
      <c r="T2102" s="21">
        <f>(((K2102/60)/60)/24)+DATE(1970,1,1)</f>
        <v>41074.834965277776</v>
      </c>
      <c r="U2102" s="21">
        <f>(((I2102/60)/60)/24)+DATE(1970,1,1)</f>
        <v>41090.165972222225</v>
      </c>
    </row>
    <row r="2103" spans="1:21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f>YEAR(T2103)</f>
        <v>2011</v>
      </c>
      <c r="K2103" s="11">
        <v>1323920114</v>
      </c>
      <c r="L2103" t="b">
        <v>0</v>
      </c>
      <c r="M2103">
        <v>44</v>
      </c>
      <c r="N2103" t="b">
        <v>1</v>
      </c>
      <c r="O2103" t="s">
        <v>8277</v>
      </c>
      <c r="P2103" s="10">
        <f>ROUND(E2103/D2103*100,0)</f>
        <v>113</v>
      </c>
      <c r="Q2103">
        <f>IFERROR(ROUND(E2103/M2103,2),0)</f>
        <v>51.48</v>
      </c>
      <c r="R2103" s="16" t="s">
        <v>8323</v>
      </c>
      <c r="S2103" s="11" t="s">
        <v>8327</v>
      </c>
      <c r="T2103" s="21">
        <f>(((K2103/60)/60)/24)+DATE(1970,1,1)</f>
        <v>40892.149467592593</v>
      </c>
      <c r="U2103" s="21">
        <f>(((I2103/60)/60)/24)+DATE(1970,1,1)</f>
        <v>40952.149467592593</v>
      </c>
    </row>
    <row r="2104" spans="1:21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f>YEAR(T2104)</f>
        <v>2011</v>
      </c>
      <c r="K2104" s="11">
        <v>1302036648</v>
      </c>
      <c r="L2104" t="b">
        <v>0</v>
      </c>
      <c r="M2104">
        <v>38</v>
      </c>
      <c r="N2104" t="b">
        <v>1</v>
      </c>
      <c r="O2104" t="s">
        <v>8277</v>
      </c>
      <c r="P2104" s="10">
        <f>ROUND(E2104/D2104*100,0)</f>
        <v>136</v>
      </c>
      <c r="Q2104">
        <f>IFERROR(ROUND(E2104/M2104,2),0)</f>
        <v>35.79</v>
      </c>
      <c r="R2104" s="16" t="s">
        <v>8323</v>
      </c>
      <c r="S2104" s="11" t="s">
        <v>8327</v>
      </c>
      <c r="T2104" s="21">
        <f>(((K2104/60)/60)/24)+DATE(1970,1,1)</f>
        <v>40638.868611111109</v>
      </c>
      <c r="U2104" s="21">
        <f>(((I2104/60)/60)/24)+DATE(1970,1,1)</f>
        <v>40668.868611111109</v>
      </c>
    </row>
    <row r="2105" spans="1:21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f>YEAR(T2105)</f>
        <v>2012</v>
      </c>
      <c r="K2105" s="11">
        <v>1349892427</v>
      </c>
      <c r="L2105" t="b">
        <v>0</v>
      </c>
      <c r="M2105">
        <v>115</v>
      </c>
      <c r="N2105" t="b">
        <v>1</v>
      </c>
      <c r="O2105" t="s">
        <v>8277</v>
      </c>
      <c r="P2105" s="10">
        <f>ROUND(E2105/D2105*100,0)</f>
        <v>146</v>
      </c>
      <c r="Q2105">
        <f>IFERROR(ROUND(E2105/M2105,2),0)</f>
        <v>98.82</v>
      </c>
      <c r="R2105" s="16" t="s">
        <v>8323</v>
      </c>
      <c r="S2105" s="11" t="s">
        <v>8327</v>
      </c>
      <c r="T2105" s="21">
        <f>(((K2105/60)/60)/24)+DATE(1970,1,1)</f>
        <v>41192.754942129628</v>
      </c>
      <c r="U2105" s="21">
        <f>(((I2105/60)/60)/24)+DATE(1970,1,1)</f>
        <v>41222.7966087963</v>
      </c>
    </row>
    <row r="2106" spans="1:21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f>YEAR(T2106)</f>
        <v>2013</v>
      </c>
      <c r="K2106" s="11">
        <v>1367286434</v>
      </c>
      <c r="L2106" t="b">
        <v>0</v>
      </c>
      <c r="M2106">
        <v>37</v>
      </c>
      <c r="N2106" t="b">
        <v>1</v>
      </c>
      <c r="O2106" t="s">
        <v>8277</v>
      </c>
      <c r="P2106" s="10">
        <f>ROUND(E2106/D2106*100,0)</f>
        <v>130</v>
      </c>
      <c r="Q2106">
        <f>IFERROR(ROUND(E2106/M2106,2),0)</f>
        <v>28</v>
      </c>
      <c r="R2106" s="16" t="s">
        <v>8323</v>
      </c>
      <c r="S2106" s="11" t="s">
        <v>8327</v>
      </c>
      <c r="T2106" s="21">
        <f>(((K2106/60)/60)/24)+DATE(1970,1,1)</f>
        <v>41394.074467592596</v>
      </c>
      <c r="U2106" s="21">
        <f>(((I2106/60)/60)/24)+DATE(1970,1,1)</f>
        <v>41425</v>
      </c>
    </row>
    <row r="2107" spans="1:21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f>YEAR(T2107)</f>
        <v>2014</v>
      </c>
      <c r="K2107" s="11">
        <v>1415472953</v>
      </c>
      <c r="L2107" t="b">
        <v>0</v>
      </c>
      <c r="M2107">
        <v>99</v>
      </c>
      <c r="N2107" t="b">
        <v>1</v>
      </c>
      <c r="O2107" t="s">
        <v>8277</v>
      </c>
      <c r="P2107" s="10">
        <f>ROUND(E2107/D2107*100,0)</f>
        <v>254</v>
      </c>
      <c r="Q2107">
        <f>IFERROR(ROUND(E2107/M2107,2),0)</f>
        <v>51.31</v>
      </c>
      <c r="R2107" s="16" t="s">
        <v>8323</v>
      </c>
      <c r="S2107" s="11" t="s">
        <v>8327</v>
      </c>
      <c r="T2107" s="21">
        <f>(((K2107/60)/60)/24)+DATE(1970,1,1)</f>
        <v>41951.788807870369</v>
      </c>
      <c r="U2107" s="21">
        <f>(((I2107/60)/60)/24)+DATE(1970,1,1)</f>
        <v>41964.166666666672</v>
      </c>
    </row>
    <row r="2108" spans="1:21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f>YEAR(T2108)</f>
        <v>2012</v>
      </c>
      <c r="K2108" s="11">
        <v>1356584974</v>
      </c>
      <c r="L2108" t="b">
        <v>0</v>
      </c>
      <c r="M2108">
        <v>44</v>
      </c>
      <c r="N2108" t="b">
        <v>1</v>
      </c>
      <c r="O2108" t="s">
        <v>8277</v>
      </c>
      <c r="P2108" s="10">
        <f>ROUND(E2108/D2108*100,0)</f>
        <v>107</v>
      </c>
      <c r="Q2108">
        <f>IFERROR(ROUND(E2108/M2108,2),0)</f>
        <v>53.52</v>
      </c>
      <c r="R2108" s="16" t="s">
        <v>8323</v>
      </c>
      <c r="S2108" s="11" t="s">
        <v>8327</v>
      </c>
      <c r="T2108" s="21">
        <f>(((K2108/60)/60)/24)+DATE(1970,1,1)</f>
        <v>41270.21497685185</v>
      </c>
      <c r="U2108" s="21">
        <f>(((I2108/60)/60)/24)+DATE(1970,1,1)</f>
        <v>41300.21497685185</v>
      </c>
    </row>
    <row r="2109" spans="1:21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f>YEAR(T2109)</f>
        <v>2014</v>
      </c>
      <c r="K2109" s="11">
        <v>1413997393</v>
      </c>
      <c r="L2109" t="b">
        <v>0</v>
      </c>
      <c r="M2109">
        <v>58</v>
      </c>
      <c r="N2109" t="b">
        <v>1</v>
      </c>
      <c r="O2109" t="s">
        <v>8277</v>
      </c>
      <c r="P2109" s="10">
        <f>ROUND(E2109/D2109*100,0)</f>
        <v>108</v>
      </c>
      <c r="Q2109">
        <f>IFERROR(ROUND(E2109/M2109,2),0)</f>
        <v>37.15</v>
      </c>
      <c r="R2109" s="16" t="s">
        <v>8323</v>
      </c>
      <c r="S2109" s="11" t="s">
        <v>8327</v>
      </c>
      <c r="T2109" s="21">
        <f>(((K2109/60)/60)/24)+DATE(1970,1,1)</f>
        <v>41934.71056712963</v>
      </c>
      <c r="U2109" s="21">
        <f>(((I2109/60)/60)/24)+DATE(1970,1,1)</f>
        <v>41955.752233796295</v>
      </c>
    </row>
    <row r="2110" spans="1:21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f>YEAR(T2110)</f>
        <v>2012</v>
      </c>
      <c r="K2110" s="11">
        <v>1344917580</v>
      </c>
      <c r="L2110" t="b">
        <v>0</v>
      </c>
      <c r="M2110">
        <v>191</v>
      </c>
      <c r="N2110" t="b">
        <v>1</v>
      </c>
      <c r="O2110" t="s">
        <v>8277</v>
      </c>
      <c r="P2110" s="10">
        <f>ROUND(E2110/D2110*100,0)</f>
        <v>107</v>
      </c>
      <c r="Q2110">
        <f>IFERROR(ROUND(E2110/M2110,2),0)</f>
        <v>89.9</v>
      </c>
      <c r="R2110" s="16" t="s">
        <v>8323</v>
      </c>
      <c r="S2110" s="11" t="s">
        <v>8327</v>
      </c>
      <c r="T2110" s="21">
        <f>(((K2110/60)/60)/24)+DATE(1970,1,1)</f>
        <v>41135.175694444442</v>
      </c>
      <c r="U2110" s="21">
        <f>(((I2110/60)/60)/24)+DATE(1970,1,1)</f>
        <v>41162.163194444445</v>
      </c>
    </row>
    <row r="2111" spans="1:21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f>YEAR(T2111)</f>
        <v>2015</v>
      </c>
      <c r="K2111" s="11">
        <v>1433523617</v>
      </c>
      <c r="L2111" t="b">
        <v>0</v>
      </c>
      <c r="M2111">
        <v>40</v>
      </c>
      <c r="N2111" t="b">
        <v>1</v>
      </c>
      <c r="O2111" t="s">
        <v>8277</v>
      </c>
      <c r="P2111" s="10">
        <f>ROUND(E2111/D2111*100,0)</f>
        <v>107</v>
      </c>
      <c r="Q2111">
        <f>IFERROR(ROUND(E2111/M2111,2),0)</f>
        <v>106.53</v>
      </c>
      <c r="R2111" s="16" t="s">
        <v>8323</v>
      </c>
      <c r="S2111" s="11" t="s">
        <v>8327</v>
      </c>
      <c r="T2111" s="21">
        <f>(((K2111/60)/60)/24)+DATE(1970,1,1)</f>
        <v>42160.708530092597</v>
      </c>
      <c r="U2111" s="21">
        <f>(((I2111/60)/60)/24)+DATE(1970,1,1)</f>
        <v>42190.708530092597</v>
      </c>
    </row>
    <row r="2112" spans="1:21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f>YEAR(T2112)</f>
        <v>2014</v>
      </c>
      <c r="K2112" s="11">
        <v>1398873969</v>
      </c>
      <c r="L2112" t="b">
        <v>0</v>
      </c>
      <c r="M2112">
        <v>38</v>
      </c>
      <c r="N2112" t="b">
        <v>1</v>
      </c>
      <c r="O2112" t="s">
        <v>8277</v>
      </c>
      <c r="P2112" s="10">
        <f>ROUND(E2112/D2112*100,0)</f>
        <v>100</v>
      </c>
      <c r="Q2112">
        <f>IFERROR(ROUND(E2112/M2112,2),0)</f>
        <v>52.82</v>
      </c>
      <c r="R2112" s="16" t="s">
        <v>8323</v>
      </c>
      <c r="S2112" s="11" t="s">
        <v>8327</v>
      </c>
      <c r="T2112" s="21">
        <f>(((K2112/60)/60)/24)+DATE(1970,1,1)</f>
        <v>41759.670937499999</v>
      </c>
      <c r="U2112" s="21">
        <f>(((I2112/60)/60)/24)+DATE(1970,1,1)</f>
        <v>41787.207638888889</v>
      </c>
    </row>
    <row r="2113" spans="1:21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f>YEAR(T2113)</f>
        <v>2011</v>
      </c>
      <c r="K2113" s="11">
        <v>1307594625</v>
      </c>
      <c r="L2113" t="b">
        <v>0</v>
      </c>
      <c r="M2113">
        <v>39</v>
      </c>
      <c r="N2113" t="b">
        <v>1</v>
      </c>
      <c r="O2113" t="s">
        <v>8277</v>
      </c>
      <c r="P2113" s="10">
        <f>ROUND(E2113/D2113*100,0)</f>
        <v>107</v>
      </c>
      <c r="Q2113">
        <f>IFERROR(ROUND(E2113/M2113,2),0)</f>
        <v>54.62</v>
      </c>
      <c r="R2113" s="16" t="s">
        <v>8323</v>
      </c>
      <c r="S2113" s="11" t="s">
        <v>8327</v>
      </c>
      <c r="T2113" s="21">
        <f>(((K2113/60)/60)/24)+DATE(1970,1,1)</f>
        <v>40703.197048611109</v>
      </c>
      <c r="U2113" s="21">
        <f>(((I2113/60)/60)/24)+DATE(1970,1,1)</f>
        <v>40770.041666666664</v>
      </c>
    </row>
    <row r="2114" spans="1:21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f>YEAR(T2114)</f>
        <v>2013</v>
      </c>
      <c r="K2114" s="11">
        <v>1364854593</v>
      </c>
      <c r="L2114" t="b">
        <v>0</v>
      </c>
      <c r="M2114">
        <v>11</v>
      </c>
      <c r="N2114" t="b">
        <v>1</v>
      </c>
      <c r="O2114" t="s">
        <v>8277</v>
      </c>
      <c r="P2114" s="10">
        <f>ROUND(E2114/D2114*100,0)</f>
        <v>100</v>
      </c>
      <c r="Q2114">
        <f>IFERROR(ROUND(E2114/M2114,2),0)</f>
        <v>27.27</v>
      </c>
      <c r="R2114" s="16" t="s">
        <v>8323</v>
      </c>
      <c r="S2114" s="11" t="s">
        <v>8327</v>
      </c>
      <c r="T2114" s="21">
        <f>(((K2114/60)/60)/24)+DATE(1970,1,1)</f>
        <v>41365.928159722222</v>
      </c>
      <c r="U2114" s="21">
        <f>(((I2114/60)/60)/24)+DATE(1970,1,1)</f>
        <v>41379.928159722222</v>
      </c>
    </row>
    <row r="2115" spans="1:21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f>YEAR(T2115)</f>
        <v>2014</v>
      </c>
      <c r="K2115" s="11">
        <v>1408481176</v>
      </c>
      <c r="L2115" t="b">
        <v>0</v>
      </c>
      <c r="M2115">
        <v>107</v>
      </c>
      <c r="N2115" t="b">
        <v>1</v>
      </c>
      <c r="O2115" t="s">
        <v>8277</v>
      </c>
      <c r="P2115" s="10">
        <f>ROUND(E2115/D2115*100,0)</f>
        <v>105</v>
      </c>
      <c r="Q2115">
        <f>IFERROR(ROUND(E2115/M2115,2),0)</f>
        <v>68.599999999999994</v>
      </c>
      <c r="R2115" s="16" t="s">
        <v>8323</v>
      </c>
      <c r="S2115" s="11" t="s">
        <v>8327</v>
      </c>
      <c r="T2115" s="21">
        <f>(((K2115/60)/60)/24)+DATE(1970,1,1)</f>
        <v>41870.86546296296</v>
      </c>
      <c r="U2115" s="21">
        <f>(((I2115/60)/60)/24)+DATE(1970,1,1)</f>
        <v>41905.86546296296</v>
      </c>
    </row>
    <row r="2116" spans="1:21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f>YEAR(T2116)</f>
        <v>2010</v>
      </c>
      <c r="K2116" s="11">
        <v>1286480070</v>
      </c>
      <c r="L2116" t="b">
        <v>0</v>
      </c>
      <c r="M2116">
        <v>147</v>
      </c>
      <c r="N2116" t="b">
        <v>1</v>
      </c>
      <c r="O2116" t="s">
        <v>8277</v>
      </c>
      <c r="P2116" s="10">
        <f>ROUND(E2116/D2116*100,0)</f>
        <v>105</v>
      </c>
      <c r="Q2116">
        <f>IFERROR(ROUND(E2116/M2116,2),0)</f>
        <v>35.61</v>
      </c>
      <c r="R2116" s="16" t="s">
        <v>8323</v>
      </c>
      <c r="S2116" s="11" t="s">
        <v>8327</v>
      </c>
      <c r="T2116" s="21">
        <f>(((K2116/60)/60)/24)+DATE(1970,1,1)</f>
        <v>40458.815625000003</v>
      </c>
      <c r="U2116" s="21">
        <f>(((I2116/60)/60)/24)+DATE(1970,1,1)</f>
        <v>40521.207638888889</v>
      </c>
    </row>
    <row r="2117" spans="1:21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f>YEAR(T2117)</f>
        <v>2011</v>
      </c>
      <c r="K2117" s="11">
        <v>1295575001</v>
      </c>
      <c r="L2117" t="b">
        <v>0</v>
      </c>
      <c r="M2117">
        <v>36</v>
      </c>
      <c r="N2117" t="b">
        <v>1</v>
      </c>
      <c r="O2117" t="s">
        <v>8277</v>
      </c>
      <c r="P2117" s="10">
        <f>ROUND(E2117/D2117*100,0)</f>
        <v>226</v>
      </c>
      <c r="Q2117">
        <f>IFERROR(ROUND(E2117/M2117,2),0)</f>
        <v>94.03</v>
      </c>
      <c r="R2117" s="16" t="s">
        <v>8323</v>
      </c>
      <c r="S2117" s="11" t="s">
        <v>8327</v>
      </c>
      <c r="T2117" s="21">
        <f>(((K2117/60)/60)/24)+DATE(1970,1,1)</f>
        <v>40564.081030092595</v>
      </c>
      <c r="U2117" s="21">
        <f>(((I2117/60)/60)/24)+DATE(1970,1,1)</f>
        <v>40594.081030092595</v>
      </c>
    </row>
    <row r="2118" spans="1:21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f>YEAR(T2118)</f>
        <v>2012</v>
      </c>
      <c r="K2118" s="11">
        <v>1345056003</v>
      </c>
      <c r="L2118" t="b">
        <v>0</v>
      </c>
      <c r="M2118">
        <v>92</v>
      </c>
      <c r="N2118" t="b">
        <v>1</v>
      </c>
      <c r="O2118" t="s">
        <v>8277</v>
      </c>
      <c r="P2118" s="10">
        <f>ROUND(E2118/D2118*100,0)</f>
        <v>101</v>
      </c>
      <c r="Q2118">
        <f>IFERROR(ROUND(E2118/M2118,2),0)</f>
        <v>526.46</v>
      </c>
      <c r="R2118" s="16" t="s">
        <v>8323</v>
      </c>
      <c r="S2118" s="11" t="s">
        <v>8327</v>
      </c>
      <c r="T2118" s="21">
        <f>(((K2118/60)/60)/24)+DATE(1970,1,1)</f>
        <v>41136.777812500004</v>
      </c>
      <c r="U2118" s="21">
        <f>(((I2118/60)/60)/24)+DATE(1970,1,1)</f>
        <v>41184.777812500004</v>
      </c>
    </row>
    <row r="2119" spans="1:21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f>YEAR(T2119)</f>
        <v>2015</v>
      </c>
      <c r="K2119" s="11">
        <v>1444699549</v>
      </c>
      <c r="L2119" t="b">
        <v>0</v>
      </c>
      <c r="M2119">
        <v>35</v>
      </c>
      <c r="N2119" t="b">
        <v>1</v>
      </c>
      <c r="O2119" t="s">
        <v>8277</v>
      </c>
      <c r="P2119" s="10">
        <f>ROUND(E2119/D2119*100,0)</f>
        <v>148</v>
      </c>
      <c r="Q2119">
        <f>IFERROR(ROUND(E2119/M2119,2),0)</f>
        <v>50.66</v>
      </c>
      <c r="R2119" s="16" t="s">
        <v>8323</v>
      </c>
      <c r="S2119" s="11" t="s">
        <v>8327</v>
      </c>
      <c r="T2119" s="21">
        <f>(((K2119/60)/60)/24)+DATE(1970,1,1)</f>
        <v>42290.059594907405</v>
      </c>
      <c r="U2119" s="21">
        <f>(((I2119/60)/60)/24)+DATE(1970,1,1)</f>
        <v>42304.207638888889</v>
      </c>
    </row>
    <row r="2120" spans="1:21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f>YEAR(T2120)</f>
        <v>2011</v>
      </c>
      <c r="K2120" s="11">
        <v>1308946136</v>
      </c>
      <c r="L2120" t="b">
        <v>0</v>
      </c>
      <c r="M2120">
        <v>17</v>
      </c>
      <c r="N2120" t="b">
        <v>1</v>
      </c>
      <c r="O2120" t="s">
        <v>8277</v>
      </c>
      <c r="P2120" s="10">
        <f>ROUND(E2120/D2120*100,0)</f>
        <v>135</v>
      </c>
      <c r="Q2120">
        <f>IFERROR(ROUND(E2120/M2120,2),0)</f>
        <v>79.180000000000007</v>
      </c>
      <c r="R2120" s="16" t="s">
        <v>8323</v>
      </c>
      <c r="S2120" s="11" t="s">
        <v>8327</v>
      </c>
      <c r="T2120" s="21">
        <f>(((K2120/60)/60)/24)+DATE(1970,1,1)</f>
        <v>40718.839537037034</v>
      </c>
      <c r="U2120" s="21">
        <f>(((I2120/60)/60)/24)+DATE(1970,1,1)</f>
        <v>40748.839537037034</v>
      </c>
    </row>
    <row r="2121" spans="1:21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f>YEAR(T2121)</f>
        <v>2012</v>
      </c>
      <c r="K2121" s="11">
        <v>1342494445</v>
      </c>
      <c r="L2121" t="b">
        <v>0</v>
      </c>
      <c r="M2121">
        <v>22</v>
      </c>
      <c r="N2121" t="b">
        <v>1</v>
      </c>
      <c r="O2121" t="s">
        <v>8277</v>
      </c>
      <c r="P2121" s="10">
        <f>ROUND(E2121/D2121*100,0)</f>
        <v>101</v>
      </c>
      <c r="Q2121">
        <f>IFERROR(ROUND(E2121/M2121,2),0)</f>
        <v>91.59</v>
      </c>
      <c r="R2121" s="16" t="s">
        <v>8323</v>
      </c>
      <c r="S2121" s="11" t="s">
        <v>8327</v>
      </c>
      <c r="T2121" s="21">
        <f>(((K2121/60)/60)/24)+DATE(1970,1,1)</f>
        <v>41107.130150462966</v>
      </c>
      <c r="U2121" s="21">
        <f>(((I2121/60)/60)/24)+DATE(1970,1,1)</f>
        <v>41137.130150462966</v>
      </c>
    </row>
    <row r="2122" spans="1:21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f>YEAR(T2122)</f>
        <v>2013</v>
      </c>
      <c r="K2122" s="11">
        <v>1384384136</v>
      </c>
      <c r="L2122" t="b">
        <v>0</v>
      </c>
      <c r="M2122">
        <v>69</v>
      </c>
      <c r="N2122" t="b">
        <v>1</v>
      </c>
      <c r="O2122" t="s">
        <v>8277</v>
      </c>
      <c r="P2122" s="10">
        <f>ROUND(E2122/D2122*100,0)</f>
        <v>101</v>
      </c>
      <c r="Q2122">
        <f>IFERROR(ROUND(E2122/M2122,2),0)</f>
        <v>116.96</v>
      </c>
      <c r="R2122" s="16" t="s">
        <v>8323</v>
      </c>
      <c r="S2122" s="11" t="s">
        <v>8327</v>
      </c>
      <c r="T2122" s="21">
        <f>(((K2122/60)/60)/24)+DATE(1970,1,1)</f>
        <v>41591.964537037034</v>
      </c>
      <c r="U2122" s="21">
        <f>(((I2122/60)/60)/24)+DATE(1970,1,1)</f>
        <v>41640.964537037034</v>
      </c>
    </row>
    <row r="2123" spans="1:21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f>YEAR(T2123)</f>
        <v>2016</v>
      </c>
      <c r="K2123" s="11">
        <v>1481564948</v>
      </c>
      <c r="L2123" t="b">
        <v>0</v>
      </c>
      <c r="M2123">
        <v>10</v>
      </c>
      <c r="N2123" t="b">
        <v>0</v>
      </c>
      <c r="O2123" t="s">
        <v>8280</v>
      </c>
      <c r="P2123" s="10">
        <f>ROUND(E2123/D2123*100,0)</f>
        <v>1</v>
      </c>
      <c r="Q2123">
        <f>IFERROR(ROUND(E2123/M2123,2),0)</f>
        <v>28.4</v>
      </c>
      <c r="R2123" s="16" t="s">
        <v>8331</v>
      </c>
      <c r="S2123" s="11" t="s">
        <v>8332</v>
      </c>
      <c r="T2123" s="21">
        <f>(((K2123/60)/60)/24)+DATE(1970,1,1)</f>
        <v>42716.7424537037</v>
      </c>
      <c r="U2123" s="21">
        <f>(((I2123/60)/60)/24)+DATE(1970,1,1)</f>
        <v>42746.7424537037</v>
      </c>
    </row>
    <row r="2124" spans="1:21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f>YEAR(T2124)</f>
        <v>2016</v>
      </c>
      <c r="K2124" s="11">
        <v>1481181169</v>
      </c>
      <c r="L2124" t="b">
        <v>0</v>
      </c>
      <c r="M2124">
        <v>3</v>
      </c>
      <c r="N2124" t="b">
        <v>0</v>
      </c>
      <c r="O2124" t="s">
        <v>8280</v>
      </c>
      <c r="P2124" s="10">
        <f>ROUND(E2124/D2124*100,0)</f>
        <v>0</v>
      </c>
      <c r="Q2124">
        <f>IFERROR(ROUND(E2124/M2124,2),0)</f>
        <v>103.33</v>
      </c>
      <c r="R2124" s="16" t="s">
        <v>8331</v>
      </c>
      <c r="S2124" s="11" t="s">
        <v>8332</v>
      </c>
      <c r="T2124" s="21">
        <f>(((K2124/60)/60)/24)+DATE(1970,1,1)</f>
        <v>42712.300567129627</v>
      </c>
      <c r="U2124" s="21">
        <f>(((I2124/60)/60)/24)+DATE(1970,1,1)</f>
        <v>42742.300567129627</v>
      </c>
    </row>
    <row r="2125" spans="1:21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f>YEAR(T2125)</f>
        <v>2010</v>
      </c>
      <c r="K2125" s="11">
        <v>1263982307</v>
      </c>
      <c r="L2125" t="b">
        <v>0</v>
      </c>
      <c r="M2125">
        <v>5</v>
      </c>
      <c r="N2125" t="b">
        <v>0</v>
      </c>
      <c r="O2125" t="s">
        <v>8280</v>
      </c>
      <c r="P2125" s="10">
        <f>ROUND(E2125/D2125*100,0)</f>
        <v>10</v>
      </c>
      <c r="Q2125">
        <f>IFERROR(ROUND(E2125/M2125,2),0)</f>
        <v>10</v>
      </c>
      <c r="R2125" s="16" t="s">
        <v>8331</v>
      </c>
      <c r="S2125" s="11" t="s">
        <v>8332</v>
      </c>
      <c r="T2125" s="21">
        <f>(((K2125/60)/60)/24)+DATE(1970,1,1)</f>
        <v>40198.424849537041</v>
      </c>
      <c r="U2125" s="21">
        <f>(((I2125/60)/60)/24)+DATE(1970,1,1)</f>
        <v>40252.290972222225</v>
      </c>
    </row>
    <row r="2126" spans="1:21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f>YEAR(T2126)</f>
        <v>2010</v>
      </c>
      <c r="K2126" s="11">
        <v>1286930435</v>
      </c>
      <c r="L2126" t="b">
        <v>0</v>
      </c>
      <c r="M2126">
        <v>5</v>
      </c>
      <c r="N2126" t="b">
        <v>0</v>
      </c>
      <c r="O2126" t="s">
        <v>8280</v>
      </c>
      <c r="P2126" s="10">
        <f>ROUND(E2126/D2126*100,0)</f>
        <v>10</v>
      </c>
      <c r="Q2126">
        <f>IFERROR(ROUND(E2126/M2126,2),0)</f>
        <v>23</v>
      </c>
      <c r="R2126" s="16" t="s">
        <v>8331</v>
      </c>
      <c r="S2126" s="11" t="s">
        <v>8332</v>
      </c>
      <c r="T2126" s="21">
        <f>(((K2126/60)/60)/24)+DATE(1970,1,1)</f>
        <v>40464.028182870366</v>
      </c>
      <c r="U2126" s="21">
        <f>(((I2126/60)/60)/24)+DATE(1970,1,1)</f>
        <v>40512.208333333336</v>
      </c>
    </row>
    <row r="2127" spans="1:21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f>YEAR(T2127)</f>
        <v>2015</v>
      </c>
      <c r="K2127" s="11">
        <v>1436142833</v>
      </c>
      <c r="L2127" t="b">
        <v>0</v>
      </c>
      <c r="M2127">
        <v>27</v>
      </c>
      <c r="N2127" t="b">
        <v>0</v>
      </c>
      <c r="O2127" t="s">
        <v>8280</v>
      </c>
      <c r="P2127" s="10">
        <f>ROUND(E2127/D2127*100,0)</f>
        <v>1</v>
      </c>
      <c r="Q2127">
        <f>IFERROR(ROUND(E2127/M2127,2),0)</f>
        <v>31.56</v>
      </c>
      <c r="R2127" s="16" t="s">
        <v>8331</v>
      </c>
      <c r="S2127" s="11" t="s">
        <v>8332</v>
      </c>
      <c r="T2127" s="21">
        <f>(((K2127/60)/60)/24)+DATE(1970,1,1)</f>
        <v>42191.023530092592</v>
      </c>
      <c r="U2127" s="21">
        <f>(((I2127/60)/60)/24)+DATE(1970,1,1)</f>
        <v>42221.023530092592</v>
      </c>
    </row>
    <row r="2128" spans="1:21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f>YEAR(T2128)</f>
        <v>2014</v>
      </c>
      <c r="K2128" s="11">
        <v>1415488887</v>
      </c>
      <c r="L2128" t="b">
        <v>0</v>
      </c>
      <c r="M2128">
        <v>2</v>
      </c>
      <c r="N2128" t="b">
        <v>0</v>
      </c>
      <c r="O2128" t="s">
        <v>8280</v>
      </c>
      <c r="P2128" s="10">
        <f>ROUND(E2128/D2128*100,0)</f>
        <v>0</v>
      </c>
      <c r="Q2128">
        <f>IFERROR(ROUND(E2128/M2128,2),0)</f>
        <v>5</v>
      </c>
      <c r="R2128" s="16" t="s">
        <v>8331</v>
      </c>
      <c r="S2128" s="11" t="s">
        <v>8332</v>
      </c>
      <c r="T2128" s="21">
        <f>(((K2128/60)/60)/24)+DATE(1970,1,1)</f>
        <v>41951.973229166666</v>
      </c>
      <c r="U2128" s="21">
        <f>(((I2128/60)/60)/24)+DATE(1970,1,1)</f>
        <v>41981.973229166666</v>
      </c>
    </row>
    <row r="2129" spans="1:21" ht="21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f>YEAR(T2129)</f>
        <v>2015</v>
      </c>
      <c r="K2129" s="11">
        <v>1423570063</v>
      </c>
      <c r="L2129" t="b">
        <v>0</v>
      </c>
      <c r="M2129">
        <v>236</v>
      </c>
      <c r="N2129" t="b">
        <v>0</v>
      </c>
      <c r="O2129" t="s">
        <v>8280</v>
      </c>
      <c r="P2129" s="10">
        <f>ROUND(E2129/D2129*100,0)</f>
        <v>29</v>
      </c>
      <c r="Q2129">
        <f>IFERROR(ROUND(E2129/M2129,2),0)</f>
        <v>34.22</v>
      </c>
      <c r="R2129" s="16" t="s">
        <v>8331</v>
      </c>
      <c r="S2129" s="11" t="s">
        <v>8332</v>
      </c>
      <c r="T2129" s="21">
        <f>(((K2129/60)/60)/24)+DATE(1970,1,1)</f>
        <v>42045.50535879629</v>
      </c>
      <c r="U2129" s="21">
        <f>(((I2129/60)/60)/24)+DATE(1970,1,1)</f>
        <v>42075.463692129633</v>
      </c>
    </row>
    <row r="2130" spans="1:21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f>YEAR(T2130)</f>
        <v>2014</v>
      </c>
      <c r="K2130" s="11">
        <v>1406140369</v>
      </c>
      <c r="L2130" t="b">
        <v>0</v>
      </c>
      <c r="M2130">
        <v>1</v>
      </c>
      <c r="N2130" t="b">
        <v>0</v>
      </c>
      <c r="O2130" t="s">
        <v>8280</v>
      </c>
      <c r="P2130" s="10">
        <f>ROUND(E2130/D2130*100,0)</f>
        <v>0</v>
      </c>
      <c r="Q2130">
        <f>IFERROR(ROUND(E2130/M2130,2),0)</f>
        <v>25</v>
      </c>
      <c r="R2130" s="16" t="s">
        <v>8331</v>
      </c>
      <c r="S2130" s="11" t="s">
        <v>8332</v>
      </c>
      <c r="T2130" s="21">
        <f>(((K2130/60)/60)/24)+DATE(1970,1,1)</f>
        <v>41843.772789351853</v>
      </c>
      <c r="U2130" s="21">
        <f>(((I2130/60)/60)/24)+DATE(1970,1,1)</f>
        <v>41903.772789351853</v>
      </c>
    </row>
    <row r="2131" spans="1:21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f>YEAR(T2131)</f>
        <v>2016</v>
      </c>
      <c r="K2131" s="11">
        <v>1454978100</v>
      </c>
      <c r="L2131" t="b">
        <v>0</v>
      </c>
      <c r="M2131">
        <v>12</v>
      </c>
      <c r="N2131" t="b">
        <v>0</v>
      </c>
      <c r="O2131" t="s">
        <v>8280</v>
      </c>
      <c r="P2131" s="10">
        <f>ROUND(E2131/D2131*100,0)</f>
        <v>12</v>
      </c>
      <c r="Q2131">
        <f>IFERROR(ROUND(E2131/M2131,2),0)</f>
        <v>19.670000000000002</v>
      </c>
      <c r="R2131" s="16" t="s">
        <v>8331</v>
      </c>
      <c r="S2131" s="11" t="s">
        <v>8332</v>
      </c>
      <c r="T2131" s="21">
        <f>(((K2131/60)/60)/24)+DATE(1970,1,1)</f>
        <v>42409.024305555555</v>
      </c>
      <c r="U2131" s="21">
        <f>(((I2131/60)/60)/24)+DATE(1970,1,1)</f>
        <v>42439.024305555555</v>
      </c>
    </row>
    <row r="2132" spans="1:21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f>YEAR(T2132)</f>
        <v>2014</v>
      </c>
      <c r="K2132" s="11">
        <v>1405130663</v>
      </c>
      <c r="L2132" t="b">
        <v>0</v>
      </c>
      <c r="M2132">
        <v>4</v>
      </c>
      <c r="N2132" t="b">
        <v>0</v>
      </c>
      <c r="O2132" t="s">
        <v>8280</v>
      </c>
      <c r="P2132" s="10">
        <f>ROUND(E2132/D2132*100,0)</f>
        <v>0</v>
      </c>
      <c r="Q2132">
        <f>IFERROR(ROUND(E2132/M2132,2),0)</f>
        <v>21.25</v>
      </c>
      <c r="R2132" s="16" t="s">
        <v>8331</v>
      </c>
      <c r="S2132" s="11" t="s">
        <v>8332</v>
      </c>
      <c r="T2132" s="21">
        <f>(((K2132/60)/60)/24)+DATE(1970,1,1)</f>
        <v>41832.086377314816</v>
      </c>
      <c r="U2132" s="21">
        <f>(((I2132/60)/60)/24)+DATE(1970,1,1)</f>
        <v>41867.086377314816</v>
      </c>
    </row>
    <row r="2133" spans="1:21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f>YEAR(T2133)</f>
        <v>2015</v>
      </c>
      <c r="K2133" s="11">
        <v>1434085091</v>
      </c>
      <c r="L2133" t="b">
        <v>0</v>
      </c>
      <c r="M2133">
        <v>3</v>
      </c>
      <c r="N2133" t="b">
        <v>0</v>
      </c>
      <c r="O2133" t="s">
        <v>8280</v>
      </c>
      <c r="P2133" s="10">
        <f>ROUND(E2133/D2133*100,0)</f>
        <v>5</v>
      </c>
      <c r="Q2133">
        <f>IFERROR(ROUND(E2133/M2133,2),0)</f>
        <v>8.33</v>
      </c>
      <c r="R2133" s="16" t="s">
        <v>8331</v>
      </c>
      <c r="S2133" s="11" t="s">
        <v>8332</v>
      </c>
      <c r="T2133" s="21">
        <f>(((K2133/60)/60)/24)+DATE(1970,1,1)</f>
        <v>42167.207071759258</v>
      </c>
      <c r="U2133" s="21">
        <f>(((I2133/60)/60)/24)+DATE(1970,1,1)</f>
        <v>42197.207071759258</v>
      </c>
    </row>
    <row r="2134" spans="1:21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f>YEAR(T2134)</f>
        <v>2014</v>
      </c>
      <c r="K2134" s="11">
        <v>1388835692</v>
      </c>
      <c r="L2134" t="b">
        <v>0</v>
      </c>
      <c r="M2134">
        <v>99</v>
      </c>
      <c r="N2134" t="b">
        <v>0</v>
      </c>
      <c r="O2134" t="s">
        <v>8280</v>
      </c>
      <c r="P2134" s="10">
        <f>ROUND(E2134/D2134*100,0)</f>
        <v>2</v>
      </c>
      <c r="Q2134">
        <f>IFERROR(ROUND(E2134/M2134,2),0)</f>
        <v>21.34</v>
      </c>
      <c r="R2134" s="16" t="s">
        <v>8331</v>
      </c>
      <c r="S2134" s="11" t="s">
        <v>8332</v>
      </c>
      <c r="T2134" s="21">
        <f>(((K2134/60)/60)/24)+DATE(1970,1,1)</f>
        <v>41643.487175925926</v>
      </c>
      <c r="U2134" s="21">
        <f>(((I2134/60)/60)/24)+DATE(1970,1,1)</f>
        <v>41673.487175925926</v>
      </c>
    </row>
    <row r="2135" spans="1:21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f>YEAR(T2135)</f>
        <v>2011</v>
      </c>
      <c r="K2135" s="11">
        <v>1300328399</v>
      </c>
      <c r="L2135" t="b">
        <v>0</v>
      </c>
      <c r="M2135">
        <v>3</v>
      </c>
      <c r="N2135" t="b">
        <v>0</v>
      </c>
      <c r="O2135" t="s">
        <v>8280</v>
      </c>
      <c r="P2135" s="10">
        <f>ROUND(E2135/D2135*100,0)</f>
        <v>2</v>
      </c>
      <c r="Q2135">
        <f>IFERROR(ROUND(E2135/M2135,2),0)</f>
        <v>5.33</v>
      </c>
      <c r="R2135" s="16" t="s">
        <v>8331</v>
      </c>
      <c r="S2135" s="11" t="s">
        <v>8332</v>
      </c>
      <c r="T2135" s="21">
        <f>(((K2135/60)/60)/24)+DATE(1970,1,1)</f>
        <v>40619.097210648149</v>
      </c>
      <c r="U2135" s="21">
        <f>(((I2135/60)/60)/24)+DATE(1970,1,1)</f>
        <v>40657.290972222225</v>
      </c>
    </row>
    <row r="2136" spans="1:21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f>YEAR(T2136)</f>
        <v>2013</v>
      </c>
      <c r="K2136" s="11">
        <v>1364505391</v>
      </c>
      <c r="L2136" t="b">
        <v>0</v>
      </c>
      <c r="M2136">
        <v>3</v>
      </c>
      <c r="N2136" t="b">
        <v>0</v>
      </c>
      <c r="O2136" t="s">
        <v>8280</v>
      </c>
      <c r="P2136" s="10">
        <f>ROUND(E2136/D2136*100,0)</f>
        <v>2</v>
      </c>
      <c r="Q2136">
        <f>IFERROR(ROUND(E2136/M2136,2),0)</f>
        <v>34.67</v>
      </c>
      <c r="R2136" s="16" t="s">
        <v>8331</v>
      </c>
      <c r="S2136" s="11" t="s">
        <v>8332</v>
      </c>
      <c r="T2136" s="21">
        <f>(((K2136/60)/60)/24)+DATE(1970,1,1)</f>
        <v>41361.886469907404</v>
      </c>
      <c r="U2136" s="21">
        <f>(((I2136/60)/60)/24)+DATE(1970,1,1)</f>
        <v>41391.886469907404</v>
      </c>
    </row>
    <row r="2137" spans="1:21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f>YEAR(T2137)</f>
        <v>2012</v>
      </c>
      <c r="K2137" s="11">
        <v>1346800033</v>
      </c>
      <c r="L2137" t="b">
        <v>0</v>
      </c>
      <c r="M2137">
        <v>22</v>
      </c>
      <c r="N2137" t="b">
        <v>0</v>
      </c>
      <c r="O2137" t="s">
        <v>8280</v>
      </c>
      <c r="P2137" s="10">
        <f>ROUND(E2137/D2137*100,0)</f>
        <v>10</v>
      </c>
      <c r="Q2137">
        <f>IFERROR(ROUND(E2137/M2137,2),0)</f>
        <v>21.73</v>
      </c>
      <c r="R2137" s="16" t="s">
        <v>8331</v>
      </c>
      <c r="S2137" s="11" t="s">
        <v>8332</v>
      </c>
      <c r="T2137" s="21">
        <f>(((K2137/60)/60)/24)+DATE(1970,1,1)</f>
        <v>41156.963344907403</v>
      </c>
      <c r="U2137" s="21">
        <f>(((I2137/60)/60)/24)+DATE(1970,1,1)</f>
        <v>41186.963344907403</v>
      </c>
    </row>
    <row r="2138" spans="1:21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f>YEAR(T2138)</f>
        <v>2013</v>
      </c>
      <c r="K2138" s="11">
        <v>1379592786</v>
      </c>
      <c r="L2138" t="b">
        <v>0</v>
      </c>
      <c r="M2138">
        <v>4</v>
      </c>
      <c r="N2138" t="b">
        <v>0</v>
      </c>
      <c r="O2138" t="s">
        <v>8280</v>
      </c>
      <c r="P2138" s="10">
        <f>ROUND(E2138/D2138*100,0)</f>
        <v>0</v>
      </c>
      <c r="Q2138">
        <f>IFERROR(ROUND(E2138/M2138,2),0)</f>
        <v>11.92</v>
      </c>
      <c r="R2138" s="16" t="s">
        <v>8331</v>
      </c>
      <c r="S2138" s="11" t="s">
        <v>8332</v>
      </c>
      <c r="T2138" s="21">
        <f>(((K2138/60)/60)/24)+DATE(1970,1,1)</f>
        <v>41536.509097222224</v>
      </c>
      <c r="U2138" s="21">
        <f>(((I2138/60)/60)/24)+DATE(1970,1,1)</f>
        <v>41566.509097222224</v>
      </c>
    </row>
    <row r="2139" spans="1:21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f>YEAR(T2139)</f>
        <v>2014</v>
      </c>
      <c r="K2139" s="11">
        <v>1415212229</v>
      </c>
      <c r="L2139" t="b">
        <v>0</v>
      </c>
      <c r="M2139">
        <v>534</v>
      </c>
      <c r="N2139" t="b">
        <v>0</v>
      </c>
      <c r="O2139" t="s">
        <v>8280</v>
      </c>
      <c r="P2139" s="10">
        <f>ROUND(E2139/D2139*100,0)</f>
        <v>28</v>
      </c>
      <c r="Q2139">
        <f>IFERROR(ROUND(E2139/M2139,2),0)</f>
        <v>26.6</v>
      </c>
      <c r="R2139" s="16" t="s">
        <v>8331</v>
      </c>
      <c r="S2139" s="11" t="s">
        <v>8332</v>
      </c>
      <c r="T2139" s="21">
        <f>(((K2139/60)/60)/24)+DATE(1970,1,1)</f>
        <v>41948.771168981482</v>
      </c>
      <c r="U2139" s="21">
        <f>(((I2139/60)/60)/24)+DATE(1970,1,1)</f>
        <v>41978.771168981482</v>
      </c>
    </row>
    <row r="2140" spans="1:21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f>YEAR(T2140)</f>
        <v>2013</v>
      </c>
      <c r="K2140" s="11">
        <v>1381364339</v>
      </c>
      <c r="L2140" t="b">
        <v>0</v>
      </c>
      <c r="M2140">
        <v>12</v>
      </c>
      <c r="N2140" t="b">
        <v>0</v>
      </c>
      <c r="O2140" t="s">
        <v>8280</v>
      </c>
      <c r="P2140" s="10">
        <f>ROUND(E2140/D2140*100,0)</f>
        <v>13</v>
      </c>
      <c r="Q2140">
        <f>IFERROR(ROUND(E2140/M2140,2),0)</f>
        <v>10.67</v>
      </c>
      <c r="R2140" s="16" t="s">
        <v>8331</v>
      </c>
      <c r="S2140" s="11" t="s">
        <v>8332</v>
      </c>
      <c r="T2140" s="21">
        <f>(((K2140/60)/60)/24)+DATE(1970,1,1)</f>
        <v>41557.013182870374</v>
      </c>
      <c r="U2140" s="21">
        <f>(((I2140/60)/60)/24)+DATE(1970,1,1)</f>
        <v>41587.054849537039</v>
      </c>
    </row>
    <row r="2141" spans="1:21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f>YEAR(T2141)</f>
        <v>2016</v>
      </c>
      <c r="K2141" s="11">
        <v>1475604008</v>
      </c>
      <c r="L2141" t="b">
        <v>0</v>
      </c>
      <c r="M2141">
        <v>56</v>
      </c>
      <c r="N2141" t="b">
        <v>0</v>
      </c>
      <c r="O2141" t="s">
        <v>8280</v>
      </c>
      <c r="P2141" s="10">
        <f>ROUND(E2141/D2141*100,0)</f>
        <v>5</v>
      </c>
      <c r="Q2141">
        <f>IFERROR(ROUND(E2141/M2141,2),0)</f>
        <v>29.04</v>
      </c>
      <c r="R2141" s="16" t="s">
        <v>8331</v>
      </c>
      <c r="S2141" s="11" t="s">
        <v>8332</v>
      </c>
      <c r="T2141" s="21">
        <f>(((K2141/60)/60)/24)+DATE(1970,1,1)</f>
        <v>42647.750092592592</v>
      </c>
      <c r="U2141" s="21">
        <f>(((I2141/60)/60)/24)+DATE(1970,1,1)</f>
        <v>42677.750092592592</v>
      </c>
    </row>
    <row r="2142" spans="1:21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f>YEAR(T2142)</f>
        <v>2012</v>
      </c>
      <c r="K2142" s="11">
        <v>1355342424</v>
      </c>
      <c r="L2142" t="b">
        <v>0</v>
      </c>
      <c r="M2142">
        <v>11</v>
      </c>
      <c r="N2142" t="b">
        <v>0</v>
      </c>
      <c r="O2142" t="s">
        <v>8280</v>
      </c>
      <c r="P2142" s="10">
        <f>ROUND(E2142/D2142*100,0)</f>
        <v>0</v>
      </c>
      <c r="Q2142">
        <f>IFERROR(ROUND(E2142/M2142,2),0)</f>
        <v>50.91</v>
      </c>
      <c r="R2142" s="16" t="s">
        <v>8331</v>
      </c>
      <c r="S2142" s="11" t="s">
        <v>8332</v>
      </c>
      <c r="T2142" s="21">
        <f>(((K2142/60)/60)/24)+DATE(1970,1,1)</f>
        <v>41255.833611111113</v>
      </c>
      <c r="U2142" s="21">
        <f>(((I2142/60)/60)/24)+DATE(1970,1,1)</f>
        <v>41285.833611111113</v>
      </c>
    </row>
    <row r="2143" spans="1:21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f>YEAR(T2143)</f>
        <v>2014</v>
      </c>
      <c r="K2143" s="11">
        <v>1413351559</v>
      </c>
      <c r="L2143" t="b">
        <v>0</v>
      </c>
      <c r="M2143">
        <v>0</v>
      </c>
      <c r="N2143" t="b">
        <v>0</v>
      </c>
      <c r="O2143" t="s">
        <v>8280</v>
      </c>
      <c r="P2143" s="10">
        <f>ROUND(E2143/D2143*100,0)</f>
        <v>0</v>
      </c>
      <c r="Q2143">
        <f>IFERROR(ROUND(E2143/M2143,2),0)</f>
        <v>0</v>
      </c>
      <c r="R2143" s="16" t="s">
        <v>8331</v>
      </c>
      <c r="S2143" s="11" t="s">
        <v>8332</v>
      </c>
      <c r="T2143" s="21">
        <f>(((K2143/60)/60)/24)+DATE(1970,1,1)</f>
        <v>41927.235636574071</v>
      </c>
      <c r="U2143" s="21">
        <f>(((I2143/60)/60)/24)+DATE(1970,1,1)</f>
        <v>41957.277303240742</v>
      </c>
    </row>
    <row r="2144" spans="1:21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f>YEAR(T2144)</f>
        <v>2015</v>
      </c>
      <c r="K2144" s="11">
        <v>1449075010</v>
      </c>
      <c r="L2144" t="b">
        <v>0</v>
      </c>
      <c r="M2144">
        <v>12</v>
      </c>
      <c r="N2144" t="b">
        <v>0</v>
      </c>
      <c r="O2144" t="s">
        <v>8280</v>
      </c>
      <c r="P2144" s="10">
        <f>ROUND(E2144/D2144*100,0)</f>
        <v>6</v>
      </c>
      <c r="Q2144">
        <f>IFERROR(ROUND(E2144/M2144,2),0)</f>
        <v>50.08</v>
      </c>
      <c r="R2144" s="16" t="s">
        <v>8331</v>
      </c>
      <c r="S2144" s="11" t="s">
        <v>8332</v>
      </c>
      <c r="T2144" s="21">
        <f>(((K2144/60)/60)/24)+DATE(1970,1,1)</f>
        <v>42340.701504629629</v>
      </c>
      <c r="U2144" s="21">
        <f>(((I2144/60)/60)/24)+DATE(1970,1,1)</f>
        <v>42368.701504629629</v>
      </c>
    </row>
    <row r="2145" spans="1:21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f>YEAR(T2145)</f>
        <v>2010</v>
      </c>
      <c r="K2145" s="11">
        <v>1275599812</v>
      </c>
      <c r="L2145" t="b">
        <v>0</v>
      </c>
      <c r="M2145">
        <v>5</v>
      </c>
      <c r="N2145" t="b">
        <v>0</v>
      </c>
      <c r="O2145" t="s">
        <v>8280</v>
      </c>
      <c r="P2145" s="10">
        <f>ROUND(E2145/D2145*100,0)</f>
        <v>11</v>
      </c>
      <c r="Q2145">
        <f>IFERROR(ROUND(E2145/M2145,2),0)</f>
        <v>45</v>
      </c>
      <c r="R2145" s="16" t="s">
        <v>8331</v>
      </c>
      <c r="S2145" s="11" t="s">
        <v>8332</v>
      </c>
      <c r="T2145" s="21">
        <f>(((K2145/60)/60)/24)+DATE(1970,1,1)</f>
        <v>40332.886712962965</v>
      </c>
      <c r="U2145" s="21">
        <f>(((I2145/60)/60)/24)+DATE(1970,1,1)</f>
        <v>40380.791666666664</v>
      </c>
    </row>
    <row r="2146" spans="1:21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f>YEAR(T2146)</f>
        <v>2013</v>
      </c>
      <c r="K2146" s="11">
        <v>1376399240</v>
      </c>
      <c r="L2146" t="b">
        <v>0</v>
      </c>
      <c r="M2146">
        <v>24</v>
      </c>
      <c r="N2146" t="b">
        <v>0</v>
      </c>
      <c r="O2146" t="s">
        <v>8280</v>
      </c>
      <c r="P2146" s="10">
        <f>ROUND(E2146/D2146*100,0)</f>
        <v>2</v>
      </c>
      <c r="Q2146">
        <f>IFERROR(ROUND(E2146/M2146,2),0)</f>
        <v>25.29</v>
      </c>
      <c r="R2146" s="16" t="s">
        <v>8331</v>
      </c>
      <c r="S2146" s="11" t="s">
        <v>8332</v>
      </c>
      <c r="T2146" s="21">
        <f>(((K2146/60)/60)/24)+DATE(1970,1,1)</f>
        <v>41499.546759259261</v>
      </c>
      <c r="U2146" s="21">
        <f>(((I2146/60)/60)/24)+DATE(1970,1,1)</f>
        <v>41531.546759259261</v>
      </c>
    </row>
    <row r="2147" spans="1:21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f>YEAR(T2147)</f>
        <v>2013</v>
      </c>
      <c r="K2147" s="11">
        <v>1382938914</v>
      </c>
      <c r="L2147" t="b">
        <v>0</v>
      </c>
      <c r="M2147">
        <v>89</v>
      </c>
      <c r="N2147" t="b">
        <v>0</v>
      </c>
      <c r="O2147" t="s">
        <v>8280</v>
      </c>
      <c r="P2147" s="10">
        <f>ROUND(E2147/D2147*100,0)</f>
        <v>30</v>
      </c>
      <c r="Q2147">
        <f>IFERROR(ROUND(E2147/M2147,2),0)</f>
        <v>51.29</v>
      </c>
      <c r="R2147" s="16" t="s">
        <v>8331</v>
      </c>
      <c r="S2147" s="11" t="s">
        <v>8332</v>
      </c>
      <c r="T2147" s="21">
        <f>(((K2147/60)/60)/24)+DATE(1970,1,1)</f>
        <v>41575.237430555557</v>
      </c>
      <c r="U2147" s="21">
        <f>(((I2147/60)/60)/24)+DATE(1970,1,1)</f>
        <v>41605.279097222221</v>
      </c>
    </row>
    <row r="2148" spans="1:21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f>YEAR(T2148)</f>
        <v>2016</v>
      </c>
      <c r="K2148" s="11">
        <v>1453997910</v>
      </c>
      <c r="L2148" t="b">
        <v>0</v>
      </c>
      <c r="M2148">
        <v>1</v>
      </c>
      <c r="N2148" t="b">
        <v>0</v>
      </c>
      <c r="O2148" t="s">
        <v>8280</v>
      </c>
      <c r="P2148" s="10">
        <f>ROUND(E2148/D2148*100,0)</f>
        <v>0</v>
      </c>
      <c r="Q2148">
        <f>IFERROR(ROUND(E2148/M2148,2),0)</f>
        <v>1</v>
      </c>
      <c r="R2148" s="16" t="s">
        <v>8331</v>
      </c>
      <c r="S2148" s="11" t="s">
        <v>8332</v>
      </c>
      <c r="T2148" s="21">
        <f>(((K2148/60)/60)/24)+DATE(1970,1,1)</f>
        <v>42397.679513888885</v>
      </c>
      <c r="U2148" s="21">
        <f>(((I2148/60)/60)/24)+DATE(1970,1,1)</f>
        <v>42411.679513888885</v>
      </c>
    </row>
    <row r="2149" spans="1:21" ht="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f>YEAR(T2149)</f>
        <v>2014</v>
      </c>
      <c r="K2149" s="11">
        <v>1413356748</v>
      </c>
      <c r="L2149" t="b">
        <v>0</v>
      </c>
      <c r="M2149">
        <v>55</v>
      </c>
      <c r="N2149" t="b">
        <v>0</v>
      </c>
      <c r="O2149" t="s">
        <v>8280</v>
      </c>
      <c r="P2149" s="10">
        <f>ROUND(E2149/D2149*100,0)</f>
        <v>1</v>
      </c>
      <c r="Q2149">
        <f>IFERROR(ROUND(E2149/M2149,2),0)</f>
        <v>49.38</v>
      </c>
      <c r="R2149" s="16" t="s">
        <v>8331</v>
      </c>
      <c r="S2149" s="11" t="s">
        <v>8332</v>
      </c>
      <c r="T2149" s="21">
        <f>(((K2149/60)/60)/24)+DATE(1970,1,1)</f>
        <v>41927.295694444445</v>
      </c>
      <c r="U2149" s="21">
        <f>(((I2149/60)/60)/24)+DATE(1970,1,1)</f>
        <v>41959.337361111116</v>
      </c>
    </row>
    <row r="2150" spans="1:21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f>YEAR(T2150)</f>
        <v>2015</v>
      </c>
      <c r="K2150" s="11">
        <v>1425404182</v>
      </c>
      <c r="L2150" t="b">
        <v>0</v>
      </c>
      <c r="M2150">
        <v>2</v>
      </c>
      <c r="N2150" t="b">
        <v>0</v>
      </c>
      <c r="O2150" t="s">
        <v>8280</v>
      </c>
      <c r="P2150" s="10">
        <f>ROUND(E2150/D2150*100,0)</f>
        <v>2</v>
      </c>
      <c r="Q2150">
        <f>IFERROR(ROUND(E2150/M2150,2),0)</f>
        <v>1</v>
      </c>
      <c r="R2150" s="16" t="s">
        <v>8331</v>
      </c>
      <c r="S2150" s="11" t="s">
        <v>8332</v>
      </c>
      <c r="T2150" s="21">
        <f>(((K2150/60)/60)/24)+DATE(1970,1,1)</f>
        <v>42066.733587962968</v>
      </c>
      <c r="U2150" s="21">
        <f>(((I2150/60)/60)/24)+DATE(1970,1,1)</f>
        <v>42096.691921296297</v>
      </c>
    </row>
    <row r="2151" spans="1:21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f>YEAR(T2151)</f>
        <v>2010</v>
      </c>
      <c r="K2151" s="11">
        <v>1277512556</v>
      </c>
      <c r="L2151" t="b">
        <v>0</v>
      </c>
      <c r="M2151">
        <v>0</v>
      </c>
      <c r="N2151" t="b">
        <v>0</v>
      </c>
      <c r="O2151" t="s">
        <v>8280</v>
      </c>
      <c r="P2151" s="10">
        <f>ROUND(E2151/D2151*100,0)</f>
        <v>0</v>
      </c>
      <c r="Q2151">
        <f>IFERROR(ROUND(E2151/M2151,2),0)</f>
        <v>0</v>
      </c>
      <c r="R2151" s="16" t="s">
        <v>8331</v>
      </c>
      <c r="S2151" s="11" t="s">
        <v>8332</v>
      </c>
      <c r="T2151" s="21">
        <f>(((K2151/60)/60)/24)+DATE(1970,1,1)</f>
        <v>40355.024953703702</v>
      </c>
      <c r="U2151" s="21">
        <f>(((I2151/60)/60)/24)+DATE(1970,1,1)</f>
        <v>40390</v>
      </c>
    </row>
    <row r="2152" spans="1:21" ht="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f>YEAR(T2152)</f>
        <v>2016</v>
      </c>
      <c r="K2152" s="11">
        <v>1465800599</v>
      </c>
      <c r="L2152" t="b">
        <v>0</v>
      </c>
      <c r="M2152">
        <v>4</v>
      </c>
      <c r="N2152" t="b">
        <v>0</v>
      </c>
      <c r="O2152" t="s">
        <v>8280</v>
      </c>
      <c r="P2152" s="10">
        <f>ROUND(E2152/D2152*100,0)</f>
        <v>1</v>
      </c>
      <c r="Q2152">
        <f>IFERROR(ROUND(E2152/M2152,2),0)</f>
        <v>101.25</v>
      </c>
      <c r="R2152" s="16" t="s">
        <v>8331</v>
      </c>
      <c r="S2152" s="11" t="s">
        <v>8332</v>
      </c>
      <c r="T2152" s="21">
        <f>(((K2152/60)/60)/24)+DATE(1970,1,1)</f>
        <v>42534.284710648149</v>
      </c>
      <c r="U2152" s="21">
        <f>(((I2152/60)/60)/24)+DATE(1970,1,1)</f>
        <v>42564.284710648149</v>
      </c>
    </row>
    <row r="2153" spans="1:21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f>YEAR(T2153)</f>
        <v>2016</v>
      </c>
      <c r="K2153" s="11">
        <v>1464639614</v>
      </c>
      <c r="L2153" t="b">
        <v>0</v>
      </c>
      <c r="M2153">
        <v>6</v>
      </c>
      <c r="N2153" t="b">
        <v>0</v>
      </c>
      <c r="O2153" t="s">
        <v>8280</v>
      </c>
      <c r="P2153" s="10">
        <f>ROUND(E2153/D2153*100,0)</f>
        <v>0</v>
      </c>
      <c r="Q2153">
        <f>IFERROR(ROUND(E2153/M2153,2),0)</f>
        <v>19.670000000000002</v>
      </c>
      <c r="R2153" s="16" t="s">
        <v>8331</v>
      </c>
      <c r="S2153" s="11" t="s">
        <v>8332</v>
      </c>
      <c r="T2153" s="21">
        <f>(((K2153/60)/60)/24)+DATE(1970,1,1)</f>
        <v>42520.847384259265</v>
      </c>
      <c r="U2153" s="21">
        <f>(((I2153/60)/60)/24)+DATE(1970,1,1)</f>
        <v>42550.847384259265</v>
      </c>
    </row>
    <row r="2154" spans="1:21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f>YEAR(T2154)</f>
        <v>2014</v>
      </c>
      <c r="K2154" s="11">
        <v>1392321509</v>
      </c>
      <c r="L2154" t="b">
        <v>0</v>
      </c>
      <c r="M2154">
        <v>4</v>
      </c>
      <c r="N2154" t="b">
        <v>0</v>
      </c>
      <c r="O2154" t="s">
        <v>8280</v>
      </c>
      <c r="P2154" s="10">
        <f>ROUND(E2154/D2154*100,0)</f>
        <v>0</v>
      </c>
      <c r="Q2154">
        <f>IFERROR(ROUND(E2154/M2154,2),0)</f>
        <v>12.5</v>
      </c>
      <c r="R2154" s="16" t="s">
        <v>8331</v>
      </c>
      <c r="S2154" s="11" t="s">
        <v>8332</v>
      </c>
      <c r="T2154" s="21">
        <f>(((K2154/60)/60)/24)+DATE(1970,1,1)</f>
        <v>41683.832280092596</v>
      </c>
      <c r="U2154" s="21">
        <f>(((I2154/60)/60)/24)+DATE(1970,1,1)</f>
        <v>41713.790613425925</v>
      </c>
    </row>
    <row r="2155" spans="1:21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f>YEAR(T2155)</f>
        <v>2014</v>
      </c>
      <c r="K2155" s="11">
        <v>1417470718</v>
      </c>
      <c r="L2155" t="b">
        <v>0</v>
      </c>
      <c r="M2155">
        <v>4</v>
      </c>
      <c r="N2155" t="b">
        <v>0</v>
      </c>
      <c r="O2155" t="s">
        <v>8280</v>
      </c>
      <c r="P2155" s="10">
        <f>ROUND(E2155/D2155*100,0)</f>
        <v>0</v>
      </c>
      <c r="Q2155">
        <f>IFERROR(ROUND(E2155/M2155,2),0)</f>
        <v>8.5</v>
      </c>
      <c r="R2155" s="16" t="s">
        <v>8331</v>
      </c>
      <c r="S2155" s="11" t="s">
        <v>8332</v>
      </c>
      <c r="T2155" s="21">
        <f>(((K2155/60)/60)/24)+DATE(1970,1,1)</f>
        <v>41974.911087962959</v>
      </c>
      <c r="U2155" s="21">
        <f>(((I2155/60)/60)/24)+DATE(1970,1,1)</f>
        <v>42014.332638888889</v>
      </c>
    </row>
    <row r="2156" spans="1:21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f>YEAR(T2156)</f>
        <v>2014</v>
      </c>
      <c r="K2156" s="11">
        <v>1389193827</v>
      </c>
      <c r="L2156" t="b">
        <v>0</v>
      </c>
      <c r="M2156">
        <v>2</v>
      </c>
      <c r="N2156" t="b">
        <v>0</v>
      </c>
      <c r="O2156" t="s">
        <v>8280</v>
      </c>
      <c r="P2156" s="10">
        <f>ROUND(E2156/D2156*100,0)</f>
        <v>1</v>
      </c>
      <c r="Q2156">
        <f>IFERROR(ROUND(E2156/M2156,2),0)</f>
        <v>1</v>
      </c>
      <c r="R2156" s="16" t="s">
        <v>8331</v>
      </c>
      <c r="S2156" s="11" t="s">
        <v>8332</v>
      </c>
      <c r="T2156" s="21">
        <f>(((K2156/60)/60)/24)+DATE(1970,1,1)</f>
        <v>41647.632256944446</v>
      </c>
      <c r="U2156" s="21">
        <f>(((I2156/60)/60)/24)+DATE(1970,1,1)</f>
        <v>41667.632256944446</v>
      </c>
    </row>
    <row r="2157" spans="1:21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f>YEAR(T2157)</f>
        <v>2016</v>
      </c>
      <c r="K2157" s="11">
        <v>1456854985</v>
      </c>
      <c r="L2157" t="b">
        <v>0</v>
      </c>
      <c r="M2157">
        <v>5</v>
      </c>
      <c r="N2157" t="b">
        <v>0</v>
      </c>
      <c r="O2157" t="s">
        <v>8280</v>
      </c>
      <c r="P2157" s="10">
        <f>ROUND(E2157/D2157*100,0)</f>
        <v>2</v>
      </c>
      <c r="Q2157">
        <f>IFERROR(ROUND(E2157/M2157,2),0)</f>
        <v>23</v>
      </c>
      <c r="R2157" s="16" t="s">
        <v>8331</v>
      </c>
      <c r="S2157" s="11" t="s">
        <v>8332</v>
      </c>
      <c r="T2157" s="21">
        <f>(((K2157/60)/60)/24)+DATE(1970,1,1)</f>
        <v>42430.747511574074</v>
      </c>
      <c r="U2157" s="21">
        <f>(((I2157/60)/60)/24)+DATE(1970,1,1)</f>
        <v>42460.70584490741</v>
      </c>
    </row>
    <row r="2158" spans="1:21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f>YEAR(T2158)</f>
        <v>2013</v>
      </c>
      <c r="K2158" s="11">
        <v>1375475406</v>
      </c>
      <c r="L2158" t="b">
        <v>0</v>
      </c>
      <c r="M2158">
        <v>83</v>
      </c>
      <c r="N2158" t="b">
        <v>0</v>
      </c>
      <c r="O2158" t="s">
        <v>8280</v>
      </c>
      <c r="P2158" s="10">
        <f>ROUND(E2158/D2158*100,0)</f>
        <v>3</v>
      </c>
      <c r="Q2158">
        <f>IFERROR(ROUND(E2158/M2158,2),0)</f>
        <v>17.989999999999998</v>
      </c>
      <c r="R2158" s="16" t="s">
        <v>8331</v>
      </c>
      <c r="S2158" s="11" t="s">
        <v>8332</v>
      </c>
      <c r="T2158" s="21">
        <f>(((K2158/60)/60)/24)+DATE(1970,1,1)</f>
        <v>41488.85423611111</v>
      </c>
      <c r="U2158" s="21">
        <f>(((I2158/60)/60)/24)+DATE(1970,1,1)</f>
        <v>41533.85423611111</v>
      </c>
    </row>
    <row r="2159" spans="1:21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f>YEAR(T2159)</f>
        <v>2016</v>
      </c>
      <c r="K2159" s="11">
        <v>1479684783</v>
      </c>
      <c r="L2159" t="b">
        <v>0</v>
      </c>
      <c r="M2159">
        <v>57</v>
      </c>
      <c r="N2159" t="b">
        <v>0</v>
      </c>
      <c r="O2159" t="s">
        <v>8280</v>
      </c>
      <c r="P2159" s="10">
        <f>ROUND(E2159/D2159*100,0)</f>
        <v>28</v>
      </c>
      <c r="Q2159">
        <f>IFERROR(ROUND(E2159/M2159,2),0)</f>
        <v>370.95</v>
      </c>
      <c r="R2159" s="16" t="s">
        <v>8331</v>
      </c>
      <c r="S2159" s="11" t="s">
        <v>8332</v>
      </c>
      <c r="T2159" s="21">
        <f>(((K2159/60)/60)/24)+DATE(1970,1,1)</f>
        <v>42694.98128472222</v>
      </c>
      <c r="U2159" s="21">
        <f>(((I2159/60)/60)/24)+DATE(1970,1,1)</f>
        <v>42727.332638888889</v>
      </c>
    </row>
    <row r="2160" spans="1:21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f>YEAR(T2160)</f>
        <v>2012</v>
      </c>
      <c r="K2160" s="11">
        <v>1356121774</v>
      </c>
      <c r="L2160" t="b">
        <v>0</v>
      </c>
      <c r="M2160">
        <v>311</v>
      </c>
      <c r="N2160" t="b">
        <v>0</v>
      </c>
      <c r="O2160" t="s">
        <v>8280</v>
      </c>
      <c r="P2160" s="10">
        <f>ROUND(E2160/D2160*100,0)</f>
        <v>7</v>
      </c>
      <c r="Q2160">
        <f>IFERROR(ROUND(E2160/M2160,2),0)</f>
        <v>63.57</v>
      </c>
      <c r="R2160" s="16" t="s">
        <v>8331</v>
      </c>
      <c r="S2160" s="11" t="s">
        <v>8332</v>
      </c>
      <c r="T2160" s="21">
        <f>(((K2160/60)/60)/24)+DATE(1970,1,1)</f>
        <v>41264.853865740741</v>
      </c>
      <c r="U2160" s="21">
        <f>(((I2160/60)/60)/24)+DATE(1970,1,1)</f>
        <v>41309.853865740741</v>
      </c>
    </row>
    <row r="2161" spans="1:21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f>YEAR(T2161)</f>
        <v>2011</v>
      </c>
      <c r="K2161" s="11">
        <v>1308245574</v>
      </c>
      <c r="L2161" t="b">
        <v>0</v>
      </c>
      <c r="M2161">
        <v>2</v>
      </c>
      <c r="N2161" t="b">
        <v>0</v>
      </c>
      <c r="O2161" t="s">
        <v>8280</v>
      </c>
      <c r="P2161" s="10">
        <f>ROUND(E2161/D2161*100,0)</f>
        <v>1</v>
      </c>
      <c r="Q2161">
        <f>IFERROR(ROUND(E2161/M2161,2),0)</f>
        <v>13</v>
      </c>
      <c r="R2161" s="16" t="s">
        <v>8331</v>
      </c>
      <c r="S2161" s="11" t="s">
        <v>8332</v>
      </c>
      <c r="T2161" s="21">
        <f>(((K2161/60)/60)/24)+DATE(1970,1,1)</f>
        <v>40710.731180555551</v>
      </c>
      <c r="U2161" s="21">
        <f>(((I2161/60)/60)/24)+DATE(1970,1,1)</f>
        <v>40740.731180555551</v>
      </c>
    </row>
    <row r="2162" spans="1:21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f>YEAR(T2162)</f>
        <v>2012</v>
      </c>
      <c r="K2162" s="11">
        <v>1334855105</v>
      </c>
      <c r="L2162" t="b">
        <v>0</v>
      </c>
      <c r="M2162">
        <v>16</v>
      </c>
      <c r="N2162" t="b">
        <v>0</v>
      </c>
      <c r="O2162" t="s">
        <v>8280</v>
      </c>
      <c r="P2162" s="10">
        <f>ROUND(E2162/D2162*100,0)</f>
        <v>1</v>
      </c>
      <c r="Q2162">
        <f>IFERROR(ROUND(E2162/M2162,2),0)</f>
        <v>5.31</v>
      </c>
      <c r="R2162" s="16" t="s">
        <v>8331</v>
      </c>
      <c r="S2162" s="11" t="s">
        <v>8332</v>
      </c>
      <c r="T2162" s="21">
        <f>(((K2162/60)/60)/24)+DATE(1970,1,1)</f>
        <v>41018.711863425924</v>
      </c>
      <c r="U2162" s="21">
        <f>(((I2162/60)/60)/24)+DATE(1970,1,1)</f>
        <v>41048.711863425924</v>
      </c>
    </row>
    <row r="2163" spans="1:21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f>YEAR(T2163)</f>
        <v>2015</v>
      </c>
      <c r="K2163" s="11">
        <v>1440448059</v>
      </c>
      <c r="L2163" t="b">
        <v>0</v>
      </c>
      <c r="M2163">
        <v>13</v>
      </c>
      <c r="N2163" t="b">
        <v>1</v>
      </c>
      <c r="O2163" t="s">
        <v>8274</v>
      </c>
      <c r="P2163" s="10">
        <f>ROUND(E2163/D2163*100,0)</f>
        <v>116</v>
      </c>
      <c r="Q2163">
        <f>IFERROR(ROUND(E2163/M2163,2),0)</f>
        <v>35.619999999999997</v>
      </c>
      <c r="R2163" s="16" t="s">
        <v>8323</v>
      </c>
      <c r="S2163" s="11" t="s">
        <v>8324</v>
      </c>
      <c r="T2163" s="21">
        <f>(((K2163/60)/60)/24)+DATE(1970,1,1)</f>
        <v>42240.852534722217</v>
      </c>
      <c r="U2163" s="21">
        <f>(((I2163/60)/60)/24)+DATE(1970,1,1)</f>
        <v>42270.852534722217</v>
      </c>
    </row>
    <row r="2164" spans="1:21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f>YEAR(T2164)</f>
        <v>2014</v>
      </c>
      <c r="K2164" s="11">
        <v>1403547791</v>
      </c>
      <c r="L2164" t="b">
        <v>0</v>
      </c>
      <c r="M2164">
        <v>58</v>
      </c>
      <c r="N2164" t="b">
        <v>1</v>
      </c>
      <c r="O2164" t="s">
        <v>8274</v>
      </c>
      <c r="P2164" s="10">
        <f>ROUND(E2164/D2164*100,0)</f>
        <v>112</v>
      </c>
      <c r="Q2164">
        <f>IFERROR(ROUND(E2164/M2164,2),0)</f>
        <v>87.1</v>
      </c>
      <c r="R2164" s="16" t="s">
        <v>8323</v>
      </c>
      <c r="S2164" s="11" t="s">
        <v>8324</v>
      </c>
      <c r="T2164" s="21">
        <f>(((K2164/60)/60)/24)+DATE(1970,1,1)</f>
        <v>41813.766099537039</v>
      </c>
      <c r="U2164" s="21">
        <f>(((I2164/60)/60)/24)+DATE(1970,1,1)</f>
        <v>41844.766099537039</v>
      </c>
    </row>
    <row r="2165" spans="1:21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f>YEAR(T2165)</f>
        <v>2015</v>
      </c>
      <c r="K2165" s="11">
        <v>1429306520</v>
      </c>
      <c r="L2165" t="b">
        <v>0</v>
      </c>
      <c r="M2165">
        <v>44</v>
      </c>
      <c r="N2165" t="b">
        <v>1</v>
      </c>
      <c r="O2165" t="s">
        <v>8274</v>
      </c>
      <c r="P2165" s="10">
        <f>ROUND(E2165/D2165*100,0)</f>
        <v>132</v>
      </c>
      <c r="Q2165">
        <f>IFERROR(ROUND(E2165/M2165,2),0)</f>
        <v>75.11</v>
      </c>
      <c r="R2165" s="16" t="s">
        <v>8323</v>
      </c>
      <c r="S2165" s="11" t="s">
        <v>8324</v>
      </c>
      <c r="T2165" s="21">
        <f>(((K2165/60)/60)/24)+DATE(1970,1,1)</f>
        <v>42111.899537037039</v>
      </c>
      <c r="U2165" s="21">
        <f>(((I2165/60)/60)/24)+DATE(1970,1,1)</f>
        <v>42163.159722222219</v>
      </c>
    </row>
    <row r="2166" spans="1:21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f>YEAR(T2166)</f>
        <v>2016</v>
      </c>
      <c r="K2166" s="11">
        <v>1464196414</v>
      </c>
      <c r="L2166" t="b">
        <v>0</v>
      </c>
      <c r="M2166">
        <v>83</v>
      </c>
      <c r="N2166" t="b">
        <v>1</v>
      </c>
      <c r="O2166" t="s">
        <v>8274</v>
      </c>
      <c r="P2166" s="10">
        <f>ROUND(E2166/D2166*100,0)</f>
        <v>103</v>
      </c>
      <c r="Q2166">
        <f>IFERROR(ROUND(E2166/M2166,2),0)</f>
        <v>68.010000000000005</v>
      </c>
      <c r="R2166" s="16" t="s">
        <v>8323</v>
      </c>
      <c r="S2166" s="11" t="s">
        <v>8324</v>
      </c>
      <c r="T2166" s="21">
        <f>(((K2166/60)/60)/24)+DATE(1970,1,1)</f>
        <v>42515.71775462963</v>
      </c>
      <c r="U2166" s="21">
        <f>(((I2166/60)/60)/24)+DATE(1970,1,1)</f>
        <v>42546.165972222225</v>
      </c>
    </row>
    <row r="2167" spans="1:21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f>YEAR(T2167)</f>
        <v>2016</v>
      </c>
      <c r="K2167" s="11">
        <v>1457539235</v>
      </c>
      <c r="L2167" t="b">
        <v>0</v>
      </c>
      <c r="M2167">
        <v>117</v>
      </c>
      <c r="N2167" t="b">
        <v>1</v>
      </c>
      <c r="O2167" t="s">
        <v>8274</v>
      </c>
      <c r="P2167" s="10">
        <f>ROUND(E2167/D2167*100,0)</f>
        <v>139</v>
      </c>
      <c r="Q2167">
        <f>IFERROR(ROUND(E2167/M2167,2),0)</f>
        <v>29.62</v>
      </c>
      <c r="R2167" s="16" t="s">
        <v>8323</v>
      </c>
      <c r="S2167" s="11" t="s">
        <v>8324</v>
      </c>
      <c r="T2167" s="21">
        <f>(((K2167/60)/60)/24)+DATE(1970,1,1)</f>
        <v>42438.667071759264</v>
      </c>
      <c r="U2167" s="21">
        <f>(((I2167/60)/60)/24)+DATE(1970,1,1)</f>
        <v>42468.625405092593</v>
      </c>
    </row>
    <row r="2168" spans="1:21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f>YEAR(T2168)</f>
        <v>2014</v>
      </c>
      <c r="K2168" s="11">
        <v>1413922018</v>
      </c>
      <c r="L2168" t="b">
        <v>0</v>
      </c>
      <c r="M2168">
        <v>32</v>
      </c>
      <c r="N2168" t="b">
        <v>1</v>
      </c>
      <c r="O2168" t="s">
        <v>8274</v>
      </c>
      <c r="P2168" s="10">
        <f>ROUND(E2168/D2168*100,0)</f>
        <v>147</v>
      </c>
      <c r="Q2168">
        <f>IFERROR(ROUND(E2168/M2168,2),0)</f>
        <v>91.63</v>
      </c>
      <c r="R2168" s="16" t="s">
        <v>8323</v>
      </c>
      <c r="S2168" s="11" t="s">
        <v>8324</v>
      </c>
      <c r="T2168" s="21">
        <f>(((K2168/60)/60)/24)+DATE(1970,1,1)</f>
        <v>41933.838171296295</v>
      </c>
      <c r="U2168" s="21">
        <f>(((I2168/60)/60)/24)+DATE(1970,1,1)</f>
        <v>41978.879837962959</v>
      </c>
    </row>
    <row r="2169" spans="1:21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f>YEAR(T2169)</f>
        <v>2012</v>
      </c>
      <c r="K2169" s="11">
        <v>1346463337</v>
      </c>
      <c r="L2169" t="b">
        <v>0</v>
      </c>
      <c r="M2169">
        <v>8</v>
      </c>
      <c r="N2169" t="b">
        <v>1</v>
      </c>
      <c r="O2169" t="s">
        <v>8274</v>
      </c>
      <c r="P2169" s="10">
        <f>ROUND(E2169/D2169*100,0)</f>
        <v>120</v>
      </c>
      <c r="Q2169">
        <f>IFERROR(ROUND(E2169/M2169,2),0)</f>
        <v>22.5</v>
      </c>
      <c r="R2169" s="16" t="s">
        <v>8323</v>
      </c>
      <c r="S2169" s="11" t="s">
        <v>8324</v>
      </c>
      <c r="T2169" s="21">
        <f>(((K2169/60)/60)/24)+DATE(1970,1,1)</f>
        <v>41153.066400462965</v>
      </c>
      <c r="U2169" s="21">
        <f>(((I2169/60)/60)/24)+DATE(1970,1,1)</f>
        <v>41167.066400462965</v>
      </c>
    </row>
    <row r="2170" spans="1:21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f>YEAR(T2170)</f>
        <v>2017</v>
      </c>
      <c r="K2170" s="11">
        <v>1484058261</v>
      </c>
      <c r="L2170" t="b">
        <v>0</v>
      </c>
      <c r="M2170">
        <v>340</v>
      </c>
      <c r="N2170" t="b">
        <v>1</v>
      </c>
      <c r="O2170" t="s">
        <v>8274</v>
      </c>
      <c r="P2170" s="10">
        <f>ROUND(E2170/D2170*100,0)</f>
        <v>122</v>
      </c>
      <c r="Q2170">
        <f>IFERROR(ROUND(E2170/M2170,2),0)</f>
        <v>64.37</v>
      </c>
      <c r="R2170" s="16" t="s">
        <v>8323</v>
      </c>
      <c r="S2170" s="11" t="s">
        <v>8324</v>
      </c>
      <c r="T2170" s="21">
        <f>(((K2170/60)/60)/24)+DATE(1970,1,1)</f>
        <v>42745.600243055553</v>
      </c>
      <c r="U2170" s="21">
        <f>(((I2170/60)/60)/24)+DATE(1970,1,1)</f>
        <v>42776.208333333328</v>
      </c>
    </row>
    <row r="2171" spans="1:21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f>YEAR(T2171)</f>
        <v>2017</v>
      </c>
      <c r="K2171" s="11">
        <v>1488214151</v>
      </c>
      <c r="L2171" t="b">
        <v>0</v>
      </c>
      <c r="M2171">
        <v>7</v>
      </c>
      <c r="N2171" t="b">
        <v>1</v>
      </c>
      <c r="O2171" t="s">
        <v>8274</v>
      </c>
      <c r="P2171" s="10">
        <f>ROUND(E2171/D2171*100,0)</f>
        <v>100</v>
      </c>
      <c r="Q2171">
        <f>IFERROR(ROUND(E2171/M2171,2),0)</f>
        <v>21.86</v>
      </c>
      <c r="R2171" s="16" t="s">
        <v>8323</v>
      </c>
      <c r="S2171" s="11" t="s">
        <v>8324</v>
      </c>
      <c r="T2171" s="21">
        <f>(((K2171/60)/60)/24)+DATE(1970,1,1)</f>
        <v>42793.700821759259</v>
      </c>
      <c r="U2171" s="21">
        <f>(((I2171/60)/60)/24)+DATE(1970,1,1)</f>
        <v>42796.700821759259</v>
      </c>
    </row>
    <row r="2172" spans="1:21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f>YEAR(T2172)</f>
        <v>2015</v>
      </c>
      <c r="K2172" s="11">
        <v>1436810422</v>
      </c>
      <c r="L2172" t="b">
        <v>0</v>
      </c>
      <c r="M2172">
        <v>19</v>
      </c>
      <c r="N2172" t="b">
        <v>1</v>
      </c>
      <c r="O2172" t="s">
        <v>8274</v>
      </c>
      <c r="P2172" s="10">
        <f>ROUND(E2172/D2172*100,0)</f>
        <v>181</v>
      </c>
      <c r="Q2172">
        <f>IFERROR(ROUND(E2172/M2172,2),0)</f>
        <v>33.32</v>
      </c>
      <c r="R2172" s="16" t="s">
        <v>8323</v>
      </c>
      <c r="S2172" s="11" t="s">
        <v>8324</v>
      </c>
      <c r="T2172" s="21">
        <f>(((K2172/60)/60)/24)+DATE(1970,1,1)</f>
        <v>42198.750254629631</v>
      </c>
      <c r="U2172" s="21">
        <f>(((I2172/60)/60)/24)+DATE(1970,1,1)</f>
        <v>42238.750254629631</v>
      </c>
    </row>
    <row r="2173" spans="1:21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f>YEAR(T2173)</f>
        <v>2015</v>
      </c>
      <c r="K2173" s="11">
        <v>1431903495</v>
      </c>
      <c r="L2173" t="b">
        <v>0</v>
      </c>
      <c r="M2173">
        <v>47</v>
      </c>
      <c r="N2173" t="b">
        <v>1</v>
      </c>
      <c r="O2173" t="s">
        <v>8274</v>
      </c>
      <c r="P2173" s="10">
        <f>ROUND(E2173/D2173*100,0)</f>
        <v>106</v>
      </c>
      <c r="Q2173">
        <f>IFERROR(ROUND(E2173/M2173,2),0)</f>
        <v>90.28</v>
      </c>
      <c r="R2173" s="16" t="s">
        <v>8323</v>
      </c>
      <c r="S2173" s="11" t="s">
        <v>8324</v>
      </c>
      <c r="T2173" s="21">
        <f>(((K2173/60)/60)/24)+DATE(1970,1,1)</f>
        <v>42141.95711805555</v>
      </c>
      <c r="U2173" s="21">
        <f>(((I2173/60)/60)/24)+DATE(1970,1,1)</f>
        <v>42177.208333333328</v>
      </c>
    </row>
    <row r="2174" spans="1:21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f>YEAR(T2174)</f>
        <v>2015</v>
      </c>
      <c r="K2174" s="11">
        <v>1426773320</v>
      </c>
      <c r="L2174" t="b">
        <v>0</v>
      </c>
      <c r="M2174">
        <v>13</v>
      </c>
      <c r="N2174" t="b">
        <v>1</v>
      </c>
      <c r="O2174" t="s">
        <v>8274</v>
      </c>
      <c r="P2174" s="10">
        <f>ROUND(E2174/D2174*100,0)</f>
        <v>100</v>
      </c>
      <c r="Q2174">
        <f>IFERROR(ROUND(E2174/M2174,2),0)</f>
        <v>76.92</v>
      </c>
      <c r="R2174" s="16" t="s">
        <v>8323</v>
      </c>
      <c r="S2174" s="11" t="s">
        <v>8324</v>
      </c>
      <c r="T2174" s="21">
        <f>(((K2174/60)/60)/24)+DATE(1970,1,1)</f>
        <v>42082.580092592587</v>
      </c>
      <c r="U2174" s="21">
        <f>(((I2174/60)/60)/24)+DATE(1970,1,1)</f>
        <v>42112.580092592587</v>
      </c>
    </row>
    <row r="2175" spans="1:21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f>YEAR(T2175)</f>
        <v>2013</v>
      </c>
      <c r="K2175" s="11">
        <v>1376066243</v>
      </c>
      <c r="L2175" t="b">
        <v>0</v>
      </c>
      <c r="M2175">
        <v>90</v>
      </c>
      <c r="N2175" t="b">
        <v>1</v>
      </c>
      <c r="O2175" t="s">
        <v>8274</v>
      </c>
      <c r="P2175" s="10">
        <f>ROUND(E2175/D2175*100,0)</f>
        <v>127</v>
      </c>
      <c r="Q2175">
        <f>IFERROR(ROUND(E2175/M2175,2),0)</f>
        <v>59.23</v>
      </c>
      <c r="R2175" s="16" t="s">
        <v>8323</v>
      </c>
      <c r="S2175" s="11" t="s">
        <v>8324</v>
      </c>
      <c r="T2175" s="21">
        <f>(((K2175/60)/60)/24)+DATE(1970,1,1)</f>
        <v>41495.692627314813</v>
      </c>
      <c r="U2175" s="21">
        <f>(((I2175/60)/60)/24)+DATE(1970,1,1)</f>
        <v>41527.165972222225</v>
      </c>
    </row>
    <row r="2176" spans="1:21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f>YEAR(T2176)</f>
        <v>2016</v>
      </c>
      <c r="K2176" s="11">
        <v>1459861307</v>
      </c>
      <c r="L2176" t="b">
        <v>0</v>
      </c>
      <c r="M2176">
        <v>63</v>
      </c>
      <c r="N2176" t="b">
        <v>1</v>
      </c>
      <c r="O2176" t="s">
        <v>8274</v>
      </c>
      <c r="P2176" s="10">
        <f>ROUND(E2176/D2176*100,0)</f>
        <v>103</v>
      </c>
      <c r="Q2176">
        <f>IFERROR(ROUND(E2176/M2176,2),0)</f>
        <v>65.38</v>
      </c>
      <c r="R2176" s="16" t="s">
        <v>8323</v>
      </c>
      <c r="S2176" s="11" t="s">
        <v>8324</v>
      </c>
      <c r="T2176" s="21">
        <f>(((K2176/60)/60)/24)+DATE(1970,1,1)</f>
        <v>42465.542905092589</v>
      </c>
      <c r="U2176" s="21">
        <f>(((I2176/60)/60)/24)+DATE(1970,1,1)</f>
        <v>42495.542905092589</v>
      </c>
    </row>
    <row r="2177" spans="1:21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f>YEAR(T2177)</f>
        <v>2016</v>
      </c>
      <c r="K2177" s="11">
        <v>1468455186</v>
      </c>
      <c r="L2177" t="b">
        <v>0</v>
      </c>
      <c r="M2177">
        <v>26</v>
      </c>
      <c r="N2177" t="b">
        <v>1</v>
      </c>
      <c r="O2177" t="s">
        <v>8274</v>
      </c>
      <c r="P2177" s="10">
        <f>ROUND(E2177/D2177*100,0)</f>
        <v>250</v>
      </c>
      <c r="Q2177">
        <f>IFERROR(ROUND(E2177/M2177,2),0)</f>
        <v>67.31</v>
      </c>
      <c r="R2177" s="16" t="s">
        <v>8323</v>
      </c>
      <c r="S2177" s="11" t="s">
        <v>8324</v>
      </c>
      <c r="T2177" s="21">
        <f>(((K2177/60)/60)/24)+DATE(1970,1,1)</f>
        <v>42565.009097222224</v>
      </c>
      <c r="U2177" s="21">
        <f>(((I2177/60)/60)/24)+DATE(1970,1,1)</f>
        <v>42572.009097222224</v>
      </c>
    </row>
    <row r="2178" spans="1:21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f>YEAR(T2178)</f>
        <v>2015</v>
      </c>
      <c r="K2178" s="11">
        <v>1427987509</v>
      </c>
      <c r="L2178" t="b">
        <v>0</v>
      </c>
      <c r="M2178">
        <v>71</v>
      </c>
      <c r="N2178" t="b">
        <v>1</v>
      </c>
      <c r="O2178" t="s">
        <v>8274</v>
      </c>
      <c r="P2178" s="10">
        <f>ROUND(E2178/D2178*100,0)</f>
        <v>126</v>
      </c>
      <c r="Q2178">
        <f>IFERROR(ROUND(E2178/M2178,2),0)</f>
        <v>88.75</v>
      </c>
      <c r="R2178" s="16" t="s">
        <v>8323</v>
      </c>
      <c r="S2178" s="11" t="s">
        <v>8324</v>
      </c>
      <c r="T2178" s="21">
        <f>(((K2178/60)/60)/24)+DATE(1970,1,1)</f>
        <v>42096.633206018523</v>
      </c>
      <c r="U2178" s="21">
        <f>(((I2178/60)/60)/24)+DATE(1970,1,1)</f>
        <v>42126.633206018523</v>
      </c>
    </row>
    <row r="2179" spans="1:21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f>YEAR(T2179)</f>
        <v>2016</v>
      </c>
      <c r="K2179" s="11">
        <v>1463032867</v>
      </c>
      <c r="L2179" t="b">
        <v>0</v>
      </c>
      <c r="M2179">
        <v>38</v>
      </c>
      <c r="N2179" t="b">
        <v>1</v>
      </c>
      <c r="O2179" t="s">
        <v>8274</v>
      </c>
      <c r="P2179" s="10">
        <f>ROUND(E2179/D2179*100,0)</f>
        <v>100</v>
      </c>
      <c r="Q2179">
        <f>IFERROR(ROUND(E2179/M2179,2),0)</f>
        <v>65.87</v>
      </c>
      <c r="R2179" s="16" t="s">
        <v>8323</v>
      </c>
      <c r="S2179" s="11" t="s">
        <v>8324</v>
      </c>
      <c r="T2179" s="21">
        <f>(((K2179/60)/60)/24)+DATE(1970,1,1)</f>
        <v>42502.250775462962</v>
      </c>
      <c r="U2179" s="21">
        <f>(((I2179/60)/60)/24)+DATE(1970,1,1)</f>
        <v>42527.250775462962</v>
      </c>
    </row>
    <row r="2180" spans="1:21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f>YEAR(T2180)</f>
        <v>2016</v>
      </c>
      <c r="K2180" s="11">
        <v>1482160597</v>
      </c>
      <c r="L2180" t="b">
        <v>0</v>
      </c>
      <c r="M2180">
        <v>859</v>
      </c>
      <c r="N2180" t="b">
        <v>1</v>
      </c>
      <c r="O2180" t="s">
        <v>8274</v>
      </c>
      <c r="P2180" s="10">
        <f>ROUND(E2180/D2180*100,0)</f>
        <v>139</v>
      </c>
      <c r="Q2180">
        <f>IFERROR(ROUND(E2180/M2180,2),0)</f>
        <v>40.35</v>
      </c>
      <c r="R2180" s="16" t="s">
        <v>8323</v>
      </c>
      <c r="S2180" s="11" t="s">
        <v>8324</v>
      </c>
      <c r="T2180" s="21">
        <f>(((K2180/60)/60)/24)+DATE(1970,1,1)</f>
        <v>42723.63653935185</v>
      </c>
      <c r="U2180" s="21">
        <f>(((I2180/60)/60)/24)+DATE(1970,1,1)</f>
        <v>42753.63653935185</v>
      </c>
    </row>
    <row r="2181" spans="1:21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f>YEAR(T2181)</f>
        <v>2015</v>
      </c>
      <c r="K2181" s="11">
        <v>1426133192</v>
      </c>
      <c r="L2181" t="b">
        <v>0</v>
      </c>
      <c r="M2181">
        <v>21</v>
      </c>
      <c r="N2181" t="b">
        <v>1</v>
      </c>
      <c r="O2181" t="s">
        <v>8274</v>
      </c>
      <c r="P2181" s="10">
        <f>ROUND(E2181/D2181*100,0)</f>
        <v>161</v>
      </c>
      <c r="Q2181">
        <f>IFERROR(ROUND(E2181/M2181,2),0)</f>
        <v>76.86</v>
      </c>
      <c r="R2181" s="16" t="s">
        <v>8323</v>
      </c>
      <c r="S2181" s="11" t="s">
        <v>8324</v>
      </c>
      <c r="T2181" s="21">
        <f>(((K2181/60)/60)/24)+DATE(1970,1,1)</f>
        <v>42075.171203703707</v>
      </c>
      <c r="U2181" s="21">
        <f>(((I2181/60)/60)/24)+DATE(1970,1,1)</f>
        <v>42105.171203703707</v>
      </c>
    </row>
    <row r="2182" spans="1:21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f>YEAR(T2182)</f>
        <v>2015</v>
      </c>
      <c r="K2182" s="11">
        <v>1443801868</v>
      </c>
      <c r="L2182" t="b">
        <v>0</v>
      </c>
      <c r="M2182">
        <v>78</v>
      </c>
      <c r="N2182" t="b">
        <v>1</v>
      </c>
      <c r="O2182" t="s">
        <v>8274</v>
      </c>
      <c r="P2182" s="10">
        <f>ROUND(E2182/D2182*100,0)</f>
        <v>107</v>
      </c>
      <c r="Q2182">
        <f>IFERROR(ROUND(E2182/M2182,2),0)</f>
        <v>68.709999999999994</v>
      </c>
      <c r="R2182" s="16" t="s">
        <v>8323</v>
      </c>
      <c r="S2182" s="11" t="s">
        <v>8324</v>
      </c>
      <c r="T2182" s="21">
        <f>(((K2182/60)/60)/24)+DATE(1970,1,1)</f>
        <v>42279.669768518521</v>
      </c>
      <c r="U2182" s="21">
        <f>(((I2182/60)/60)/24)+DATE(1970,1,1)</f>
        <v>42321.711435185185</v>
      </c>
    </row>
    <row r="2183" spans="1:21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f>YEAR(T2183)</f>
        <v>2017</v>
      </c>
      <c r="K2183" s="11">
        <v>1486426053</v>
      </c>
      <c r="L2183" t="b">
        <v>0</v>
      </c>
      <c r="M2183">
        <v>53</v>
      </c>
      <c r="N2183" t="b">
        <v>1</v>
      </c>
      <c r="O2183" t="s">
        <v>8295</v>
      </c>
      <c r="P2183" s="10">
        <f>ROUND(E2183/D2183*100,0)</f>
        <v>153</v>
      </c>
      <c r="Q2183">
        <f>IFERROR(ROUND(E2183/M2183,2),0)</f>
        <v>57.77</v>
      </c>
      <c r="R2183" s="16" t="s">
        <v>8331</v>
      </c>
      <c r="S2183" s="11" t="s">
        <v>8349</v>
      </c>
      <c r="T2183" s="21">
        <f>(((K2183/60)/60)/24)+DATE(1970,1,1)</f>
        <v>42773.005243055552</v>
      </c>
      <c r="U2183" s="21">
        <f>(((I2183/60)/60)/24)+DATE(1970,1,1)</f>
        <v>42787.005243055552</v>
      </c>
    </row>
    <row r="2184" spans="1:21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f>YEAR(T2184)</f>
        <v>2014</v>
      </c>
      <c r="K2184" s="11">
        <v>1409261825</v>
      </c>
      <c r="L2184" t="b">
        <v>0</v>
      </c>
      <c r="M2184">
        <v>356</v>
      </c>
      <c r="N2184" t="b">
        <v>1</v>
      </c>
      <c r="O2184" t="s">
        <v>8295</v>
      </c>
      <c r="P2184" s="10">
        <f>ROUND(E2184/D2184*100,0)</f>
        <v>524</v>
      </c>
      <c r="Q2184">
        <f>IFERROR(ROUND(E2184/M2184,2),0)</f>
        <v>44.17</v>
      </c>
      <c r="R2184" s="16" t="s">
        <v>8331</v>
      </c>
      <c r="S2184" s="11" t="s">
        <v>8349</v>
      </c>
      <c r="T2184" s="21">
        <f>(((K2184/60)/60)/24)+DATE(1970,1,1)</f>
        <v>41879.900752314818</v>
      </c>
      <c r="U2184" s="21">
        <f>(((I2184/60)/60)/24)+DATE(1970,1,1)</f>
        <v>41914.900752314818</v>
      </c>
    </row>
    <row r="2185" spans="1:21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f>YEAR(T2185)</f>
        <v>2017</v>
      </c>
      <c r="K2185" s="11">
        <v>1484037977</v>
      </c>
      <c r="L2185" t="b">
        <v>0</v>
      </c>
      <c r="M2185">
        <v>279</v>
      </c>
      <c r="N2185" t="b">
        <v>1</v>
      </c>
      <c r="O2185" t="s">
        <v>8295</v>
      </c>
      <c r="P2185" s="10">
        <f>ROUND(E2185/D2185*100,0)</f>
        <v>489</v>
      </c>
      <c r="Q2185">
        <f>IFERROR(ROUND(E2185/M2185,2),0)</f>
        <v>31.57</v>
      </c>
      <c r="R2185" s="16" t="s">
        <v>8331</v>
      </c>
      <c r="S2185" s="11" t="s">
        <v>8349</v>
      </c>
      <c r="T2185" s="21">
        <f>(((K2185/60)/60)/24)+DATE(1970,1,1)</f>
        <v>42745.365474537044</v>
      </c>
      <c r="U2185" s="21">
        <f>(((I2185/60)/60)/24)+DATE(1970,1,1)</f>
        <v>42775.208333333328</v>
      </c>
    </row>
    <row r="2186" spans="1:21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f>YEAR(T2186)</f>
        <v>2016</v>
      </c>
      <c r="K2186" s="11">
        <v>1452530041</v>
      </c>
      <c r="L2186" t="b">
        <v>1</v>
      </c>
      <c r="M2186">
        <v>266</v>
      </c>
      <c r="N2186" t="b">
        <v>1</v>
      </c>
      <c r="O2186" t="s">
        <v>8295</v>
      </c>
      <c r="P2186" s="10">
        <f>ROUND(E2186/D2186*100,0)</f>
        <v>285</v>
      </c>
      <c r="Q2186">
        <f>IFERROR(ROUND(E2186/M2186,2),0)</f>
        <v>107.05</v>
      </c>
      <c r="R2186" s="16" t="s">
        <v>8331</v>
      </c>
      <c r="S2186" s="11" t="s">
        <v>8349</v>
      </c>
      <c r="T2186" s="21">
        <f>(((K2186/60)/60)/24)+DATE(1970,1,1)</f>
        <v>42380.690289351856</v>
      </c>
      <c r="U2186" s="21">
        <f>(((I2186/60)/60)/24)+DATE(1970,1,1)</f>
        <v>42394.666666666672</v>
      </c>
    </row>
    <row r="2187" spans="1:21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f>YEAR(T2187)</f>
        <v>2013</v>
      </c>
      <c r="K2187" s="11">
        <v>1360830239</v>
      </c>
      <c r="L2187" t="b">
        <v>0</v>
      </c>
      <c r="M2187">
        <v>623</v>
      </c>
      <c r="N2187" t="b">
        <v>1</v>
      </c>
      <c r="O2187" t="s">
        <v>8295</v>
      </c>
      <c r="P2187" s="10">
        <f>ROUND(E2187/D2187*100,0)</f>
        <v>1857</v>
      </c>
      <c r="Q2187">
        <f>IFERROR(ROUND(E2187/M2187,2),0)</f>
        <v>149.03</v>
      </c>
      <c r="R2187" s="16" t="s">
        <v>8331</v>
      </c>
      <c r="S2187" s="11" t="s">
        <v>8349</v>
      </c>
      <c r="T2187" s="21">
        <f>(((K2187/60)/60)/24)+DATE(1970,1,1)</f>
        <v>41319.349988425929</v>
      </c>
      <c r="U2187" s="21">
        <f>(((I2187/60)/60)/24)+DATE(1970,1,1)</f>
        <v>41359.349988425929</v>
      </c>
    </row>
    <row r="2188" spans="1:21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f>YEAR(T2188)</f>
        <v>2016</v>
      </c>
      <c r="K2188" s="11">
        <v>1470062743</v>
      </c>
      <c r="L2188" t="b">
        <v>0</v>
      </c>
      <c r="M2188">
        <v>392</v>
      </c>
      <c r="N2188" t="b">
        <v>1</v>
      </c>
      <c r="O2188" t="s">
        <v>8295</v>
      </c>
      <c r="P2188" s="10">
        <f>ROUND(E2188/D2188*100,0)</f>
        <v>110</v>
      </c>
      <c r="Q2188">
        <f>IFERROR(ROUND(E2188/M2188,2),0)</f>
        <v>55.96</v>
      </c>
      <c r="R2188" s="16" t="s">
        <v>8331</v>
      </c>
      <c r="S2188" s="11" t="s">
        <v>8349</v>
      </c>
      <c r="T2188" s="21">
        <f>(((K2188/60)/60)/24)+DATE(1970,1,1)</f>
        <v>42583.615081018521</v>
      </c>
      <c r="U2188" s="21">
        <f>(((I2188/60)/60)/24)+DATE(1970,1,1)</f>
        <v>42620.083333333328</v>
      </c>
    </row>
    <row r="2189" spans="1:21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f>YEAR(T2189)</f>
        <v>2015</v>
      </c>
      <c r="K2189" s="11">
        <v>1425531666</v>
      </c>
      <c r="L2189" t="b">
        <v>1</v>
      </c>
      <c r="M2189">
        <v>3562</v>
      </c>
      <c r="N2189" t="b">
        <v>1</v>
      </c>
      <c r="O2189" t="s">
        <v>8295</v>
      </c>
      <c r="P2189" s="10">
        <f>ROUND(E2189/D2189*100,0)</f>
        <v>1015</v>
      </c>
      <c r="Q2189">
        <f>IFERROR(ROUND(E2189/M2189,2),0)</f>
        <v>56.97</v>
      </c>
      <c r="R2189" s="16" t="s">
        <v>8331</v>
      </c>
      <c r="S2189" s="11" t="s">
        <v>8349</v>
      </c>
      <c r="T2189" s="21">
        <f>(((K2189/60)/60)/24)+DATE(1970,1,1)</f>
        <v>42068.209097222221</v>
      </c>
      <c r="U2189" s="21">
        <f>(((I2189/60)/60)/24)+DATE(1970,1,1)</f>
        <v>42097.165972222225</v>
      </c>
    </row>
    <row r="2190" spans="1:21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f>YEAR(T2190)</f>
        <v>2016</v>
      </c>
      <c r="K2190" s="11">
        <v>1474380241</v>
      </c>
      <c r="L2190" t="b">
        <v>0</v>
      </c>
      <c r="M2190">
        <v>514</v>
      </c>
      <c r="N2190" t="b">
        <v>1</v>
      </c>
      <c r="O2190" t="s">
        <v>8295</v>
      </c>
      <c r="P2190" s="10">
        <f>ROUND(E2190/D2190*100,0)</f>
        <v>412</v>
      </c>
      <c r="Q2190">
        <f>IFERROR(ROUND(E2190/M2190,2),0)</f>
        <v>44.06</v>
      </c>
      <c r="R2190" s="16" t="s">
        <v>8331</v>
      </c>
      <c r="S2190" s="11" t="s">
        <v>8349</v>
      </c>
      <c r="T2190" s="21">
        <f>(((K2190/60)/60)/24)+DATE(1970,1,1)</f>
        <v>42633.586122685185</v>
      </c>
      <c r="U2190" s="21">
        <f>(((I2190/60)/60)/24)+DATE(1970,1,1)</f>
        <v>42668.708333333328</v>
      </c>
    </row>
    <row r="2191" spans="1:21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f>YEAR(T2191)</f>
        <v>2016</v>
      </c>
      <c r="K2191" s="11">
        <v>1460055300</v>
      </c>
      <c r="L2191" t="b">
        <v>0</v>
      </c>
      <c r="M2191">
        <v>88</v>
      </c>
      <c r="N2191" t="b">
        <v>1</v>
      </c>
      <c r="O2191" t="s">
        <v>8295</v>
      </c>
      <c r="P2191" s="10">
        <f>ROUND(E2191/D2191*100,0)</f>
        <v>503</v>
      </c>
      <c r="Q2191">
        <f>IFERROR(ROUND(E2191/M2191,2),0)</f>
        <v>68.63</v>
      </c>
      <c r="R2191" s="16" t="s">
        <v>8331</v>
      </c>
      <c r="S2191" s="11" t="s">
        <v>8349</v>
      </c>
      <c r="T2191" s="21">
        <f>(((K2191/60)/60)/24)+DATE(1970,1,1)</f>
        <v>42467.788194444445</v>
      </c>
      <c r="U2191" s="21">
        <f>(((I2191/60)/60)/24)+DATE(1970,1,1)</f>
        <v>42481.916666666672</v>
      </c>
    </row>
    <row r="2192" spans="1:21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f>YEAR(T2192)</f>
        <v>2016</v>
      </c>
      <c r="K2192" s="11">
        <v>1455721204</v>
      </c>
      <c r="L2192" t="b">
        <v>0</v>
      </c>
      <c r="M2192">
        <v>537</v>
      </c>
      <c r="N2192" t="b">
        <v>1</v>
      </c>
      <c r="O2192" t="s">
        <v>8295</v>
      </c>
      <c r="P2192" s="10">
        <f>ROUND(E2192/D2192*100,0)</f>
        <v>185</v>
      </c>
      <c r="Q2192">
        <f>IFERROR(ROUND(E2192/M2192,2),0)</f>
        <v>65.319999999999993</v>
      </c>
      <c r="R2192" s="16" t="s">
        <v>8331</v>
      </c>
      <c r="S2192" s="11" t="s">
        <v>8349</v>
      </c>
      <c r="T2192" s="21">
        <f>(((K2192/60)/60)/24)+DATE(1970,1,1)</f>
        <v>42417.625046296293</v>
      </c>
      <c r="U2192" s="21">
        <f>(((I2192/60)/60)/24)+DATE(1970,1,1)</f>
        <v>42452.290972222225</v>
      </c>
    </row>
    <row r="2193" spans="1:21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f>YEAR(T2193)</f>
        <v>2017</v>
      </c>
      <c r="K2193" s="11">
        <v>1486065627</v>
      </c>
      <c r="L2193" t="b">
        <v>0</v>
      </c>
      <c r="M2193">
        <v>25</v>
      </c>
      <c r="N2193" t="b">
        <v>1</v>
      </c>
      <c r="O2193" t="s">
        <v>8295</v>
      </c>
      <c r="P2193" s="10">
        <f>ROUND(E2193/D2193*100,0)</f>
        <v>120</v>
      </c>
      <c r="Q2193">
        <f>IFERROR(ROUND(E2193/M2193,2),0)</f>
        <v>35.92</v>
      </c>
      <c r="R2193" s="16" t="s">
        <v>8331</v>
      </c>
      <c r="S2193" s="11" t="s">
        <v>8349</v>
      </c>
      <c r="T2193" s="21">
        <f>(((K2193/60)/60)/24)+DATE(1970,1,1)</f>
        <v>42768.833645833336</v>
      </c>
      <c r="U2193" s="21">
        <f>(((I2193/60)/60)/24)+DATE(1970,1,1)</f>
        <v>42780.833645833336</v>
      </c>
    </row>
    <row r="2194" spans="1:21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f>YEAR(T2194)</f>
        <v>2016</v>
      </c>
      <c r="K2194" s="11">
        <v>1479414344</v>
      </c>
      <c r="L2194" t="b">
        <v>0</v>
      </c>
      <c r="M2194">
        <v>3238</v>
      </c>
      <c r="N2194" t="b">
        <v>1</v>
      </c>
      <c r="O2194" t="s">
        <v>8295</v>
      </c>
      <c r="P2194" s="10">
        <f>ROUND(E2194/D2194*100,0)</f>
        <v>1081</v>
      </c>
      <c r="Q2194">
        <f>IFERROR(ROUND(E2194/M2194,2),0)</f>
        <v>40.07</v>
      </c>
      <c r="R2194" s="16" t="s">
        <v>8331</v>
      </c>
      <c r="S2194" s="11" t="s">
        <v>8349</v>
      </c>
      <c r="T2194" s="21">
        <f>(((K2194/60)/60)/24)+DATE(1970,1,1)</f>
        <v>42691.8512037037</v>
      </c>
      <c r="U2194" s="21">
        <f>(((I2194/60)/60)/24)+DATE(1970,1,1)</f>
        <v>42719.958333333328</v>
      </c>
    </row>
    <row r="2195" spans="1:21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f>YEAR(T2195)</f>
        <v>2016</v>
      </c>
      <c r="K2195" s="11">
        <v>1477043072</v>
      </c>
      <c r="L2195" t="b">
        <v>0</v>
      </c>
      <c r="M2195">
        <v>897</v>
      </c>
      <c r="N2195" t="b">
        <v>1</v>
      </c>
      <c r="O2195" t="s">
        <v>8295</v>
      </c>
      <c r="P2195" s="10">
        <f>ROUND(E2195/D2195*100,0)</f>
        <v>452</v>
      </c>
      <c r="Q2195">
        <f>IFERROR(ROUND(E2195/M2195,2),0)</f>
        <v>75.650000000000006</v>
      </c>
      <c r="R2195" s="16" t="s">
        <v>8331</v>
      </c>
      <c r="S2195" s="11" t="s">
        <v>8349</v>
      </c>
      <c r="T2195" s="21">
        <f>(((K2195/60)/60)/24)+DATE(1970,1,1)</f>
        <v>42664.405925925923</v>
      </c>
      <c r="U2195" s="21">
        <f>(((I2195/60)/60)/24)+DATE(1970,1,1)</f>
        <v>42695.207638888889</v>
      </c>
    </row>
    <row r="2196" spans="1:21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f>YEAR(T2196)</f>
        <v>2016</v>
      </c>
      <c r="K2196" s="11">
        <v>1456423890</v>
      </c>
      <c r="L2196" t="b">
        <v>0</v>
      </c>
      <c r="M2196">
        <v>878</v>
      </c>
      <c r="N2196" t="b">
        <v>1</v>
      </c>
      <c r="O2196" t="s">
        <v>8295</v>
      </c>
      <c r="P2196" s="10">
        <f>ROUND(E2196/D2196*100,0)</f>
        <v>537</v>
      </c>
      <c r="Q2196">
        <f>IFERROR(ROUND(E2196/M2196,2),0)</f>
        <v>61.2</v>
      </c>
      <c r="R2196" s="16" t="s">
        <v>8331</v>
      </c>
      <c r="S2196" s="11" t="s">
        <v>8349</v>
      </c>
      <c r="T2196" s="21">
        <f>(((K2196/60)/60)/24)+DATE(1970,1,1)</f>
        <v>42425.757986111115</v>
      </c>
      <c r="U2196" s="21">
        <f>(((I2196/60)/60)/24)+DATE(1970,1,1)</f>
        <v>42455.716319444444</v>
      </c>
    </row>
    <row r="2197" spans="1:21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f>YEAR(T2197)</f>
        <v>2015</v>
      </c>
      <c r="K2197" s="11">
        <v>1436725900</v>
      </c>
      <c r="L2197" t="b">
        <v>0</v>
      </c>
      <c r="M2197">
        <v>115</v>
      </c>
      <c r="N2197" t="b">
        <v>1</v>
      </c>
      <c r="O2197" t="s">
        <v>8295</v>
      </c>
      <c r="P2197" s="10">
        <f>ROUND(E2197/D2197*100,0)</f>
        <v>120</v>
      </c>
      <c r="Q2197">
        <f>IFERROR(ROUND(E2197/M2197,2),0)</f>
        <v>48.13</v>
      </c>
      <c r="R2197" s="16" t="s">
        <v>8331</v>
      </c>
      <c r="S2197" s="11" t="s">
        <v>8349</v>
      </c>
      <c r="T2197" s="21">
        <f>(((K2197/60)/60)/24)+DATE(1970,1,1)</f>
        <v>42197.771990740745</v>
      </c>
      <c r="U2197" s="21">
        <f>(((I2197/60)/60)/24)+DATE(1970,1,1)</f>
        <v>42227.771990740745</v>
      </c>
    </row>
    <row r="2198" spans="1:21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f>YEAR(T2198)</f>
        <v>2016</v>
      </c>
      <c r="K2198" s="11">
        <v>1478000502</v>
      </c>
      <c r="L2198" t="b">
        <v>0</v>
      </c>
      <c r="M2198">
        <v>234</v>
      </c>
      <c r="N2198" t="b">
        <v>1</v>
      </c>
      <c r="O2198" t="s">
        <v>8295</v>
      </c>
      <c r="P2198" s="10">
        <f>ROUND(E2198/D2198*100,0)</f>
        <v>114</v>
      </c>
      <c r="Q2198">
        <f>IFERROR(ROUND(E2198/M2198,2),0)</f>
        <v>68.11</v>
      </c>
      <c r="R2198" s="16" t="s">
        <v>8331</v>
      </c>
      <c r="S2198" s="11" t="s">
        <v>8349</v>
      </c>
      <c r="T2198" s="21">
        <f>(((K2198/60)/60)/24)+DATE(1970,1,1)</f>
        <v>42675.487291666665</v>
      </c>
      <c r="U2198" s="21">
        <f>(((I2198/60)/60)/24)+DATE(1970,1,1)</f>
        <v>42706.291666666672</v>
      </c>
    </row>
    <row r="2199" spans="1:21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f>YEAR(T2199)</f>
        <v>2015</v>
      </c>
      <c r="K2199" s="11">
        <v>1422540059</v>
      </c>
      <c r="L2199" t="b">
        <v>0</v>
      </c>
      <c r="M2199">
        <v>4330</v>
      </c>
      <c r="N2199" t="b">
        <v>1</v>
      </c>
      <c r="O2199" t="s">
        <v>8295</v>
      </c>
      <c r="P2199" s="10">
        <f>ROUND(E2199/D2199*100,0)</f>
        <v>951</v>
      </c>
      <c r="Q2199">
        <f>IFERROR(ROUND(E2199/M2199,2),0)</f>
        <v>65.89</v>
      </c>
      <c r="R2199" s="16" t="s">
        <v>8331</v>
      </c>
      <c r="S2199" s="11" t="s">
        <v>8349</v>
      </c>
      <c r="T2199" s="21">
        <f>(((K2199/60)/60)/24)+DATE(1970,1,1)</f>
        <v>42033.584016203706</v>
      </c>
      <c r="U2199" s="21">
        <f>(((I2199/60)/60)/24)+DATE(1970,1,1)</f>
        <v>42063.584016203706</v>
      </c>
    </row>
    <row r="2200" spans="1:21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f>YEAR(T2200)</f>
        <v>2015</v>
      </c>
      <c r="K2200" s="11">
        <v>1444911600</v>
      </c>
      <c r="L2200" t="b">
        <v>0</v>
      </c>
      <c r="M2200">
        <v>651</v>
      </c>
      <c r="N2200" t="b">
        <v>1</v>
      </c>
      <c r="O2200" t="s">
        <v>8295</v>
      </c>
      <c r="P2200" s="10">
        <f>ROUND(E2200/D2200*100,0)</f>
        <v>133</v>
      </c>
      <c r="Q2200">
        <f>IFERROR(ROUND(E2200/M2200,2),0)</f>
        <v>81.650000000000006</v>
      </c>
      <c r="R2200" s="16" t="s">
        <v>8331</v>
      </c>
      <c r="S2200" s="11" t="s">
        <v>8349</v>
      </c>
      <c r="T2200" s="21">
        <f>(((K2200/60)/60)/24)+DATE(1970,1,1)</f>
        <v>42292.513888888891</v>
      </c>
      <c r="U2200" s="21">
        <f>(((I2200/60)/60)/24)+DATE(1970,1,1)</f>
        <v>42322.555555555555</v>
      </c>
    </row>
    <row r="2201" spans="1:21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f>YEAR(T2201)</f>
        <v>2015</v>
      </c>
      <c r="K2201" s="11">
        <v>1442311198</v>
      </c>
      <c r="L2201" t="b">
        <v>1</v>
      </c>
      <c r="M2201">
        <v>251</v>
      </c>
      <c r="N2201" t="b">
        <v>1</v>
      </c>
      <c r="O2201" t="s">
        <v>8295</v>
      </c>
      <c r="P2201" s="10">
        <f>ROUND(E2201/D2201*100,0)</f>
        <v>147</v>
      </c>
      <c r="Q2201">
        <f>IFERROR(ROUND(E2201/M2201,2),0)</f>
        <v>52.7</v>
      </c>
      <c r="R2201" s="16" t="s">
        <v>8331</v>
      </c>
      <c r="S2201" s="11" t="s">
        <v>8349</v>
      </c>
      <c r="T2201" s="21">
        <f>(((K2201/60)/60)/24)+DATE(1970,1,1)</f>
        <v>42262.416643518518</v>
      </c>
      <c r="U2201" s="21">
        <f>(((I2201/60)/60)/24)+DATE(1970,1,1)</f>
        <v>42292.416643518518</v>
      </c>
    </row>
    <row r="2202" spans="1:21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f>YEAR(T2202)</f>
        <v>2015</v>
      </c>
      <c r="K2202" s="11">
        <v>1433775668</v>
      </c>
      <c r="L2202" t="b">
        <v>0</v>
      </c>
      <c r="M2202">
        <v>263</v>
      </c>
      <c r="N2202" t="b">
        <v>1</v>
      </c>
      <c r="O2202" t="s">
        <v>8295</v>
      </c>
      <c r="P2202" s="10">
        <f>ROUND(E2202/D2202*100,0)</f>
        <v>542</v>
      </c>
      <c r="Q2202">
        <f>IFERROR(ROUND(E2202/M2202,2),0)</f>
        <v>41.23</v>
      </c>
      <c r="R2202" s="16" t="s">
        <v>8331</v>
      </c>
      <c r="S2202" s="11" t="s">
        <v>8349</v>
      </c>
      <c r="T2202" s="21">
        <f>(((K2202/60)/60)/24)+DATE(1970,1,1)</f>
        <v>42163.625787037032</v>
      </c>
      <c r="U2202" s="21">
        <f>(((I2202/60)/60)/24)+DATE(1970,1,1)</f>
        <v>42191.125</v>
      </c>
    </row>
    <row r="2203" spans="1:21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f>YEAR(T2203)</f>
        <v>2013</v>
      </c>
      <c r="K2203" s="11">
        <v>1357157965</v>
      </c>
      <c r="L2203" t="b">
        <v>0</v>
      </c>
      <c r="M2203">
        <v>28</v>
      </c>
      <c r="N2203" t="b">
        <v>1</v>
      </c>
      <c r="O2203" t="s">
        <v>8278</v>
      </c>
      <c r="P2203" s="10">
        <f>ROUND(E2203/D2203*100,0)</f>
        <v>383</v>
      </c>
      <c r="Q2203">
        <f>IFERROR(ROUND(E2203/M2203,2),0)</f>
        <v>15.04</v>
      </c>
      <c r="R2203" s="16" t="s">
        <v>8323</v>
      </c>
      <c r="S2203" s="11" t="s">
        <v>8328</v>
      </c>
      <c r="T2203" s="21">
        <f>(((K2203/60)/60)/24)+DATE(1970,1,1)</f>
        <v>41276.846817129634</v>
      </c>
      <c r="U2203" s="21">
        <f>(((I2203/60)/60)/24)+DATE(1970,1,1)</f>
        <v>41290.846817129634</v>
      </c>
    </row>
    <row r="2204" spans="1:21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f>YEAR(T2204)</f>
        <v>2012</v>
      </c>
      <c r="K2204" s="11">
        <v>1349209368</v>
      </c>
      <c r="L2204" t="b">
        <v>0</v>
      </c>
      <c r="M2204">
        <v>721</v>
      </c>
      <c r="N2204" t="b">
        <v>1</v>
      </c>
      <c r="O2204" t="s">
        <v>8278</v>
      </c>
      <c r="P2204" s="10">
        <f>ROUND(E2204/D2204*100,0)</f>
        <v>704</v>
      </c>
      <c r="Q2204">
        <f>IFERROR(ROUND(E2204/M2204,2),0)</f>
        <v>39.07</v>
      </c>
      <c r="R2204" s="16" t="s">
        <v>8323</v>
      </c>
      <c r="S2204" s="11" t="s">
        <v>8328</v>
      </c>
      <c r="T2204" s="21">
        <f>(((K2204/60)/60)/24)+DATE(1970,1,1)</f>
        <v>41184.849166666667</v>
      </c>
      <c r="U2204" s="21">
        <f>(((I2204/60)/60)/24)+DATE(1970,1,1)</f>
        <v>41214.849166666667</v>
      </c>
    </row>
    <row r="2205" spans="1:21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f>YEAR(T2205)</f>
        <v>2015</v>
      </c>
      <c r="K2205" s="11">
        <v>1440535082</v>
      </c>
      <c r="L2205" t="b">
        <v>0</v>
      </c>
      <c r="M2205">
        <v>50</v>
      </c>
      <c r="N2205" t="b">
        <v>1</v>
      </c>
      <c r="O2205" t="s">
        <v>8278</v>
      </c>
      <c r="P2205" s="10">
        <f>ROUND(E2205/D2205*100,0)</f>
        <v>110</v>
      </c>
      <c r="Q2205">
        <f>IFERROR(ROUND(E2205/M2205,2),0)</f>
        <v>43.82</v>
      </c>
      <c r="R2205" s="16" t="s">
        <v>8323</v>
      </c>
      <c r="S2205" s="11" t="s">
        <v>8328</v>
      </c>
      <c r="T2205" s="21">
        <f>(((K2205/60)/60)/24)+DATE(1970,1,1)</f>
        <v>42241.85974537037</v>
      </c>
      <c r="U2205" s="21">
        <f>(((I2205/60)/60)/24)+DATE(1970,1,1)</f>
        <v>42271.85974537037</v>
      </c>
    </row>
    <row r="2206" spans="1:21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f>YEAR(T2206)</f>
        <v>2013</v>
      </c>
      <c r="K2206" s="11">
        <v>1360222119</v>
      </c>
      <c r="L2206" t="b">
        <v>0</v>
      </c>
      <c r="M2206">
        <v>73</v>
      </c>
      <c r="N2206" t="b">
        <v>1</v>
      </c>
      <c r="O2206" t="s">
        <v>8278</v>
      </c>
      <c r="P2206" s="10">
        <f>ROUND(E2206/D2206*100,0)</f>
        <v>133</v>
      </c>
      <c r="Q2206">
        <f>IFERROR(ROUND(E2206/M2206,2),0)</f>
        <v>27.3</v>
      </c>
      <c r="R2206" s="16" t="s">
        <v>8323</v>
      </c>
      <c r="S2206" s="11" t="s">
        <v>8328</v>
      </c>
      <c r="T2206" s="21">
        <f>(((K2206/60)/60)/24)+DATE(1970,1,1)</f>
        <v>41312.311562499999</v>
      </c>
      <c r="U2206" s="21">
        <f>(((I2206/60)/60)/24)+DATE(1970,1,1)</f>
        <v>41342.311562499999</v>
      </c>
    </row>
    <row r="2207" spans="1:21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f>YEAR(T2207)</f>
        <v>2012</v>
      </c>
      <c r="K2207" s="11">
        <v>1335987789</v>
      </c>
      <c r="L2207" t="b">
        <v>0</v>
      </c>
      <c r="M2207">
        <v>27</v>
      </c>
      <c r="N2207" t="b">
        <v>1</v>
      </c>
      <c r="O2207" t="s">
        <v>8278</v>
      </c>
      <c r="P2207" s="10">
        <f>ROUND(E2207/D2207*100,0)</f>
        <v>152</v>
      </c>
      <c r="Q2207">
        <f>IFERROR(ROUND(E2207/M2207,2),0)</f>
        <v>42.22</v>
      </c>
      <c r="R2207" s="16" t="s">
        <v>8323</v>
      </c>
      <c r="S2207" s="11" t="s">
        <v>8328</v>
      </c>
      <c r="T2207" s="21">
        <f>(((K2207/60)/60)/24)+DATE(1970,1,1)</f>
        <v>41031.82163194444</v>
      </c>
      <c r="U2207" s="21">
        <f>(((I2207/60)/60)/24)+DATE(1970,1,1)</f>
        <v>41061.82163194444</v>
      </c>
    </row>
    <row r="2208" spans="1:21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f>YEAR(T2208)</f>
        <v>2012</v>
      </c>
      <c r="K2208" s="11">
        <v>1333001424</v>
      </c>
      <c r="L2208" t="b">
        <v>0</v>
      </c>
      <c r="M2208">
        <v>34</v>
      </c>
      <c r="N2208" t="b">
        <v>1</v>
      </c>
      <c r="O2208" t="s">
        <v>8278</v>
      </c>
      <c r="P2208" s="10">
        <f>ROUND(E2208/D2208*100,0)</f>
        <v>103</v>
      </c>
      <c r="Q2208">
        <f>IFERROR(ROUND(E2208/M2208,2),0)</f>
        <v>33.24</v>
      </c>
      <c r="R2208" s="16" t="s">
        <v>8323</v>
      </c>
      <c r="S2208" s="11" t="s">
        <v>8328</v>
      </c>
      <c r="T2208" s="21">
        <f>(((K2208/60)/60)/24)+DATE(1970,1,1)</f>
        <v>40997.257222222222</v>
      </c>
      <c r="U2208" s="21">
        <f>(((I2208/60)/60)/24)+DATE(1970,1,1)</f>
        <v>41015.257222222222</v>
      </c>
    </row>
    <row r="2209" spans="1:21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f>YEAR(T2209)</f>
        <v>2013</v>
      </c>
      <c r="K2209" s="11">
        <v>1381984773</v>
      </c>
      <c r="L2209" t="b">
        <v>0</v>
      </c>
      <c r="M2209">
        <v>7</v>
      </c>
      <c r="N2209" t="b">
        <v>1</v>
      </c>
      <c r="O2209" t="s">
        <v>8278</v>
      </c>
      <c r="P2209" s="10">
        <f>ROUND(E2209/D2209*100,0)</f>
        <v>100</v>
      </c>
      <c r="Q2209">
        <f>IFERROR(ROUND(E2209/M2209,2),0)</f>
        <v>285.70999999999998</v>
      </c>
      <c r="R2209" s="16" t="s">
        <v>8323</v>
      </c>
      <c r="S2209" s="11" t="s">
        <v>8328</v>
      </c>
      <c r="T2209" s="21">
        <f>(((K2209/60)/60)/24)+DATE(1970,1,1)</f>
        <v>41564.194131944445</v>
      </c>
      <c r="U2209" s="21">
        <f>(((I2209/60)/60)/24)+DATE(1970,1,1)</f>
        <v>41594.235798611109</v>
      </c>
    </row>
    <row r="2210" spans="1:21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f>YEAR(T2210)</f>
        <v>2012</v>
      </c>
      <c r="K2210" s="11">
        <v>1328649026</v>
      </c>
      <c r="L2210" t="b">
        <v>0</v>
      </c>
      <c r="M2210">
        <v>24</v>
      </c>
      <c r="N2210" t="b">
        <v>1</v>
      </c>
      <c r="O2210" t="s">
        <v>8278</v>
      </c>
      <c r="P2210" s="10">
        <f>ROUND(E2210/D2210*100,0)</f>
        <v>102</v>
      </c>
      <c r="Q2210">
        <f>IFERROR(ROUND(E2210/M2210,2),0)</f>
        <v>42.33</v>
      </c>
      <c r="R2210" s="16" t="s">
        <v>8323</v>
      </c>
      <c r="S2210" s="11" t="s">
        <v>8328</v>
      </c>
      <c r="T2210" s="21">
        <f>(((K2210/60)/60)/24)+DATE(1970,1,1)</f>
        <v>40946.882245370369</v>
      </c>
      <c r="U2210" s="21">
        <f>(((I2210/60)/60)/24)+DATE(1970,1,1)</f>
        <v>41006.166666666664</v>
      </c>
    </row>
    <row r="2211" spans="1:21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f>YEAR(T2211)</f>
        <v>2014</v>
      </c>
      <c r="K2211" s="11">
        <v>1396524644</v>
      </c>
      <c r="L2211" t="b">
        <v>0</v>
      </c>
      <c r="M2211">
        <v>15</v>
      </c>
      <c r="N2211" t="b">
        <v>1</v>
      </c>
      <c r="O2211" t="s">
        <v>8278</v>
      </c>
      <c r="P2211" s="10">
        <f>ROUND(E2211/D2211*100,0)</f>
        <v>151</v>
      </c>
      <c r="Q2211">
        <f>IFERROR(ROUND(E2211/M2211,2),0)</f>
        <v>50.27</v>
      </c>
      <c r="R2211" s="16" t="s">
        <v>8323</v>
      </c>
      <c r="S2211" s="11" t="s">
        <v>8328</v>
      </c>
      <c r="T2211" s="21">
        <f>(((K2211/60)/60)/24)+DATE(1970,1,1)</f>
        <v>41732.479675925926</v>
      </c>
      <c r="U2211" s="21">
        <f>(((I2211/60)/60)/24)+DATE(1970,1,1)</f>
        <v>41743.958333333336</v>
      </c>
    </row>
    <row r="2212" spans="1:21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f>YEAR(T2212)</f>
        <v>2012</v>
      </c>
      <c r="K2212" s="11">
        <v>1329442510</v>
      </c>
      <c r="L2212" t="b">
        <v>0</v>
      </c>
      <c r="M2212">
        <v>72</v>
      </c>
      <c r="N2212" t="b">
        <v>1</v>
      </c>
      <c r="O2212" t="s">
        <v>8278</v>
      </c>
      <c r="P2212" s="10">
        <f>ROUND(E2212/D2212*100,0)</f>
        <v>111</v>
      </c>
      <c r="Q2212">
        <f>IFERROR(ROUND(E2212/M2212,2),0)</f>
        <v>61.9</v>
      </c>
      <c r="R2212" s="16" t="s">
        <v>8323</v>
      </c>
      <c r="S2212" s="11" t="s">
        <v>8328</v>
      </c>
      <c r="T2212" s="21">
        <f>(((K2212/60)/60)/24)+DATE(1970,1,1)</f>
        <v>40956.066087962965</v>
      </c>
      <c r="U2212" s="21">
        <f>(((I2212/60)/60)/24)+DATE(1970,1,1)</f>
        <v>41013.73333333333</v>
      </c>
    </row>
    <row r="2213" spans="1:21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f>YEAR(T2213)</f>
        <v>2014</v>
      </c>
      <c r="K2213" s="11">
        <v>1395168625</v>
      </c>
      <c r="L2213" t="b">
        <v>0</v>
      </c>
      <c r="M2213">
        <v>120</v>
      </c>
      <c r="N2213" t="b">
        <v>1</v>
      </c>
      <c r="O2213" t="s">
        <v>8278</v>
      </c>
      <c r="P2213" s="10">
        <f>ROUND(E2213/D2213*100,0)</f>
        <v>196</v>
      </c>
      <c r="Q2213">
        <f>IFERROR(ROUND(E2213/M2213,2),0)</f>
        <v>40.75</v>
      </c>
      <c r="R2213" s="16" t="s">
        <v>8323</v>
      </c>
      <c r="S2213" s="11" t="s">
        <v>8328</v>
      </c>
      <c r="T2213" s="21">
        <f>(((K2213/60)/60)/24)+DATE(1970,1,1)</f>
        <v>41716.785011574073</v>
      </c>
      <c r="U2213" s="21">
        <f>(((I2213/60)/60)/24)+DATE(1970,1,1)</f>
        <v>41739.290972222225</v>
      </c>
    </row>
    <row r="2214" spans="1:21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f>YEAR(T2214)</f>
        <v>2013</v>
      </c>
      <c r="K2214" s="11">
        <v>1380650177</v>
      </c>
      <c r="L2214" t="b">
        <v>0</v>
      </c>
      <c r="M2214">
        <v>123</v>
      </c>
      <c r="N2214" t="b">
        <v>1</v>
      </c>
      <c r="O2214" t="s">
        <v>8278</v>
      </c>
      <c r="P2214" s="10">
        <f>ROUND(E2214/D2214*100,0)</f>
        <v>114</v>
      </c>
      <c r="Q2214">
        <f>IFERROR(ROUND(E2214/M2214,2),0)</f>
        <v>55.8</v>
      </c>
      <c r="R2214" s="16" t="s">
        <v>8323</v>
      </c>
      <c r="S2214" s="11" t="s">
        <v>8328</v>
      </c>
      <c r="T2214" s="21">
        <f>(((K2214/60)/60)/24)+DATE(1970,1,1)</f>
        <v>41548.747418981482</v>
      </c>
      <c r="U2214" s="21">
        <f>(((I2214/60)/60)/24)+DATE(1970,1,1)</f>
        <v>41582.041666666664</v>
      </c>
    </row>
    <row r="2215" spans="1:21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f>YEAR(T2215)</f>
        <v>2015</v>
      </c>
      <c r="K2215" s="11">
        <v>1429127379</v>
      </c>
      <c r="L2215" t="b">
        <v>0</v>
      </c>
      <c r="M2215">
        <v>1</v>
      </c>
      <c r="N2215" t="b">
        <v>1</v>
      </c>
      <c r="O2215" t="s">
        <v>8278</v>
      </c>
      <c r="P2215" s="10">
        <f>ROUND(E2215/D2215*100,0)</f>
        <v>200</v>
      </c>
      <c r="Q2215">
        <f>IFERROR(ROUND(E2215/M2215,2),0)</f>
        <v>10</v>
      </c>
      <c r="R2215" s="16" t="s">
        <v>8323</v>
      </c>
      <c r="S2215" s="11" t="s">
        <v>8328</v>
      </c>
      <c r="T2215" s="21">
        <f>(((K2215/60)/60)/24)+DATE(1970,1,1)</f>
        <v>42109.826145833329</v>
      </c>
      <c r="U2215" s="21">
        <f>(((I2215/60)/60)/24)+DATE(1970,1,1)</f>
        <v>42139.826145833329</v>
      </c>
    </row>
    <row r="2216" spans="1:21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f>YEAR(T2216)</f>
        <v>2014</v>
      </c>
      <c r="K2216" s="11">
        <v>1389121248</v>
      </c>
      <c r="L2216" t="b">
        <v>0</v>
      </c>
      <c r="M2216">
        <v>24</v>
      </c>
      <c r="N2216" t="b">
        <v>1</v>
      </c>
      <c r="O2216" t="s">
        <v>8278</v>
      </c>
      <c r="P2216" s="10">
        <f>ROUND(E2216/D2216*100,0)</f>
        <v>293</v>
      </c>
      <c r="Q2216">
        <f>IFERROR(ROUND(E2216/M2216,2),0)</f>
        <v>73.13</v>
      </c>
      <c r="R2216" s="16" t="s">
        <v>8323</v>
      </c>
      <c r="S2216" s="11" t="s">
        <v>8328</v>
      </c>
      <c r="T2216" s="21">
        <f>(((K2216/60)/60)/24)+DATE(1970,1,1)</f>
        <v>41646.792222222226</v>
      </c>
      <c r="U2216" s="21">
        <f>(((I2216/60)/60)/24)+DATE(1970,1,1)</f>
        <v>41676.792222222226</v>
      </c>
    </row>
    <row r="2217" spans="1:21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f>YEAR(T2217)</f>
        <v>2012</v>
      </c>
      <c r="K2217" s="11">
        <v>1329671572</v>
      </c>
      <c r="L2217" t="b">
        <v>0</v>
      </c>
      <c r="M2217">
        <v>33</v>
      </c>
      <c r="N2217" t="b">
        <v>1</v>
      </c>
      <c r="O2217" t="s">
        <v>8278</v>
      </c>
      <c r="P2217" s="10">
        <f>ROUND(E2217/D2217*100,0)</f>
        <v>156</v>
      </c>
      <c r="Q2217">
        <f>IFERROR(ROUND(E2217/M2217,2),0)</f>
        <v>26.06</v>
      </c>
      <c r="R2217" s="16" t="s">
        <v>8323</v>
      </c>
      <c r="S2217" s="11" t="s">
        <v>8328</v>
      </c>
      <c r="T2217" s="21">
        <f>(((K2217/60)/60)/24)+DATE(1970,1,1)</f>
        <v>40958.717268518521</v>
      </c>
      <c r="U2217" s="21">
        <f>(((I2217/60)/60)/24)+DATE(1970,1,1)</f>
        <v>40981.290972222225</v>
      </c>
    </row>
    <row r="2218" spans="1:21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f>YEAR(T2218)</f>
        <v>2015</v>
      </c>
      <c r="K2218" s="11">
        <v>1436464945</v>
      </c>
      <c r="L2218" t="b">
        <v>0</v>
      </c>
      <c r="M2218">
        <v>14</v>
      </c>
      <c r="N2218" t="b">
        <v>1</v>
      </c>
      <c r="O2218" t="s">
        <v>8278</v>
      </c>
      <c r="P2218" s="10">
        <f>ROUND(E2218/D2218*100,0)</f>
        <v>106</v>
      </c>
      <c r="Q2218">
        <f>IFERROR(ROUND(E2218/M2218,2),0)</f>
        <v>22.64</v>
      </c>
      <c r="R2218" s="16" t="s">
        <v>8323</v>
      </c>
      <c r="S2218" s="11" t="s">
        <v>8328</v>
      </c>
      <c r="T2218" s="21">
        <f>(((K2218/60)/60)/24)+DATE(1970,1,1)</f>
        <v>42194.751678240747</v>
      </c>
      <c r="U2218" s="21">
        <f>(((I2218/60)/60)/24)+DATE(1970,1,1)</f>
        <v>42208.751678240747</v>
      </c>
    </row>
    <row r="2219" spans="1:21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f>YEAR(T2219)</f>
        <v>2015</v>
      </c>
      <c r="K2219" s="11">
        <v>1445539113</v>
      </c>
      <c r="L2219" t="b">
        <v>0</v>
      </c>
      <c r="M2219">
        <v>9</v>
      </c>
      <c r="N2219" t="b">
        <v>1</v>
      </c>
      <c r="O2219" t="s">
        <v>8278</v>
      </c>
      <c r="P2219" s="10">
        <f>ROUND(E2219/D2219*100,0)</f>
        <v>101</v>
      </c>
      <c r="Q2219">
        <f>IFERROR(ROUND(E2219/M2219,2),0)</f>
        <v>47.22</v>
      </c>
      <c r="R2219" s="16" t="s">
        <v>8323</v>
      </c>
      <c r="S2219" s="11" t="s">
        <v>8328</v>
      </c>
      <c r="T2219" s="21">
        <f>(((K2219/60)/60)/24)+DATE(1970,1,1)</f>
        <v>42299.776770833334</v>
      </c>
      <c r="U2219" s="21">
        <f>(((I2219/60)/60)/24)+DATE(1970,1,1)</f>
        <v>42310.333333333328</v>
      </c>
    </row>
    <row r="2220" spans="1:21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f>YEAR(T2220)</f>
        <v>2012</v>
      </c>
      <c r="K2220" s="11">
        <v>1344281383</v>
      </c>
      <c r="L2220" t="b">
        <v>0</v>
      </c>
      <c r="M2220">
        <v>76</v>
      </c>
      <c r="N2220" t="b">
        <v>1</v>
      </c>
      <c r="O2220" t="s">
        <v>8278</v>
      </c>
      <c r="P2220" s="10">
        <f>ROUND(E2220/D2220*100,0)</f>
        <v>123</v>
      </c>
      <c r="Q2220">
        <f>IFERROR(ROUND(E2220/M2220,2),0)</f>
        <v>32.32</v>
      </c>
      <c r="R2220" s="16" t="s">
        <v>8323</v>
      </c>
      <c r="S2220" s="11" t="s">
        <v>8328</v>
      </c>
      <c r="T2220" s="21">
        <f>(((K2220/60)/60)/24)+DATE(1970,1,1)</f>
        <v>41127.812303240738</v>
      </c>
      <c r="U2220" s="21">
        <f>(((I2220/60)/60)/24)+DATE(1970,1,1)</f>
        <v>41150</v>
      </c>
    </row>
    <row r="2221" spans="1:21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f>YEAR(T2221)</f>
        <v>2015</v>
      </c>
      <c r="K2221" s="11">
        <v>1437412512</v>
      </c>
      <c r="L2221" t="b">
        <v>0</v>
      </c>
      <c r="M2221">
        <v>19</v>
      </c>
      <c r="N2221" t="b">
        <v>1</v>
      </c>
      <c r="O2221" t="s">
        <v>8278</v>
      </c>
      <c r="P2221" s="10">
        <f>ROUND(E2221/D2221*100,0)</f>
        <v>102</v>
      </c>
      <c r="Q2221">
        <f>IFERROR(ROUND(E2221/M2221,2),0)</f>
        <v>53.42</v>
      </c>
      <c r="R2221" s="16" t="s">
        <v>8323</v>
      </c>
      <c r="S2221" s="11" t="s">
        <v>8328</v>
      </c>
      <c r="T2221" s="21">
        <f>(((K2221/60)/60)/24)+DATE(1970,1,1)</f>
        <v>42205.718888888892</v>
      </c>
      <c r="U2221" s="21">
        <f>(((I2221/60)/60)/24)+DATE(1970,1,1)</f>
        <v>42235.718888888892</v>
      </c>
    </row>
    <row r="2222" spans="1:21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f>YEAR(T2222)</f>
        <v>2013</v>
      </c>
      <c r="K2222" s="11">
        <v>1372296436</v>
      </c>
      <c r="L2222" t="b">
        <v>0</v>
      </c>
      <c r="M2222">
        <v>69</v>
      </c>
      <c r="N2222" t="b">
        <v>1</v>
      </c>
      <c r="O2222" t="s">
        <v>8278</v>
      </c>
      <c r="P2222" s="10">
        <f>ROUND(E2222/D2222*100,0)</f>
        <v>101</v>
      </c>
      <c r="Q2222">
        <f>IFERROR(ROUND(E2222/M2222,2),0)</f>
        <v>51.3</v>
      </c>
      <c r="R2222" s="16" t="s">
        <v>8323</v>
      </c>
      <c r="S2222" s="11" t="s">
        <v>8328</v>
      </c>
      <c r="T2222" s="21">
        <f>(((K2222/60)/60)/24)+DATE(1970,1,1)</f>
        <v>41452.060601851852</v>
      </c>
      <c r="U2222" s="21">
        <f>(((I2222/60)/60)/24)+DATE(1970,1,1)</f>
        <v>41482.060601851852</v>
      </c>
    </row>
    <row r="2223" spans="1:21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f>YEAR(T2223)</f>
        <v>2016</v>
      </c>
      <c r="K2223" s="11">
        <v>1458748809</v>
      </c>
      <c r="L2223" t="b">
        <v>0</v>
      </c>
      <c r="M2223">
        <v>218</v>
      </c>
      <c r="N2223" t="b">
        <v>1</v>
      </c>
      <c r="O2223" t="s">
        <v>8295</v>
      </c>
      <c r="P2223" s="10">
        <f>ROUND(E2223/D2223*100,0)</f>
        <v>108</v>
      </c>
      <c r="Q2223">
        <f>IFERROR(ROUND(E2223/M2223,2),0)</f>
        <v>37.200000000000003</v>
      </c>
      <c r="R2223" s="16" t="s">
        <v>8331</v>
      </c>
      <c r="S2223" s="11" t="s">
        <v>8349</v>
      </c>
      <c r="T2223" s="21">
        <f>(((K2223/60)/60)/24)+DATE(1970,1,1)</f>
        <v>42452.666770833333</v>
      </c>
      <c r="U2223" s="21">
        <f>(((I2223/60)/60)/24)+DATE(1970,1,1)</f>
        <v>42483</v>
      </c>
    </row>
    <row r="2224" spans="1:21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f>YEAR(T2224)</f>
        <v>2011</v>
      </c>
      <c r="K2224" s="11">
        <v>1325184847</v>
      </c>
      <c r="L2224" t="b">
        <v>0</v>
      </c>
      <c r="M2224">
        <v>30</v>
      </c>
      <c r="N2224" t="b">
        <v>1</v>
      </c>
      <c r="O2224" t="s">
        <v>8295</v>
      </c>
      <c r="P2224" s="10">
        <f>ROUND(E2224/D2224*100,0)</f>
        <v>163</v>
      </c>
      <c r="Q2224">
        <f>IFERROR(ROUND(E2224/M2224,2),0)</f>
        <v>27.1</v>
      </c>
      <c r="R2224" s="16" t="s">
        <v>8331</v>
      </c>
      <c r="S2224" s="11" t="s">
        <v>8349</v>
      </c>
      <c r="T2224" s="21">
        <f>(((K2224/60)/60)/24)+DATE(1970,1,1)</f>
        <v>40906.787581018521</v>
      </c>
      <c r="U2224" s="21">
        <f>(((I2224/60)/60)/24)+DATE(1970,1,1)</f>
        <v>40936.787581018521</v>
      </c>
    </row>
    <row r="2225" spans="1:21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f>YEAR(T2225)</f>
        <v>2015</v>
      </c>
      <c r="K2225" s="11">
        <v>1432826568</v>
      </c>
      <c r="L2225" t="b">
        <v>0</v>
      </c>
      <c r="M2225">
        <v>100</v>
      </c>
      <c r="N2225" t="b">
        <v>1</v>
      </c>
      <c r="O2225" t="s">
        <v>8295</v>
      </c>
      <c r="P2225" s="10">
        <f>ROUND(E2225/D2225*100,0)</f>
        <v>106</v>
      </c>
      <c r="Q2225">
        <f>IFERROR(ROUND(E2225/M2225,2),0)</f>
        <v>206.31</v>
      </c>
      <c r="R2225" s="16" t="s">
        <v>8331</v>
      </c>
      <c r="S2225" s="11" t="s">
        <v>8349</v>
      </c>
      <c r="T2225" s="21">
        <f>(((K2225/60)/60)/24)+DATE(1970,1,1)</f>
        <v>42152.640833333338</v>
      </c>
      <c r="U2225" s="21">
        <f>(((I2225/60)/60)/24)+DATE(1970,1,1)</f>
        <v>42182.640833333338</v>
      </c>
    </row>
    <row r="2226" spans="1:21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f>YEAR(T2226)</f>
        <v>2016</v>
      </c>
      <c r="K2226" s="11">
        <v>1475337675</v>
      </c>
      <c r="L2226" t="b">
        <v>0</v>
      </c>
      <c r="M2226">
        <v>296</v>
      </c>
      <c r="N2226" t="b">
        <v>1</v>
      </c>
      <c r="O2226" t="s">
        <v>8295</v>
      </c>
      <c r="P2226" s="10">
        <f>ROUND(E2226/D2226*100,0)</f>
        <v>243</v>
      </c>
      <c r="Q2226">
        <f>IFERROR(ROUND(E2226/M2226,2),0)</f>
        <v>82.15</v>
      </c>
      <c r="R2226" s="16" t="s">
        <v>8331</v>
      </c>
      <c r="S2226" s="11" t="s">
        <v>8349</v>
      </c>
      <c r="T2226" s="21">
        <f>(((K2226/60)/60)/24)+DATE(1970,1,1)</f>
        <v>42644.667534722219</v>
      </c>
      <c r="U2226" s="21">
        <f>(((I2226/60)/60)/24)+DATE(1970,1,1)</f>
        <v>42672.791666666672</v>
      </c>
    </row>
    <row r="2227" spans="1:21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f>YEAR(T2227)</f>
        <v>2014</v>
      </c>
      <c r="K2227" s="11">
        <v>1408734015</v>
      </c>
      <c r="L2227" t="b">
        <v>0</v>
      </c>
      <c r="M2227">
        <v>1204</v>
      </c>
      <c r="N2227" t="b">
        <v>1</v>
      </c>
      <c r="O2227" t="s">
        <v>8295</v>
      </c>
      <c r="P2227" s="10">
        <f>ROUND(E2227/D2227*100,0)</f>
        <v>945</v>
      </c>
      <c r="Q2227">
        <f>IFERROR(ROUND(E2227/M2227,2),0)</f>
        <v>164.8</v>
      </c>
      <c r="R2227" s="16" t="s">
        <v>8331</v>
      </c>
      <c r="S2227" s="11" t="s">
        <v>8349</v>
      </c>
      <c r="T2227" s="21">
        <f>(((K2227/60)/60)/24)+DATE(1970,1,1)</f>
        <v>41873.79184027778</v>
      </c>
      <c r="U2227" s="21">
        <f>(((I2227/60)/60)/24)+DATE(1970,1,1)</f>
        <v>41903.79184027778</v>
      </c>
    </row>
    <row r="2228" spans="1:21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f>YEAR(T2228)</f>
        <v>2016</v>
      </c>
      <c r="K2228" s="11">
        <v>1452625822</v>
      </c>
      <c r="L2228" t="b">
        <v>0</v>
      </c>
      <c r="M2228">
        <v>321</v>
      </c>
      <c r="N2228" t="b">
        <v>1</v>
      </c>
      <c r="O2228" t="s">
        <v>8295</v>
      </c>
      <c r="P2228" s="10">
        <f>ROUND(E2228/D2228*100,0)</f>
        <v>108</v>
      </c>
      <c r="Q2228">
        <f>IFERROR(ROUND(E2228/M2228,2),0)</f>
        <v>60.82</v>
      </c>
      <c r="R2228" s="16" t="s">
        <v>8331</v>
      </c>
      <c r="S2228" s="11" t="s">
        <v>8349</v>
      </c>
      <c r="T2228" s="21">
        <f>(((K2228/60)/60)/24)+DATE(1970,1,1)</f>
        <v>42381.79886574074</v>
      </c>
      <c r="U2228" s="21">
        <f>(((I2228/60)/60)/24)+DATE(1970,1,1)</f>
        <v>42412.207638888889</v>
      </c>
    </row>
    <row r="2229" spans="1:21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f>YEAR(T2229)</f>
        <v>2013</v>
      </c>
      <c r="K2229" s="11">
        <v>1381778555</v>
      </c>
      <c r="L2229" t="b">
        <v>0</v>
      </c>
      <c r="M2229">
        <v>301</v>
      </c>
      <c r="N2229" t="b">
        <v>1</v>
      </c>
      <c r="O2229" t="s">
        <v>8295</v>
      </c>
      <c r="P2229" s="10">
        <f>ROUND(E2229/D2229*100,0)</f>
        <v>157</v>
      </c>
      <c r="Q2229">
        <f>IFERROR(ROUND(E2229/M2229,2),0)</f>
        <v>67.97</v>
      </c>
      <c r="R2229" s="16" t="s">
        <v>8331</v>
      </c>
      <c r="S2229" s="11" t="s">
        <v>8349</v>
      </c>
      <c r="T2229" s="21">
        <f>(((K2229/60)/60)/24)+DATE(1970,1,1)</f>
        <v>41561.807349537034</v>
      </c>
      <c r="U2229" s="21">
        <f>(((I2229/60)/60)/24)+DATE(1970,1,1)</f>
        <v>41591.849016203705</v>
      </c>
    </row>
    <row r="2230" spans="1:21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f>YEAR(T2230)</f>
        <v>2015</v>
      </c>
      <c r="K2230" s="11">
        <v>1437115236</v>
      </c>
      <c r="L2230" t="b">
        <v>0</v>
      </c>
      <c r="M2230">
        <v>144</v>
      </c>
      <c r="N2230" t="b">
        <v>1</v>
      </c>
      <c r="O2230" t="s">
        <v>8295</v>
      </c>
      <c r="P2230" s="10">
        <f>ROUND(E2230/D2230*100,0)</f>
        <v>1174</v>
      </c>
      <c r="Q2230">
        <f>IFERROR(ROUND(E2230/M2230,2),0)</f>
        <v>81.56</v>
      </c>
      <c r="R2230" s="16" t="s">
        <v>8331</v>
      </c>
      <c r="S2230" s="11" t="s">
        <v>8349</v>
      </c>
      <c r="T2230" s="21">
        <f>(((K2230/60)/60)/24)+DATE(1970,1,1)</f>
        <v>42202.278194444443</v>
      </c>
      <c r="U2230" s="21">
        <f>(((I2230/60)/60)/24)+DATE(1970,1,1)</f>
        <v>42232.278194444443</v>
      </c>
    </row>
    <row r="2231" spans="1:21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f>YEAR(T2231)</f>
        <v>2013</v>
      </c>
      <c r="K2231" s="11">
        <v>1375113391</v>
      </c>
      <c r="L2231" t="b">
        <v>0</v>
      </c>
      <c r="M2231">
        <v>539</v>
      </c>
      <c r="N2231" t="b">
        <v>1</v>
      </c>
      <c r="O2231" t="s">
        <v>8295</v>
      </c>
      <c r="P2231" s="10">
        <f>ROUND(E2231/D2231*100,0)</f>
        <v>171</v>
      </c>
      <c r="Q2231">
        <f>IFERROR(ROUND(E2231/M2231,2),0)</f>
        <v>25.43</v>
      </c>
      <c r="R2231" s="16" t="s">
        <v>8331</v>
      </c>
      <c r="S2231" s="11" t="s">
        <v>8349</v>
      </c>
      <c r="T2231" s="21">
        <f>(((K2231/60)/60)/24)+DATE(1970,1,1)</f>
        <v>41484.664247685185</v>
      </c>
      <c r="U2231" s="21">
        <f>(((I2231/60)/60)/24)+DATE(1970,1,1)</f>
        <v>41520.166666666664</v>
      </c>
    </row>
    <row r="2232" spans="1:21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f>YEAR(T2232)</f>
        <v>2014</v>
      </c>
      <c r="K2232" s="11">
        <v>1395868127</v>
      </c>
      <c r="L2232" t="b">
        <v>0</v>
      </c>
      <c r="M2232">
        <v>498</v>
      </c>
      <c r="N2232" t="b">
        <v>1</v>
      </c>
      <c r="O2232" t="s">
        <v>8295</v>
      </c>
      <c r="P2232" s="10">
        <f>ROUND(E2232/D2232*100,0)</f>
        <v>126</v>
      </c>
      <c r="Q2232">
        <f>IFERROR(ROUND(E2232/M2232,2),0)</f>
        <v>21.5</v>
      </c>
      <c r="R2232" s="16" t="s">
        <v>8331</v>
      </c>
      <c r="S2232" s="11" t="s">
        <v>8349</v>
      </c>
      <c r="T2232" s="21">
        <f>(((K2232/60)/60)/24)+DATE(1970,1,1)</f>
        <v>41724.881099537037</v>
      </c>
      <c r="U2232" s="21">
        <f>(((I2232/60)/60)/24)+DATE(1970,1,1)</f>
        <v>41754.881099537037</v>
      </c>
    </row>
    <row r="2233" spans="1:21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f>YEAR(T2233)</f>
        <v>2013</v>
      </c>
      <c r="K2233" s="11">
        <v>1369864301</v>
      </c>
      <c r="L2233" t="b">
        <v>0</v>
      </c>
      <c r="M2233">
        <v>1113</v>
      </c>
      <c r="N2233" t="b">
        <v>1</v>
      </c>
      <c r="O2233" t="s">
        <v>8295</v>
      </c>
      <c r="P2233" s="10">
        <f>ROUND(E2233/D2233*100,0)</f>
        <v>1212</v>
      </c>
      <c r="Q2233">
        <f>IFERROR(ROUND(E2233/M2233,2),0)</f>
        <v>27.23</v>
      </c>
      <c r="R2233" s="16" t="s">
        <v>8331</v>
      </c>
      <c r="S2233" s="11" t="s">
        <v>8349</v>
      </c>
      <c r="T2233" s="21">
        <f>(((K2233/60)/60)/24)+DATE(1970,1,1)</f>
        <v>41423.910891203705</v>
      </c>
      <c r="U2233" s="21">
        <f>(((I2233/60)/60)/24)+DATE(1970,1,1)</f>
        <v>41450.208333333336</v>
      </c>
    </row>
    <row r="2234" spans="1:21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f>YEAR(T2234)</f>
        <v>2014</v>
      </c>
      <c r="K2234" s="11">
        <v>1402945408</v>
      </c>
      <c r="L2234" t="b">
        <v>0</v>
      </c>
      <c r="M2234">
        <v>988</v>
      </c>
      <c r="N2234" t="b">
        <v>1</v>
      </c>
      <c r="O2234" t="s">
        <v>8295</v>
      </c>
      <c r="P2234" s="10">
        <f>ROUND(E2234/D2234*100,0)</f>
        <v>496</v>
      </c>
      <c r="Q2234">
        <f>IFERROR(ROUND(E2234/M2234,2),0)</f>
        <v>25.09</v>
      </c>
      <c r="R2234" s="16" t="s">
        <v>8331</v>
      </c>
      <c r="S2234" s="11" t="s">
        <v>8349</v>
      </c>
      <c r="T2234" s="21">
        <f>(((K2234/60)/60)/24)+DATE(1970,1,1)</f>
        <v>41806.794074074074</v>
      </c>
      <c r="U2234" s="21">
        <f>(((I2234/60)/60)/24)+DATE(1970,1,1)</f>
        <v>41839.125</v>
      </c>
    </row>
    <row r="2235" spans="1:21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f>YEAR(T2235)</f>
        <v>2015</v>
      </c>
      <c r="K2235" s="11">
        <v>1448269539</v>
      </c>
      <c r="L2235" t="b">
        <v>0</v>
      </c>
      <c r="M2235">
        <v>391</v>
      </c>
      <c r="N2235" t="b">
        <v>1</v>
      </c>
      <c r="O2235" t="s">
        <v>8295</v>
      </c>
      <c r="P2235" s="10">
        <f>ROUND(E2235/D2235*100,0)</f>
        <v>332</v>
      </c>
      <c r="Q2235">
        <f>IFERROR(ROUND(E2235/M2235,2),0)</f>
        <v>21.23</v>
      </c>
      <c r="R2235" s="16" t="s">
        <v>8331</v>
      </c>
      <c r="S2235" s="11" t="s">
        <v>8349</v>
      </c>
      <c r="T2235" s="21">
        <f>(((K2235/60)/60)/24)+DATE(1970,1,1)</f>
        <v>42331.378923611104</v>
      </c>
      <c r="U2235" s="21">
        <f>(((I2235/60)/60)/24)+DATE(1970,1,1)</f>
        <v>42352</v>
      </c>
    </row>
    <row r="2236" spans="1:21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f>YEAR(T2236)</f>
        <v>2016</v>
      </c>
      <c r="K2236" s="11">
        <v>1481053647</v>
      </c>
      <c r="L2236" t="b">
        <v>0</v>
      </c>
      <c r="M2236">
        <v>28</v>
      </c>
      <c r="N2236" t="b">
        <v>1</v>
      </c>
      <c r="O2236" t="s">
        <v>8295</v>
      </c>
      <c r="P2236" s="10">
        <f>ROUND(E2236/D2236*100,0)</f>
        <v>1165</v>
      </c>
      <c r="Q2236">
        <f>IFERROR(ROUND(E2236/M2236,2),0)</f>
        <v>41.61</v>
      </c>
      <c r="R2236" s="16" t="s">
        <v>8331</v>
      </c>
      <c r="S2236" s="11" t="s">
        <v>8349</v>
      </c>
      <c r="T2236" s="21">
        <f>(((K2236/60)/60)/24)+DATE(1970,1,1)</f>
        <v>42710.824618055558</v>
      </c>
      <c r="U2236" s="21">
        <f>(((I2236/60)/60)/24)+DATE(1970,1,1)</f>
        <v>42740.824618055558</v>
      </c>
    </row>
    <row r="2237" spans="1:21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f>YEAR(T2237)</f>
        <v>2015</v>
      </c>
      <c r="K2237" s="11">
        <v>1424997111</v>
      </c>
      <c r="L2237" t="b">
        <v>0</v>
      </c>
      <c r="M2237">
        <v>147</v>
      </c>
      <c r="N2237" t="b">
        <v>1</v>
      </c>
      <c r="O2237" t="s">
        <v>8295</v>
      </c>
      <c r="P2237" s="10">
        <f>ROUND(E2237/D2237*100,0)</f>
        <v>153</v>
      </c>
      <c r="Q2237">
        <f>IFERROR(ROUND(E2237/M2237,2),0)</f>
        <v>135.59</v>
      </c>
      <c r="R2237" s="16" t="s">
        <v>8331</v>
      </c>
      <c r="S2237" s="11" t="s">
        <v>8349</v>
      </c>
      <c r="T2237" s="21">
        <f>(((K2237/60)/60)/24)+DATE(1970,1,1)</f>
        <v>42062.022118055553</v>
      </c>
      <c r="U2237" s="21">
        <f>(((I2237/60)/60)/24)+DATE(1970,1,1)</f>
        <v>42091.980451388896</v>
      </c>
    </row>
    <row r="2238" spans="1:21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f>YEAR(T2238)</f>
        <v>2016</v>
      </c>
      <c r="K2238" s="11">
        <v>1451746123</v>
      </c>
      <c r="L2238" t="b">
        <v>0</v>
      </c>
      <c r="M2238">
        <v>680</v>
      </c>
      <c r="N2238" t="b">
        <v>1</v>
      </c>
      <c r="O2238" t="s">
        <v>8295</v>
      </c>
      <c r="P2238" s="10">
        <f>ROUND(E2238/D2238*100,0)</f>
        <v>537</v>
      </c>
      <c r="Q2238">
        <f>IFERROR(ROUND(E2238/M2238,2),0)</f>
        <v>22.12</v>
      </c>
      <c r="R2238" s="16" t="s">
        <v>8331</v>
      </c>
      <c r="S2238" s="11" t="s">
        <v>8349</v>
      </c>
      <c r="T2238" s="21">
        <f>(((K2238/60)/60)/24)+DATE(1970,1,1)</f>
        <v>42371.617164351846</v>
      </c>
      <c r="U2238" s="21">
        <f>(((I2238/60)/60)/24)+DATE(1970,1,1)</f>
        <v>42401.617164351846</v>
      </c>
    </row>
    <row r="2239" spans="1:21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f>YEAR(T2239)</f>
        <v>2014</v>
      </c>
      <c r="K2239" s="11">
        <v>1412294683</v>
      </c>
      <c r="L2239" t="b">
        <v>0</v>
      </c>
      <c r="M2239">
        <v>983</v>
      </c>
      <c r="N2239" t="b">
        <v>1</v>
      </c>
      <c r="O2239" t="s">
        <v>8295</v>
      </c>
      <c r="P2239" s="10">
        <f>ROUND(E2239/D2239*100,0)</f>
        <v>353</v>
      </c>
      <c r="Q2239">
        <f>IFERROR(ROUND(E2239/M2239,2),0)</f>
        <v>64.63</v>
      </c>
      <c r="R2239" s="16" t="s">
        <v>8331</v>
      </c>
      <c r="S2239" s="11" t="s">
        <v>8349</v>
      </c>
      <c r="T2239" s="21">
        <f>(((K2239/60)/60)/24)+DATE(1970,1,1)</f>
        <v>41915.003275462965</v>
      </c>
      <c r="U2239" s="21">
        <f>(((I2239/60)/60)/24)+DATE(1970,1,1)</f>
        <v>41955.332638888889</v>
      </c>
    </row>
    <row r="2240" spans="1:21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f>YEAR(T2240)</f>
        <v>2017</v>
      </c>
      <c r="K2240" s="11">
        <v>1486565716</v>
      </c>
      <c r="L2240" t="b">
        <v>0</v>
      </c>
      <c r="M2240">
        <v>79</v>
      </c>
      <c r="N2240" t="b">
        <v>1</v>
      </c>
      <c r="O2240" t="s">
        <v>8295</v>
      </c>
      <c r="P2240" s="10">
        <f>ROUND(E2240/D2240*100,0)</f>
        <v>137</v>
      </c>
      <c r="Q2240">
        <f>IFERROR(ROUND(E2240/M2240,2),0)</f>
        <v>69.569999999999993</v>
      </c>
      <c r="R2240" s="16" t="s">
        <v>8331</v>
      </c>
      <c r="S2240" s="11" t="s">
        <v>8349</v>
      </c>
      <c r="T2240" s="21">
        <f>(((K2240/60)/60)/24)+DATE(1970,1,1)</f>
        <v>42774.621712962966</v>
      </c>
      <c r="U2240" s="21">
        <f>(((I2240/60)/60)/24)+DATE(1970,1,1)</f>
        <v>42804.621712962966</v>
      </c>
    </row>
    <row r="2241" spans="1:21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f>YEAR(T2241)</f>
        <v>2013</v>
      </c>
      <c r="K2241" s="11">
        <v>1382742014</v>
      </c>
      <c r="L2241" t="b">
        <v>0</v>
      </c>
      <c r="M2241">
        <v>426</v>
      </c>
      <c r="N2241" t="b">
        <v>1</v>
      </c>
      <c r="O2241" t="s">
        <v>8295</v>
      </c>
      <c r="P2241" s="10">
        <f>ROUND(E2241/D2241*100,0)</f>
        <v>128</v>
      </c>
      <c r="Q2241">
        <f>IFERROR(ROUND(E2241/M2241,2),0)</f>
        <v>75.13</v>
      </c>
      <c r="R2241" s="16" t="s">
        <v>8331</v>
      </c>
      <c r="S2241" s="11" t="s">
        <v>8349</v>
      </c>
      <c r="T2241" s="21">
        <f>(((K2241/60)/60)/24)+DATE(1970,1,1)</f>
        <v>41572.958495370374</v>
      </c>
      <c r="U2241" s="21">
        <f>(((I2241/60)/60)/24)+DATE(1970,1,1)</f>
        <v>41609.168055555558</v>
      </c>
    </row>
    <row r="2242" spans="1:21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f>YEAR(T2242)</f>
        <v>2016</v>
      </c>
      <c r="K2242" s="11">
        <v>1458762544</v>
      </c>
      <c r="L2242" t="b">
        <v>0</v>
      </c>
      <c r="M2242">
        <v>96</v>
      </c>
      <c r="N2242" t="b">
        <v>1</v>
      </c>
      <c r="O2242" t="s">
        <v>8295</v>
      </c>
      <c r="P2242" s="10">
        <f>ROUND(E2242/D2242*100,0)</f>
        <v>271</v>
      </c>
      <c r="Q2242">
        <f>IFERROR(ROUND(E2242/M2242,2),0)</f>
        <v>140.97999999999999</v>
      </c>
      <c r="R2242" s="16" t="s">
        <v>8331</v>
      </c>
      <c r="S2242" s="11" t="s">
        <v>8349</v>
      </c>
      <c r="T2242" s="21">
        <f>(((K2242/60)/60)/24)+DATE(1970,1,1)</f>
        <v>42452.825740740736</v>
      </c>
      <c r="U2242" s="21">
        <f>(((I2242/60)/60)/24)+DATE(1970,1,1)</f>
        <v>42482.825740740736</v>
      </c>
    </row>
    <row r="2243" spans="1:21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f>YEAR(T2243)</f>
        <v>2017</v>
      </c>
      <c r="K2243" s="11">
        <v>1485892300</v>
      </c>
      <c r="L2243" t="b">
        <v>0</v>
      </c>
      <c r="M2243">
        <v>163</v>
      </c>
      <c r="N2243" t="b">
        <v>1</v>
      </c>
      <c r="O2243" t="s">
        <v>8295</v>
      </c>
      <c r="P2243" s="10">
        <f>ROUND(E2243/D2243*100,0)</f>
        <v>806</v>
      </c>
      <c r="Q2243">
        <f>IFERROR(ROUND(E2243/M2243,2),0)</f>
        <v>49.47</v>
      </c>
      <c r="R2243" s="16" t="s">
        <v>8331</v>
      </c>
      <c r="S2243" s="11" t="s">
        <v>8349</v>
      </c>
      <c r="T2243" s="21">
        <f>(((K2243/60)/60)/24)+DATE(1970,1,1)</f>
        <v>42766.827546296292</v>
      </c>
      <c r="U2243" s="21">
        <f>(((I2243/60)/60)/24)+DATE(1970,1,1)</f>
        <v>42796.827546296292</v>
      </c>
    </row>
    <row r="2244" spans="1:21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f>YEAR(T2244)</f>
        <v>2013</v>
      </c>
      <c r="K2244" s="11">
        <v>1382449733</v>
      </c>
      <c r="L2244" t="b">
        <v>0</v>
      </c>
      <c r="M2244">
        <v>2525</v>
      </c>
      <c r="N2244" t="b">
        <v>1</v>
      </c>
      <c r="O2244" t="s">
        <v>8295</v>
      </c>
      <c r="P2244" s="10">
        <f>ROUND(E2244/D2244*100,0)</f>
        <v>1360</v>
      </c>
      <c r="Q2244">
        <f>IFERROR(ROUND(E2244/M2244,2),0)</f>
        <v>53.87</v>
      </c>
      <c r="R2244" s="16" t="s">
        <v>8331</v>
      </c>
      <c r="S2244" s="11" t="s">
        <v>8349</v>
      </c>
      <c r="T2244" s="21">
        <f>(((K2244/60)/60)/24)+DATE(1970,1,1)</f>
        <v>41569.575613425928</v>
      </c>
      <c r="U2244" s="21">
        <f>(((I2244/60)/60)/24)+DATE(1970,1,1)</f>
        <v>41605.126388888886</v>
      </c>
    </row>
    <row r="2245" spans="1:21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f>YEAR(T2245)</f>
        <v>2017</v>
      </c>
      <c r="K2245" s="11">
        <v>1488823290</v>
      </c>
      <c r="L2245" t="b">
        <v>0</v>
      </c>
      <c r="M2245">
        <v>2035</v>
      </c>
      <c r="N2245" t="b">
        <v>1</v>
      </c>
      <c r="O2245" t="s">
        <v>8295</v>
      </c>
      <c r="P2245" s="10">
        <f>ROUND(E2245/D2245*100,0)</f>
        <v>930250</v>
      </c>
      <c r="Q2245">
        <f>IFERROR(ROUND(E2245/M2245,2),0)</f>
        <v>4.57</v>
      </c>
      <c r="R2245" s="16" t="s">
        <v>8331</v>
      </c>
      <c r="S2245" s="11" t="s">
        <v>8349</v>
      </c>
      <c r="T2245" s="21">
        <f>(((K2245/60)/60)/24)+DATE(1970,1,1)</f>
        <v>42800.751041666663</v>
      </c>
      <c r="U2245" s="21">
        <f>(((I2245/60)/60)/24)+DATE(1970,1,1)</f>
        <v>42807.125</v>
      </c>
    </row>
    <row r="2246" spans="1:21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f>YEAR(T2246)</f>
        <v>2016</v>
      </c>
      <c r="K2246" s="11">
        <v>1475609946</v>
      </c>
      <c r="L2246" t="b">
        <v>0</v>
      </c>
      <c r="M2246">
        <v>290</v>
      </c>
      <c r="N2246" t="b">
        <v>1</v>
      </c>
      <c r="O2246" t="s">
        <v>8295</v>
      </c>
      <c r="P2246" s="10">
        <f>ROUND(E2246/D2246*100,0)</f>
        <v>377</v>
      </c>
      <c r="Q2246">
        <f>IFERROR(ROUND(E2246/M2246,2),0)</f>
        <v>65</v>
      </c>
      <c r="R2246" s="16" t="s">
        <v>8331</v>
      </c>
      <c r="S2246" s="11" t="s">
        <v>8349</v>
      </c>
      <c r="T2246" s="21">
        <f>(((K2246/60)/60)/24)+DATE(1970,1,1)</f>
        <v>42647.818819444445</v>
      </c>
      <c r="U2246" s="21">
        <f>(((I2246/60)/60)/24)+DATE(1970,1,1)</f>
        <v>42659.854166666672</v>
      </c>
    </row>
    <row r="2247" spans="1:21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f>YEAR(T2247)</f>
        <v>2014</v>
      </c>
      <c r="K2247" s="11">
        <v>1390323617</v>
      </c>
      <c r="L2247" t="b">
        <v>0</v>
      </c>
      <c r="M2247">
        <v>1980</v>
      </c>
      <c r="N2247" t="b">
        <v>1</v>
      </c>
      <c r="O2247" t="s">
        <v>8295</v>
      </c>
      <c r="P2247" s="10">
        <f>ROUND(E2247/D2247*100,0)</f>
        <v>2647</v>
      </c>
      <c r="Q2247">
        <f>IFERROR(ROUND(E2247/M2247,2),0)</f>
        <v>53.48</v>
      </c>
      <c r="R2247" s="16" t="s">
        <v>8331</v>
      </c>
      <c r="S2247" s="11" t="s">
        <v>8349</v>
      </c>
      <c r="T2247" s="21">
        <f>(((K2247/60)/60)/24)+DATE(1970,1,1)</f>
        <v>41660.708530092597</v>
      </c>
      <c r="U2247" s="21">
        <f>(((I2247/60)/60)/24)+DATE(1970,1,1)</f>
        <v>41691.75</v>
      </c>
    </row>
    <row r="2248" spans="1:21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f>YEAR(T2248)</f>
        <v>2015</v>
      </c>
      <c r="K2248" s="11">
        <v>1438801210</v>
      </c>
      <c r="L2248" t="b">
        <v>0</v>
      </c>
      <c r="M2248">
        <v>57</v>
      </c>
      <c r="N2248" t="b">
        <v>1</v>
      </c>
      <c r="O2248" t="s">
        <v>8295</v>
      </c>
      <c r="P2248" s="10">
        <f>ROUND(E2248/D2248*100,0)</f>
        <v>100</v>
      </c>
      <c r="Q2248">
        <f>IFERROR(ROUND(E2248/M2248,2),0)</f>
        <v>43.91</v>
      </c>
      <c r="R2248" s="16" t="s">
        <v>8331</v>
      </c>
      <c r="S2248" s="11" t="s">
        <v>8349</v>
      </c>
      <c r="T2248" s="21">
        <f>(((K2248/60)/60)/24)+DATE(1970,1,1)</f>
        <v>42221.79178240741</v>
      </c>
      <c r="U2248" s="21">
        <f>(((I2248/60)/60)/24)+DATE(1970,1,1)</f>
        <v>42251.79178240741</v>
      </c>
    </row>
    <row r="2249" spans="1:21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f>YEAR(T2249)</f>
        <v>2015</v>
      </c>
      <c r="K2249" s="11">
        <v>1436975965</v>
      </c>
      <c r="L2249" t="b">
        <v>0</v>
      </c>
      <c r="M2249">
        <v>380</v>
      </c>
      <c r="N2249" t="b">
        <v>1</v>
      </c>
      <c r="O2249" t="s">
        <v>8295</v>
      </c>
      <c r="P2249" s="10">
        <f>ROUND(E2249/D2249*100,0)</f>
        <v>104</v>
      </c>
      <c r="Q2249">
        <f>IFERROR(ROUND(E2249/M2249,2),0)</f>
        <v>50.85</v>
      </c>
      <c r="R2249" s="16" t="s">
        <v>8331</v>
      </c>
      <c r="S2249" s="11" t="s">
        <v>8349</v>
      </c>
      <c r="T2249" s="21">
        <f>(((K2249/60)/60)/24)+DATE(1970,1,1)</f>
        <v>42200.666261574079</v>
      </c>
      <c r="U2249" s="21">
        <f>(((I2249/60)/60)/24)+DATE(1970,1,1)</f>
        <v>42214.666261574079</v>
      </c>
    </row>
    <row r="2250" spans="1:21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f>YEAR(T2250)</f>
        <v>2016</v>
      </c>
      <c r="K2250" s="11">
        <v>1479157278</v>
      </c>
      <c r="L2250" t="b">
        <v>0</v>
      </c>
      <c r="M2250">
        <v>128</v>
      </c>
      <c r="N2250" t="b">
        <v>1</v>
      </c>
      <c r="O2250" t="s">
        <v>8295</v>
      </c>
      <c r="P2250" s="10">
        <f>ROUND(E2250/D2250*100,0)</f>
        <v>107</v>
      </c>
      <c r="Q2250">
        <f>IFERROR(ROUND(E2250/M2250,2),0)</f>
        <v>58.63</v>
      </c>
      <c r="R2250" s="16" t="s">
        <v>8331</v>
      </c>
      <c r="S2250" s="11" t="s">
        <v>8349</v>
      </c>
      <c r="T2250" s="21">
        <f>(((K2250/60)/60)/24)+DATE(1970,1,1)</f>
        <v>42688.875902777778</v>
      </c>
      <c r="U2250" s="21">
        <f>(((I2250/60)/60)/24)+DATE(1970,1,1)</f>
        <v>42718.875902777778</v>
      </c>
    </row>
    <row r="2251" spans="1:21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f>YEAR(T2251)</f>
        <v>2013</v>
      </c>
      <c r="K2251" s="11">
        <v>1362329565</v>
      </c>
      <c r="L2251" t="b">
        <v>0</v>
      </c>
      <c r="M2251">
        <v>180</v>
      </c>
      <c r="N2251" t="b">
        <v>1</v>
      </c>
      <c r="O2251" t="s">
        <v>8295</v>
      </c>
      <c r="P2251" s="10">
        <f>ROUND(E2251/D2251*100,0)</f>
        <v>169</v>
      </c>
      <c r="Q2251">
        <f>IFERROR(ROUND(E2251/M2251,2),0)</f>
        <v>32.82</v>
      </c>
      <c r="R2251" s="16" t="s">
        <v>8331</v>
      </c>
      <c r="S2251" s="11" t="s">
        <v>8349</v>
      </c>
      <c r="T2251" s="21">
        <f>(((K2251/60)/60)/24)+DATE(1970,1,1)</f>
        <v>41336.703298611108</v>
      </c>
      <c r="U2251" s="21">
        <f>(((I2251/60)/60)/24)+DATE(1970,1,1)</f>
        <v>41366.661631944444</v>
      </c>
    </row>
    <row r="2252" spans="1:21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f>YEAR(T2252)</f>
        <v>2016</v>
      </c>
      <c r="K2252" s="11">
        <v>1478131673</v>
      </c>
      <c r="L2252" t="b">
        <v>0</v>
      </c>
      <c r="M2252">
        <v>571</v>
      </c>
      <c r="N2252" t="b">
        <v>1</v>
      </c>
      <c r="O2252" t="s">
        <v>8295</v>
      </c>
      <c r="P2252" s="10">
        <f>ROUND(E2252/D2252*100,0)</f>
        <v>975</v>
      </c>
      <c r="Q2252">
        <f>IFERROR(ROUND(E2252/M2252,2),0)</f>
        <v>426.93</v>
      </c>
      <c r="R2252" s="16" t="s">
        <v>8331</v>
      </c>
      <c r="S2252" s="11" t="s">
        <v>8349</v>
      </c>
      <c r="T2252" s="21">
        <f>(((K2252/60)/60)/24)+DATE(1970,1,1)</f>
        <v>42677.005474537036</v>
      </c>
      <c r="U2252" s="21">
        <f>(((I2252/60)/60)/24)+DATE(1970,1,1)</f>
        <v>42707.0471412037</v>
      </c>
    </row>
    <row r="2253" spans="1:21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f>YEAR(T2253)</f>
        <v>2014</v>
      </c>
      <c r="K2253" s="11">
        <v>1406362677</v>
      </c>
      <c r="L2253" t="b">
        <v>0</v>
      </c>
      <c r="M2253">
        <v>480</v>
      </c>
      <c r="N2253" t="b">
        <v>1</v>
      </c>
      <c r="O2253" t="s">
        <v>8295</v>
      </c>
      <c r="P2253" s="10">
        <f>ROUND(E2253/D2253*100,0)</f>
        <v>134</v>
      </c>
      <c r="Q2253">
        <f>IFERROR(ROUND(E2253/M2253,2),0)</f>
        <v>23.81</v>
      </c>
      <c r="R2253" s="16" t="s">
        <v>8331</v>
      </c>
      <c r="S2253" s="11" t="s">
        <v>8349</v>
      </c>
      <c r="T2253" s="21">
        <f>(((K2253/60)/60)/24)+DATE(1970,1,1)</f>
        <v>41846.34579861111</v>
      </c>
      <c r="U2253" s="21">
        <f>(((I2253/60)/60)/24)+DATE(1970,1,1)</f>
        <v>41867.34579861111</v>
      </c>
    </row>
    <row r="2254" spans="1:21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f>YEAR(T2254)</f>
        <v>2016</v>
      </c>
      <c r="K2254" s="11">
        <v>1469173938</v>
      </c>
      <c r="L2254" t="b">
        <v>0</v>
      </c>
      <c r="M2254">
        <v>249</v>
      </c>
      <c r="N2254" t="b">
        <v>1</v>
      </c>
      <c r="O2254" t="s">
        <v>8295</v>
      </c>
      <c r="P2254" s="10">
        <f>ROUND(E2254/D2254*100,0)</f>
        <v>272</v>
      </c>
      <c r="Q2254">
        <f>IFERROR(ROUND(E2254/M2254,2),0)</f>
        <v>98.41</v>
      </c>
      <c r="R2254" s="16" t="s">
        <v>8331</v>
      </c>
      <c r="S2254" s="11" t="s">
        <v>8349</v>
      </c>
      <c r="T2254" s="21">
        <f>(((K2254/60)/60)/24)+DATE(1970,1,1)</f>
        <v>42573.327986111108</v>
      </c>
      <c r="U2254" s="21">
        <f>(((I2254/60)/60)/24)+DATE(1970,1,1)</f>
        <v>42588.327986111108</v>
      </c>
    </row>
    <row r="2255" spans="1:21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f>YEAR(T2255)</f>
        <v>2015</v>
      </c>
      <c r="K2255" s="11">
        <v>1445267347</v>
      </c>
      <c r="L2255" t="b">
        <v>0</v>
      </c>
      <c r="M2255">
        <v>84</v>
      </c>
      <c r="N2255" t="b">
        <v>1</v>
      </c>
      <c r="O2255" t="s">
        <v>8295</v>
      </c>
      <c r="P2255" s="10">
        <f>ROUND(E2255/D2255*100,0)</f>
        <v>113</v>
      </c>
      <c r="Q2255">
        <f>IFERROR(ROUND(E2255/M2255,2),0)</f>
        <v>107.32</v>
      </c>
      <c r="R2255" s="16" t="s">
        <v>8331</v>
      </c>
      <c r="S2255" s="11" t="s">
        <v>8349</v>
      </c>
      <c r="T2255" s="21">
        <f>(((K2255/60)/60)/24)+DATE(1970,1,1)</f>
        <v>42296.631331018521</v>
      </c>
      <c r="U2255" s="21">
        <f>(((I2255/60)/60)/24)+DATE(1970,1,1)</f>
        <v>42326.672997685186</v>
      </c>
    </row>
    <row r="2256" spans="1:21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f>YEAR(T2256)</f>
        <v>2017</v>
      </c>
      <c r="K2256" s="11">
        <v>1484667168</v>
      </c>
      <c r="L2256" t="b">
        <v>0</v>
      </c>
      <c r="M2256">
        <v>197</v>
      </c>
      <c r="N2256" t="b">
        <v>1</v>
      </c>
      <c r="O2256" t="s">
        <v>8295</v>
      </c>
      <c r="P2256" s="10">
        <f>ROUND(E2256/D2256*100,0)</f>
        <v>460</v>
      </c>
      <c r="Q2256">
        <f>IFERROR(ROUND(E2256/M2256,2),0)</f>
        <v>11.67</v>
      </c>
      <c r="R2256" s="16" t="s">
        <v>8331</v>
      </c>
      <c r="S2256" s="11" t="s">
        <v>8349</v>
      </c>
      <c r="T2256" s="21">
        <f>(((K2256/60)/60)/24)+DATE(1970,1,1)</f>
        <v>42752.647777777776</v>
      </c>
      <c r="U2256" s="21">
        <f>(((I2256/60)/60)/24)+DATE(1970,1,1)</f>
        <v>42759.647777777776</v>
      </c>
    </row>
    <row r="2257" spans="1:21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f>YEAR(T2257)</f>
        <v>2016</v>
      </c>
      <c r="K2257" s="11">
        <v>1460069451</v>
      </c>
      <c r="L2257" t="b">
        <v>0</v>
      </c>
      <c r="M2257">
        <v>271</v>
      </c>
      <c r="N2257" t="b">
        <v>1</v>
      </c>
      <c r="O2257" t="s">
        <v>8295</v>
      </c>
      <c r="P2257" s="10">
        <f>ROUND(E2257/D2257*100,0)</f>
        <v>287</v>
      </c>
      <c r="Q2257">
        <f>IFERROR(ROUND(E2257/M2257,2),0)</f>
        <v>41.78</v>
      </c>
      <c r="R2257" s="16" t="s">
        <v>8331</v>
      </c>
      <c r="S2257" s="11" t="s">
        <v>8349</v>
      </c>
      <c r="T2257" s="21">
        <f>(((K2257/60)/60)/24)+DATE(1970,1,1)</f>
        <v>42467.951979166668</v>
      </c>
      <c r="U2257" s="21">
        <f>(((I2257/60)/60)/24)+DATE(1970,1,1)</f>
        <v>42497.951979166668</v>
      </c>
    </row>
    <row r="2258" spans="1:21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f>YEAR(T2258)</f>
        <v>2016</v>
      </c>
      <c r="K2258" s="11">
        <v>1478602246</v>
      </c>
      <c r="L2258" t="b">
        <v>0</v>
      </c>
      <c r="M2258">
        <v>50</v>
      </c>
      <c r="N2258" t="b">
        <v>1</v>
      </c>
      <c r="O2258" t="s">
        <v>8295</v>
      </c>
      <c r="P2258" s="10">
        <f>ROUND(E2258/D2258*100,0)</f>
        <v>223</v>
      </c>
      <c r="Q2258">
        <f>IFERROR(ROUND(E2258/M2258,2),0)</f>
        <v>21.38</v>
      </c>
      <c r="R2258" s="16" t="s">
        <v>8331</v>
      </c>
      <c r="S2258" s="11" t="s">
        <v>8349</v>
      </c>
      <c r="T2258" s="21">
        <f>(((K2258/60)/60)/24)+DATE(1970,1,1)</f>
        <v>42682.451921296291</v>
      </c>
      <c r="U2258" s="21">
        <f>(((I2258/60)/60)/24)+DATE(1970,1,1)</f>
        <v>42696.451921296291</v>
      </c>
    </row>
    <row r="2259" spans="1:21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f>YEAR(T2259)</f>
        <v>2016</v>
      </c>
      <c r="K2259" s="11">
        <v>1463351329</v>
      </c>
      <c r="L2259" t="b">
        <v>0</v>
      </c>
      <c r="M2259">
        <v>169</v>
      </c>
      <c r="N2259" t="b">
        <v>1</v>
      </c>
      <c r="O2259" t="s">
        <v>8295</v>
      </c>
      <c r="P2259" s="10">
        <f>ROUND(E2259/D2259*100,0)</f>
        <v>636</v>
      </c>
      <c r="Q2259">
        <f>IFERROR(ROUND(E2259/M2259,2),0)</f>
        <v>94.1</v>
      </c>
      <c r="R2259" s="16" t="s">
        <v>8331</v>
      </c>
      <c r="S2259" s="11" t="s">
        <v>8349</v>
      </c>
      <c r="T2259" s="21">
        <f>(((K2259/60)/60)/24)+DATE(1970,1,1)</f>
        <v>42505.936678240745</v>
      </c>
      <c r="U2259" s="21">
        <f>(((I2259/60)/60)/24)+DATE(1970,1,1)</f>
        <v>42540.958333333328</v>
      </c>
    </row>
    <row r="2260" spans="1:21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f>YEAR(T2260)</f>
        <v>2015</v>
      </c>
      <c r="K2260" s="11">
        <v>1431453687</v>
      </c>
      <c r="L2260" t="b">
        <v>0</v>
      </c>
      <c r="M2260">
        <v>205</v>
      </c>
      <c r="N2260" t="b">
        <v>1</v>
      </c>
      <c r="O2260" t="s">
        <v>8295</v>
      </c>
      <c r="P2260" s="10">
        <f>ROUND(E2260/D2260*100,0)</f>
        <v>147</v>
      </c>
      <c r="Q2260">
        <f>IFERROR(ROUND(E2260/M2260,2),0)</f>
        <v>15.72</v>
      </c>
      <c r="R2260" s="16" t="s">
        <v>8331</v>
      </c>
      <c r="S2260" s="11" t="s">
        <v>8349</v>
      </c>
      <c r="T2260" s="21">
        <f>(((K2260/60)/60)/24)+DATE(1970,1,1)</f>
        <v>42136.75100694444</v>
      </c>
      <c r="U2260" s="21">
        <f>(((I2260/60)/60)/24)+DATE(1970,1,1)</f>
        <v>42166.75100694444</v>
      </c>
    </row>
    <row r="2261" spans="1:21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f>YEAR(T2261)</f>
        <v>2016</v>
      </c>
      <c r="K2261" s="11">
        <v>1480360736</v>
      </c>
      <c r="L2261" t="b">
        <v>0</v>
      </c>
      <c r="M2261">
        <v>206</v>
      </c>
      <c r="N2261" t="b">
        <v>1</v>
      </c>
      <c r="O2261" t="s">
        <v>8295</v>
      </c>
      <c r="P2261" s="10">
        <f>ROUND(E2261/D2261*100,0)</f>
        <v>1867</v>
      </c>
      <c r="Q2261">
        <f>IFERROR(ROUND(E2261/M2261,2),0)</f>
        <v>90.64</v>
      </c>
      <c r="R2261" s="16" t="s">
        <v>8331</v>
      </c>
      <c r="S2261" s="11" t="s">
        <v>8349</v>
      </c>
      <c r="T2261" s="21">
        <f>(((K2261/60)/60)/24)+DATE(1970,1,1)</f>
        <v>42702.804814814815</v>
      </c>
      <c r="U2261" s="21">
        <f>(((I2261/60)/60)/24)+DATE(1970,1,1)</f>
        <v>42712.804814814815</v>
      </c>
    </row>
    <row r="2262" spans="1:21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f>YEAR(T2262)</f>
        <v>2014</v>
      </c>
      <c r="K2262" s="11">
        <v>1393287850</v>
      </c>
      <c r="L2262" t="b">
        <v>0</v>
      </c>
      <c r="M2262">
        <v>84</v>
      </c>
      <c r="N2262" t="b">
        <v>1</v>
      </c>
      <c r="O2262" t="s">
        <v>8295</v>
      </c>
      <c r="P2262" s="10">
        <f>ROUND(E2262/D2262*100,0)</f>
        <v>327</v>
      </c>
      <c r="Q2262">
        <f>IFERROR(ROUND(E2262/M2262,2),0)</f>
        <v>97.3</v>
      </c>
      <c r="R2262" s="16" t="s">
        <v>8331</v>
      </c>
      <c r="S2262" s="11" t="s">
        <v>8349</v>
      </c>
      <c r="T2262" s="21">
        <f>(((K2262/60)/60)/24)+DATE(1970,1,1)</f>
        <v>41695.016782407409</v>
      </c>
      <c r="U2262" s="21">
        <f>(((I2262/60)/60)/24)+DATE(1970,1,1)</f>
        <v>41724.975115740745</v>
      </c>
    </row>
    <row r="2263" spans="1:21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f>YEAR(T2263)</f>
        <v>2017</v>
      </c>
      <c r="K2263" s="11">
        <v>1485278620</v>
      </c>
      <c r="L2263" t="b">
        <v>0</v>
      </c>
      <c r="M2263">
        <v>210</v>
      </c>
      <c r="N2263" t="b">
        <v>1</v>
      </c>
      <c r="O2263" t="s">
        <v>8295</v>
      </c>
      <c r="P2263" s="10">
        <f>ROUND(E2263/D2263*100,0)</f>
        <v>780</v>
      </c>
      <c r="Q2263">
        <f>IFERROR(ROUND(E2263/M2263,2),0)</f>
        <v>37.119999999999997</v>
      </c>
      <c r="R2263" s="16" t="s">
        <v>8331</v>
      </c>
      <c r="S2263" s="11" t="s">
        <v>8349</v>
      </c>
      <c r="T2263" s="21">
        <f>(((K2263/60)/60)/24)+DATE(1970,1,1)</f>
        <v>42759.724768518514</v>
      </c>
      <c r="U2263" s="21">
        <f>(((I2263/60)/60)/24)+DATE(1970,1,1)</f>
        <v>42780.724768518514</v>
      </c>
    </row>
    <row r="2264" spans="1:21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f>YEAR(T2264)</f>
        <v>2014</v>
      </c>
      <c r="K2264" s="11">
        <v>1413295358</v>
      </c>
      <c r="L2264" t="b">
        <v>0</v>
      </c>
      <c r="M2264">
        <v>181</v>
      </c>
      <c r="N2264" t="b">
        <v>1</v>
      </c>
      <c r="O2264" t="s">
        <v>8295</v>
      </c>
      <c r="P2264" s="10">
        <f>ROUND(E2264/D2264*100,0)</f>
        <v>154</v>
      </c>
      <c r="Q2264">
        <f>IFERROR(ROUND(E2264/M2264,2),0)</f>
        <v>28.1</v>
      </c>
      <c r="R2264" s="16" t="s">
        <v>8331</v>
      </c>
      <c r="S2264" s="11" t="s">
        <v>8349</v>
      </c>
      <c r="T2264" s="21">
        <f>(((K2264/60)/60)/24)+DATE(1970,1,1)</f>
        <v>41926.585162037038</v>
      </c>
      <c r="U2264" s="21">
        <f>(((I2264/60)/60)/24)+DATE(1970,1,1)</f>
        <v>41961</v>
      </c>
    </row>
    <row r="2265" spans="1:21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f>YEAR(T2265)</f>
        <v>2015</v>
      </c>
      <c r="K2265" s="11">
        <v>1420919913</v>
      </c>
      <c r="L2265" t="b">
        <v>0</v>
      </c>
      <c r="M2265">
        <v>60</v>
      </c>
      <c r="N2265" t="b">
        <v>1</v>
      </c>
      <c r="O2265" t="s">
        <v>8295</v>
      </c>
      <c r="P2265" s="10">
        <f>ROUND(E2265/D2265*100,0)</f>
        <v>116</v>
      </c>
      <c r="Q2265">
        <f>IFERROR(ROUND(E2265/M2265,2),0)</f>
        <v>144.43</v>
      </c>
      <c r="R2265" s="16" t="s">
        <v>8331</v>
      </c>
      <c r="S2265" s="11" t="s">
        <v>8349</v>
      </c>
      <c r="T2265" s="21">
        <f>(((K2265/60)/60)/24)+DATE(1970,1,1)</f>
        <v>42014.832326388889</v>
      </c>
      <c r="U2265" s="21">
        <f>(((I2265/60)/60)/24)+DATE(1970,1,1)</f>
        <v>42035.832326388889</v>
      </c>
    </row>
    <row r="2266" spans="1:21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f>YEAR(T2266)</f>
        <v>2016</v>
      </c>
      <c r="K2266" s="11">
        <v>1462543114</v>
      </c>
      <c r="L2266" t="b">
        <v>0</v>
      </c>
      <c r="M2266">
        <v>445</v>
      </c>
      <c r="N2266" t="b">
        <v>1</v>
      </c>
      <c r="O2266" t="s">
        <v>8295</v>
      </c>
      <c r="P2266" s="10">
        <f>ROUND(E2266/D2266*100,0)</f>
        <v>180</v>
      </c>
      <c r="Q2266">
        <f>IFERROR(ROUND(E2266/M2266,2),0)</f>
        <v>24.27</v>
      </c>
      <c r="R2266" s="16" t="s">
        <v>8331</v>
      </c>
      <c r="S2266" s="11" t="s">
        <v>8349</v>
      </c>
      <c r="T2266" s="21">
        <f>(((K2266/60)/60)/24)+DATE(1970,1,1)</f>
        <v>42496.582337962958</v>
      </c>
      <c r="U2266" s="21">
        <f>(((I2266/60)/60)/24)+DATE(1970,1,1)</f>
        <v>42513.125</v>
      </c>
    </row>
    <row r="2267" spans="1:21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f>YEAR(T2267)</f>
        <v>2016</v>
      </c>
      <c r="K2267" s="11">
        <v>1479241707</v>
      </c>
      <c r="L2267" t="b">
        <v>0</v>
      </c>
      <c r="M2267">
        <v>17</v>
      </c>
      <c r="N2267" t="b">
        <v>1</v>
      </c>
      <c r="O2267" t="s">
        <v>8295</v>
      </c>
      <c r="P2267" s="10">
        <f>ROUND(E2267/D2267*100,0)</f>
        <v>299</v>
      </c>
      <c r="Q2267">
        <f>IFERROR(ROUND(E2267/M2267,2),0)</f>
        <v>35.119999999999997</v>
      </c>
      <c r="R2267" s="16" t="s">
        <v>8331</v>
      </c>
      <c r="S2267" s="11" t="s">
        <v>8349</v>
      </c>
      <c r="T2267" s="21">
        <f>(((K2267/60)/60)/24)+DATE(1970,1,1)</f>
        <v>42689.853090277778</v>
      </c>
      <c r="U2267" s="21">
        <f>(((I2267/60)/60)/24)+DATE(1970,1,1)</f>
        <v>42696.853090277778</v>
      </c>
    </row>
    <row r="2268" spans="1:21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f>YEAR(T2268)</f>
        <v>2016</v>
      </c>
      <c r="K2268" s="11">
        <v>1460235592</v>
      </c>
      <c r="L2268" t="b">
        <v>0</v>
      </c>
      <c r="M2268">
        <v>194</v>
      </c>
      <c r="N2268" t="b">
        <v>1</v>
      </c>
      <c r="O2268" t="s">
        <v>8295</v>
      </c>
      <c r="P2268" s="10">
        <f>ROUND(E2268/D2268*100,0)</f>
        <v>320</v>
      </c>
      <c r="Q2268">
        <f>IFERROR(ROUND(E2268/M2268,2),0)</f>
        <v>24.76</v>
      </c>
      <c r="R2268" s="16" t="s">
        <v>8331</v>
      </c>
      <c r="S2268" s="11" t="s">
        <v>8349</v>
      </c>
      <c r="T2268" s="21">
        <f>(((K2268/60)/60)/24)+DATE(1970,1,1)</f>
        <v>42469.874907407408</v>
      </c>
      <c r="U2268" s="21">
        <f>(((I2268/60)/60)/24)+DATE(1970,1,1)</f>
        <v>42487.083333333328</v>
      </c>
    </row>
    <row r="2269" spans="1:21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f>YEAR(T2269)</f>
        <v>2014</v>
      </c>
      <c r="K2269" s="11">
        <v>1416945297</v>
      </c>
      <c r="L2269" t="b">
        <v>0</v>
      </c>
      <c r="M2269">
        <v>404</v>
      </c>
      <c r="N2269" t="b">
        <v>1</v>
      </c>
      <c r="O2269" t="s">
        <v>8295</v>
      </c>
      <c r="P2269" s="10">
        <f>ROUND(E2269/D2269*100,0)</f>
        <v>381</v>
      </c>
      <c r="Q2269">
        <f>IFERROR(ROUND(E2269/M2269,2),0)</f>
        <v>188.38</v>
      </c>
      <c r="R2269" s="16" t="s">
        <v>8331</v>
      </c>
      <c r="S2269" s="11" t="s">
        <v>8349</v>
      </c>
      <c r="T2269" s="21">
        <f>(((K2269/60)/60)/24)+DATE(1970,1,1)</f>
        <v>41968.829826388886</v>
      </c>
      <c r="U2269" s="21">
        <f>(((I2269/60)/60)/24)+DATE(1970,1,1)</f>
        <v>41994.041666666672</v>
      </c>
    </row>
    <row r="2270" spans="1:21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f>YEAR(T2270)</f>
        <v>2017</v>
      </c>
      <c r="K2270" s="11">
        <v>1486691915</v>
      </c>
      <c r="L2270" t="b">
        <v>0</v>
      </c>
      <c r="M2270">
        <v>194</v>
      </c>
      <c r="N2270" t="b">
        <v>1</v>
      </c>
      <c r="O2270" t="s">
        <v>8295</v>
      </c>
      <c r="P2270" s="10">
        <f>ROUND(E2270/D2270*100,0)</f>
        <v>103</v>
      </c>
      <c r="Q2270">
        <f>IFERROR(ROUND(E2270/M2270,2),0)</f>
        <v>148.08000000000001</v>
      </c>
      <c r="R2270" s="16" t="s">
        <v>8331</v>
      </c>
      <c r="S2270" s="11" t="s">
        <v>8349</v>
      </c>
      <c r="T2270" s="21">
        <f>(((K2270/60)/60)/24)+DATE(1970,1,1)</f>
        <v>42776.082349537035</v>
      </c>
      <c r="U2270" s="21">
        <f>(((I2270/60)/60)/24)+DATE(1970,1,1)</f>
        <v>42806.082349537035</v>
      </c>
    </row>
    <row r="2271" spans="1:21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f>YEAR(T2271)</f>
        <v>2017</v>
      </c>
      <c r="K2271" s="11">
        <v>1486745663</v>
      </c>
      <c r="L2271" t="b">
        <v>0</v>
      </c>
      <c r="M2271">
        <v>902</v>
      </c>
      <c r="N2271" t="b">
        <v>1</v>
      </c>
      <c r="O2271" t="s">
        <v>8295</v>
      </c>
      <c r="P2271" s="10">
        <f>ROUND(E2271/D2271*100,0)</f>
        <v>1802</v>
      </c>
      <c r="Q2271">
        <f>IFERROR(ROUND(E2271/M2271,2),0)</f>
        <v>49.93</v>
      </c>
      <c r="R2271" s="16" t="s">
        <v>8331</v>
      </c>
      <c r="S2271" s="11" t="s">
        <v>8349</v>
      </c>
      <c r="T2271" s="21">
        <f>(((K2271/60)/60)/24)+DATE(1970,1,1)</f>
        <v>42776.704432870371</v>
      </c>
      <c r="U2271" s="21">
        <f>(((I2271/60)/60)/24)+DATE(1970,1,1)</f>
        <v>42801.208333333328</v>
      </c>
    </row>
    <row r="2272" spans="1:21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f>YEAR(T2272)</f>
        <v>2016</v>
      </c>
      <c r="K2272" s="11">
        <v>1482353513</v>
      </c>
      <c r="L2272" t="b">
        <v>0</v>
      </c>
      <c r="M2272">
        <v>1670</v>
      </c>
      <c r="N2272" t="b">
        <v>1</v>
      </c>
      <c r="O2272" t="s">
        <v>8295</v>
      </c>
      <c r="P2272" s="10">
        <f>ROUND(E2272/D2272*100,0)</f>
        <v>720</v>
      </c>
      <c r="Q2272">
        <f>IFERROR(ROUND(E2272/M2272,2),0)</f>
        <v>107.82</v>
      </c>
      <c r="R2272" s="16" t="s">
        <v>8331</v>
      </c>
      <c r="S2272" s="11" t="s">
        <v>8349</v>
      </c>
      <c r="T2272" s="21">
        <f>(((K2272/60)/60)/24)+DATE(1970,1,1)</f>
        <v>42725.869363425925</v>
      </c>
      <c r="U2272" s="21">
        <f>(((I2272/60)/60)/24)+DATE(1970,1,1)</f>
        <v>42745.915972222225</v>
      </c>
    </row>
    <row r="2273" spans="1:21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f>YEAR(T2273)</f>
        <v>2016</v>
      </c>
      <c r="K2273" s="11">
        <v>1478736004</v>
      </c>
      <c r="L2273" t="b">
        <v>0</v>
      </c>
      <c r="M2273">
        <v>1328</v>
      </c>
      <c r="N2273" t="b">
        <v>1</v>
      </c>
      <c r="O2273" t="s">
        <v>8295</v>
      </c>
      <c r="P2273" s="10">
        <f>ROUND(E2273/D2273*100,0)</f>
        <v>283</v>
      </c>
      <c r="Q2273">
        <f>IFERROR(ROUND(E2273/M2273,2),0)</f>
        <v>42.63</v>
      </c>
      <c r="R2273" s="16" t="s">
        <v>8331</v>
      </c>
      <c r="S2273" s="11" t="s">
        <v>8349</v>
      </c>
      <c r="T2273" s="21">
        <f>(((K2273/60)/60)/24)+DATE(1970,1,1)</f>
        <v>42684.000046296293</v>
      </c>
      <c r="U2273" s="21">
        <f>(((I2273/60)/60)/24)+DATE(1970,1,1)</f>
        <v>42714.000046296293</v>
      </c>
    </row>
    <row r="2274" spans="1:21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f>YEAR(T2274)</f>
        <v>2015</v>
      </c>
      <c r="K2274" s="11">
        <v>1446914836</v>
      </c>
      <c r="L2274" t="b">
        <v>0</v>
      </c>
      <c r="M2274">
        <v>944</v>
      </c>
      <c r="N2274" t="b">
        <v>1</v>
      </c>
      <c r="O2274" t="s">
        <v>8295</v>
      </c>
      <c r="P2274" s="10">
        <f>ROUND(E2274/D2274*100,0)</f>
        <v>1357</v>
      </c>
      <c r="Q2274">
        <f>IFERROR(ROUND(E2274/M2274,2),0)</f>
        <v>14.37</v>
      </c>
      <c r="R2274" s="16" t="s">
        <v>8331</v>
      </c>
      <c r="S2274" s="11" t="s">
        <v>8349</v>
      </c>
      <c r="T2274" s="21">
        <f>(((K2274/60)/60)/24)+DATE(1970,1,1)</f>
        <v>42315.699490740735</v>
      </c>
      <c r="U2274" s="21">
        <f>(((I2274/60)/60)/24)+DATE(1970,1,1)</f>
        <v>42345.699490740735</v>
      </c>
    </row>
    <row r="2275" spans="1:21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f>YEAR(T2275)</f>
        <v>2017</v>
      </c>
      <c r="K2275" s="11">
        <v>1487164242</v>
      </c>
      <c r="L2275" t="b">
        <v>0</v>
      </c>
      <c r="M2275">
        <v>147</v>
      </c>
      <c r="N2275" t="b">
        <v>1</v>
      </c>
      <c r="O2275" t="s">
        <v>8295</v>
      </c>
      <c r="P2275" s="10">
        <f>ROUND(E2275/D2275*100,0)</f>
        <v>220</v>
      </c>
      <c r="Q2275">
        <f>IFERROR(ROUND(E2275/M2275,2),0)</f>
        <v>37.479999999999997</v>
      </c>
      <c r="R2275" s="16" t="s">
        <v>8331</v>
      </c>
      <c r="S2275" s="11" t="s">
        <v>8349</v>
      </c>
      <c r="T2275" s="21">
        <f>(((K2275/60)/60)/24)+DATE(1970,1,1)</f>
        <v>42781.549097222218</v>
      </c>
      <c r="U2275" s="21">
        <f>(((I2275/60)/60)/24)+DATE(1970,1,1)</f>
        <v>42806.507430555561</v>
      </c>
    </row>
    <row r="2276" spans="1:21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f>YEAR(T2276)</f>
        <v>2014</v>
      </c>
      <c r="K2276" s="11">
        <v>1390564857</v>
      </c>
      <c r="L2276" t="b">
        <v>0</v>
      </c>
      <c r="M2276">
        <v>99</v>
      </c>
      <c r="N2276" t="b">
        <v>1</v>
      </c>
      <c r="O2276" t="s">
        <v>8295</v>
      </c>
      <c r="P2276" s="10">
        <f>ROUND(E2276/D2276*100,0)</f>
        <v>120</v>
      </c>
      <c r="Q2276">
        <f>IFERROR(ROUND(E2276/M2276,2),0)</f>
        <v>30.2</v>
      </c>
      <c r="R2276" s="16" t="s">
        <v>8331</v>
      </c>
      <c r="S2276" s="11" t="s">
        <v>8349</v>
      </c>
      <c r="T2276" s="21">
        <f>(((K2276/60)/60)/24)+DATE(1970,1,1)</f>
        <v>41663.500659722224</v>
      </c>
      <c r="U2276" s="21">
        <f>(((I2276/60)/60)/24)+DATE(1970,1,1)</f>
        <v>41693.500659722224</v>
      </c>
    </row>
    <row r="2277" spans="1:21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f>YEAR(T2277)</f>
        <v>2014</v>
      </c>
      <c r="K2277" s="11">
        <v>1416667679</v>
      </c>
      <c r="L2277" t="b">
        <v>0</v>
      </c>
      <c r="M2277">
        <v>79</v>
      </c>
      <c r="N2277" t="b">
        <v>1</v>
      </c>
      <c r="O2277" t="s">
        <v>8295</v>
      </c>
      <c r="P2277" s="10">
        <f>ROUND(E2277/D2277*100,0)</f>
        <v>408</v>
      </c>
      <c r="Q2277">
        <f>IFERROR(ROUND(E2277/M2277,2),0)</f>
        <v>33.549999999999997</v>
      </c>
      <c r="R2277" s="16" t="s">
        <v>8331</v>
      </c>
      <c r="S2277" s="11" t="s">
        <v>8349</v>
      </c>
      <c r="T2277" s="21">
        <f>(((K2277/60)/60)/24)+DATE(1970,1,1)</f>
        <v>41965.616655092599</v>
      </c>
      <c r="U2277" s="21">
        <f>(((I2277/60)/60)/24)+DATE(1970,1,1)</f>
        <v>41995.616655092599</v>
      </c>
    </row>
    <row r="2278" spans="1:21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f>YEAR(T2278)</f>
        <v>2013</v>
      </c>
      <c r="K2278" s="11">
        <v>1386344289</v>
      </c>
      <c r="L2278" t="b">
        <v>0</v>
      </c>
      <c r="M2278">
        <v>75</v>
      </c>
      <c r="N2278" t="b">
        <v>1</v>
      </c>
      <c r="O2278" t="s">
        <v>8295</v>
      </c>
      <c r="P2278" s="10">
        <f>ROUND(E2278/D2278*100,0)</f>
        <v>106</v>
      </c>
      <c r="Q2278">
        <f>IFERROR(ROUND(E2278/M2278,2),0)</f>
        <v>64.75</v>
      </c>
      <c r="R2278" s="16" t="s">
        <v>8331</v>
      </c>
      <c r="S2278" s="11" t="s">
        <v>8349</v>
      </c>
      <c r="T2278" s="21">
        <f>(((K2278/60)/60)/24)+DATE(1970,1,1)</f>
        <v>41614.651493055557</v>
      </c>
      <c r="U2278" s="21">
        <f>(((I2278/60)/60)/24)+DATE(1970,1,1)</f>
        <v>41644.651493055557</v>
      </c>
    </row>
    <row r="2279" spans="1:21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f>YEAR(T2279)</f>
        <v>2012</v>
      </c>
      <c r="K2279" s="11">
        <v>1327767423</v>
      </c>
      <c r="L2279" t="b">
        <v>0</v>
      </c>
      <c r="M2279">
        <v>207</v>
      </c>
      <c r="N2279" t="b">
        <v>1</v>
      </c>
      <c r="O2279" t="s">
        <v>8295</v>
      </c>
      <c r="P2279" s="10">
        <f>ROUND(E2279/D2279*100,0)</f>
        <v>141</v>
      </c>
      <c r="Q2279">
        <f>IFERROR(ROUND(E2279/M2279,2),0)</f>
        <v>57.93</v>
      </c>
      <c r="R2279" s="16" t="s">
        <v>8331</v>
      </c>
      <c r="S2279" s="11" t="s">
        <v>8349</v>
      </c>
      <c r="T2279" s="21">
        <f>(((K2279/60)/60)/24)+DATE(1970,1,1)</f>
        <v>40936.678506944445</v>
      </c>
      <c r="U2279" s="21">
        <f>(((I2279/60)/60)/24)+DATE(1970,1,1)</f>
        <v>40966.678506944445</v>
      </c>
    </row>
    <row r="2280" spans="1:21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f>YEAR(T2280)</f>
        <v>2015</v>
      </c>
      <c r="K2280" s="11">
        <v>1448902867</v>
      </c>
      <c r="L2280" t="b">
        <v>0</v>
      </c>
      <c r="M2280">
        <v>102</v>
      </c>
      <c r="N2280" t="b">
        <v>1</v>
      </c>
      <c r="O2280" t="s">
        <v>8295</v>
      </c>
      <c r="P2280" s="10">
        <f>ROUND(E2280/D2280*100,0)</f>
        <v>271</v>
      </c>
      <c r="Q2280">
        <f>IFERROR(ROUND(E2280/M2280,2),0)</f>
        <v>53.08</v>
      </c>
      <c r="R2280" s="16" t="s">
        <v>8331</v>
      </c>
      <c r="S2280" s="11" t="s">
        <v>8349</v>
      </c>
      <c r="T2280" s="21">
        <f>(((K2280/60)/60)/24)+DATE(1970,1,1)</f>
        <v>42338.709108796291</v>
      </c>
      <c r="U2280" s="21">
        <f>(((I2280/60)/60)/24)+DATE(1970,1,1)</f>
        <v>42372.957638888889</v>
      </c>
    </row>
    <row r="2281" spans="1:21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f>YEAR(T2281)</f>
        <v>2015</v>
      </c>
      <c r="K2281" s="11">
        <v>1421436099</v>
      </c>
      <c r="L2281" t="b">
        <v>0</v>
      </c>
      <c r="M2281">
        <v>32</v>
      </c>
      <c r="N2281" t="b">
        <v>1</v>
      </c>
      <c r="O2281" t="s">
        <v>8295</v>
      </c>
      <c r="P2281" s="10">
        <f>ROUND(E2281/D2281*100,0)</f>
        <v>154</v>
      </c>
      <c r="Q2281">
        <f>IFERROR(ROUND(E2281/M2281,2),0)</f>
        <v>48.06</v>
      </c>
      <c r="R2281" s="16" t="s">
        <v>8331</v>
      </c>
      <c r="S2281" s="11" t="s">
        <v>8349</v>
      </c>
      <c r="T2281" s="21">
        <f>(((K2281/60)/60)/24)+DATE(1970,1,1)</f>
        <v>42020.806701388887</v>
      </c>
      <c r="U2281" s="21">
        <f>(((I2281/60)/60)/24)+DATE(1970,1,1)</f>
        <v>42039.166666666672</v>
      </c>
    </row>
    <row r="2282" spans="1:21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f>YEAR(T2282)</f>
        <v>2015</v>
      </c>
      <c r="K2282" s="11">
        <v>1439909991</v>
      </c>
      <c r="L2282" t="b">
        <v>0</v>
      </c>
      <c r="M2282">
        <v>480</v>
      </c>
      <c r="N2282" t="b">
        <v>1</v>
      </c>
      <c r="O2282" t="s">
        <v>8295</v>
      </c>
      <c r="P2282" s="10">
        <f>ROUND(E2282/D2282*100,0)</f>
        <v>404</v>
      </c>
      <c r="Q2282">
        <f>IFERROR(ROUND(E2282/M2282,2),0)</f>
        <v>82.4</v>
      </c>
      <c r="R2282" s="16" t="s">
        <v>8331</v>
      </c>
      <c r="S2282" s="11" t="s">
        <v>8349</v>
      </c>
      <c r="T2282" s="21">
        <f>(((K2282/60)/60)/24)+DATE(1970,1,1)</f>
        <v>42234.624895833331</v>
      </c>
      <c r="U2282" s="21">
        <f>(((I2282/60)/60)/24)+DATE(1970,1,1)</f>
        <v>42264.624895833331</v>
      </c>
    </row>
    <row r="2283" spans="1:21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f>YEAR(T2283)</f>
        <v>2011</v>
      </c>
      <c r="K2283" s="11">
        <v>1306219897</v>
      </c>
      <c r="L2283" t="b">
        <v>0</v>
      </c>
      <c r="M2283">
        <v>11</v>
      </c>
      <c r="N2283" t="b">
        <v>1</v>
      </c>
      <c r="O2283" t="s">
        <v>8274</v>
      </c>
      <c r="P2283" s="10">
        <f>ROUND(E2283/D2283*100,0)</f>
        <v>185</v>
      </c>
      <c r="Q2283">
        <f>IFERROR(ROUND(E2283/M2283,2),0)</f>
        <v>50.45</v>
      </c>
      <c r="R2283" s="16" t="s">
        <v>8323</v>
      </c>
      <c r="S2283" s="11" t="s">
        <v>8324</v>
      </c>
      <c r="T2283" s="21">
        <f>(((K2283/60)/60)/24)+DATE(1970,1,1)</f>
        <v>40687.285844907405</v>
      </c>
      <c r="U2283" s="21">
        <f>(((I2283/60)/60)/24)+DATE(1970,1,1)</f>
        <v>40749.284722222219</v>
      </c>
    </row>
    <row r="2284" spans="1:21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f>YEAR(T2284)</f>
        <v>2015</v>
      </c>
      <c r="K2284" s="11">
        <v>1447560686</v>
      </c>
      <c r="L2284" t="b">
        <v>0</v>
      </c>
      <c r="M2284">
        <v>12</v>
      </c>
      <c r="N2284" t="b">
        <v>1</v>
      </c>
      <c r="O2284" t="s">
        <v>8274</v>
      </c>
      <c r="P2284" s="10">
        <f>ROUND(E2284/D2284*100,0)</f>
        <v>185</v>
      </c>
      <c r="Q2284">
        <f>IFERROR(ROUND(E2284/M2284,2),0)</f>
        <v>115.83</v>
      </c>
      <c r="R2284" s="16" t="s">
        <v>8323</v>
      </c>
      <c r="S2284" s="11" t="s">
        <v>8324</v>
      </c>
      <c r="T2284" s="21">
        <f>(((K2284/60)/60)/24)+DATE(1970,1,1)</f>
        <v>42323.17460648148</v>
      </c>
      <c r="U2284" s="21">
        <f>(((I2284/60)/60)/24)+DATE(1970,1,1)</f>
        <v>42383.17460648148</v>
      </c>
    </row>
    <row r="2285" spans="1:21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f>YEAR(T2285)</f>
        <v>2012</v>
      </c>
      <c r="K2285" s="11">
        <v>1331348404</v>
      </c>
      <c r="L2285" t="b">
        <v>0</v>
      </c>
      <c r="M2285">
        <v>48</v>
      </c>
      <c r="N2285" t="b">
        <v>1</v>
      </c>
      <c r="O2285" t="s">
        <v>8274</v>
      </c>
      <c r="P2285" s="10">
        <f>ROUND(E2285/D2285*100,0)</f>
        <v>101</v>
      </c>
      <c r="Q2285">
        <f>IFERROR(ROUND(E2285/M2285,2),0)</f>
        <v>63.03</v>
      </c>
      <c r="R2285" s="16" t="s">
        <v>8323</v>
      </c>
      <c r="S2285" s="11" t="s">
        <v>8324</v>
      </c>
      <c r="T2285" s="21">
        <f>(((K2285/60)/60)/24)+DATE(1970,1,1)</f>
        <v>40978.125046296293</v>
      </c>
      <c r="U2285" s="21">
        <f>(((I2285/60)/60)/24)+DATE(1970,1,1)</f>
        <v>41038.083379629628</v>
      </c>
    </row>
    <row r="2286" spans="1:21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f>YEAR(T2286)</f>
        <v>2011</v>
      </c>
      <c r="K2286" s="11">
        <v>1297451245</v>
      </c>
      <c r="L2286" t="b">
        <v>0</v>
      </c>
      <c r="M2286">
        <v>59</v>
      </c>
      <c r="N2286" t="b">
        <v>1</v>
      </c>
      <c r="O2286" t="s">
        <v>8274</v>
      </c>
      <c r="P2286" s="10">
        <f>ROUND(E2286/D2286*100,0)</f>
        <v>106</v>
      </c>
      <c r="Q2286">
        <f>IFERROR(ROUND(E2286/M2286,2),0)</f>
        <v>108.02</v>
      </c>
      <c r="R2286" s="16" t="s">
        <v>8323</v>
      </c>
      <c r="S2286" s="11" t="s">
        <v>8324</v>
      </c>
      <c r="T2286" s="21">
        <f>(((K2286/60)/60)/24)+DATE(1970,1,1)</f>
        <v>40585.796817129631</v>
      </c>
      <c r="U2286" s="21">
        <f>(((I2286/60)/60)/24)+DATE(1970,1,1)</f>
        <v>40614.166666666664</v>
      </c>
    </row>
    <row r="2287" spans="1:21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f>YEAR(T2287)</f>
        <v>2012</v>
      </c>
      <c r="K2287" s="11">
        <v>1338352043</v>
      </c>
      <c r="L2287" t="b">
        <v>0</v>
      </c>
      <c r="M2287">
        <v>79</v>
      </c>
      <c r="N2287" t="b">
        <v>1</v>
      </c>
      <c r="O2287" t="s">
        <v>8274</v>
      </c>
      <c r="P2287" s="10">
        <f>ROUND(E2287/D2287*100,0)</f>
        <v>121</v>
      </c>
      <c r="Q2287">
        <f>IFERROR(ROUND(E2287/M2287,2),0)</f>
        <v>46.09</v>
      </c>
      <c r="R2287" s="16" t="s">
        <v>8323</v>
      </c>
      <c r="S2287" s="11" t="s">
        <v>8324</v>
      </c>
      <c r="T2287" s="21">
        <f>(((K2287/60)/60)/24)+DATE(1970,1,1)</f>
        <v>41059.185682870368</v>
      </c>
      <c r="U2287" s="21">
        <f>(((I2287/60)/60)/24)+DATE(1970,1,1)</f>
        <v>41089.185682870368</v>
      </c>
    </row>
    <row r="2288" spans="1:21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f>YEAR(T2288)</f>
        <v>2013</v>
      </c>
      <c r="K2288" s="11">
        <v>1376003254</v>
      </c>
      <c r="L2288" t="b">
        <v>0</v>
      </c>
      <c r="M2288">
        <v>14</v>
      </c>
      <c r="N2288" t="b">
        <v>1</v>
      </c>
      <c r="O2288" t="s">
        <v>8274</v>
      </c>
      <c r="P2288" s="10">
        <f>ROUND(E2288/D2288*100,0)</f>
        <v>100</v>
      </c>
      <c r="Q2288">
        <f>IFERROR(ROUND(E2288/M2288,2),0)</f>
        <v>107.21</v>
      </c>
      <c r="R2288" s="16" t="s">
        <v>8323</v>
      </c>
      <c r="S2288" s="11" t="s">
        <v>8324</v>
      </c>
      <c r="T2288" s="21">
        <f>(((K2288/60)/60)/24)+DATE(1970,1,1)</f>
        <v>41494.963587962964</v>
      </c>
      <c r="U2288" s="21">
        <f>(((I2288/60)/60)/24)+DATE(1970,1,1)</f>
        <v>41523.165972222225</v>
      </c>
    </row>
    <row r="2289" spans="1:21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f>YEAR(T2289)</f>
        <v>2014</v>
      </c>
      <c r="K2289" s="11">
        <v>1401724860</v>
      </c>
      <c r="L2289" t="b">
        <v>0</v>
      </c>
      <c r="M2289">
        <v>106</v>
      </c>
      <c r="N2289" t="b">
        <v>1</v>
      </c>
      <c r="O2289" t="s">
        <v>8274</v>
      </c>
      <c r="P2289" s="10">
        <f>ROUND(E2289/D2289*100,0)</f>
        <v>120</v>
      </c>
      <c r="Q2289">
        <f>IFERROR(ROUND(E2289/M2289,2),0)</f>
        <v>50.93</v>
      </c>
      <c r="R2289" s="16" t="s">
        <v>8323</v>
      </c>
      <c r="S2289" s="11" t="s">
        <v>8324</v>
      </c>
      <c r="T2289" s="21">
        <f>(((K2289/60)/60)/24)+DATE(1970,1,1)</f>
        <v>41792.667361111111</v>
      </c>
      <c r="U2289" s="21">
        <f>(((I2289/60)/60)/24)+DATE(1970,1,1)</f>
        <v>41813.667361111111</v>
      </c>
    </row>
    <row r="2290" spans="1:21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f>YEAR(T2290)</f>
        <v>2012</v>
      </c>
      <c r="K2290" s="11">
        <v>1339098689</v>
      </c>
      <c r="L2290" t="b">
        <v>0</v>
      </c>
      <c r="M2290">
        <v>25</v>
      </c>
      <c r="N2290" t="b">
        <v>1</v>
      </c>
      <c r="O2290" t="s">
        <v>8274</v>
      </c>
      <c r="P2290" s="10">
        <f>ROUND(E2290/D2290*100,0)</f>
        <v>100</v>
      </c>
      <c r="Q2290">
        <f>IFERROR(ROUND(E2290/M2290,2),0)</f>
        <v>40.04</v>
      </c>
      <c r="R2290" s="16" t="s">
        <v>8323</v>
      </c>
      <c r="S2290" s="11" t="s">
        <v>8324</v>
      </c>
      <c r="T2290" s="21">
        <f>(((K2290/60)/60)/24)+DATE(1970,1,1)</f>
        <v>41067.827418981484</v>
      </c>
      <c r="U2290" s="21">
        <f>(((I2290/60)/60)/24)+DATE(1970,1,1)</f>
        <v>41086.75</v>
      </c>
    </row>
    <row r="2291" spans="1:21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f>YEAR(T2291)</f>
        <v>2013</v>
      </c>
      <c r="K2291" s="11">
        <v>1382659060</v>
      </c>
      <c r="L2291" t="b">
        <v>0</v>
      </c>
      <c r="M2291">
        <v>25</v>
      </c>
      <c r="N2291" t="b">
        <v>1</v>
      </c>
      <c r="O2291" t="s">
        <v>8274</v>
      </c>
      <c r="P2291" s="10">
        <f>ROUND(E2291/D2291*100,0)</f>
        <v>107</v>
      </c>
      <c r="Q2291">
        <f>IFERROR(ROUND(E2291/M2291,2),0)</f>
        <v>64.44</v>
      </c>
      <c r="R2291" s="16" t="s">
        <v>8323</v>
      </c>
      <c r="S2291" s="11" t="s">
        <v>8324</v>
      </c>
      <c r="T2291" s="21">
        <f>(((K2291/60)/60)/24)+DATE(1970,1,1)</f>
        <v>41571.998379629629</v>
      </c>
      <c r="U2291" s="21">
        <f>(((I2291/60)/60)/24)+DATE(1970,1,1)</f>
        <v>41614.973611111112</v>
      </c>
    </row>
    <row r="2292" spans="1:21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f>YEAR(T2292)</f>
        <v>2009</v>
      </c>
      <c r="K2292" s="11">
        <v>1252908330</v>
      </c>
      <c r="L2292" t="b">
        <v>0</v>
      </c>
      <c r="M2292">
        <v>29</v>
      </c>
      <c r="N2292" t="b">
        <v>1</v>
      </c>
      <c r="O2292" t="s">
        <v>8274</v>
      </c>
      <c r="P2292" s="10">
        <f>ROUND(E2292/D2292*100,0)</f>
        <v>104</v>
      </c>
      <c r="Q2292">
        <f>IFERROR(ROUND(E2292/M2292,2),0)</f>
        <v>53.83</v>
      </c>
      <c r="R2292" s="16" t="s">
        <v>8323</v>
      </c>
      <c r="S2292" s="11" t="s">
        <v>8324</v>
      </c>
      <c r="T2292" s="21">
        <f>(((K2292/60)/60)/24)+DATE(1970,1,1)</f>
        <v>40070.253819444442</v>
      </c>
      <c r="U2292" s="21">
        <f>(((I2292/60)/60)/24)+DATE(1970,1,1)</f>
        <v>40148.708333333336</v>
      </c>
    </row>
    <row r="2293" spans="1:21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f>YEAR(T2293)</f>
        <v>2012</v>
      </c>
      <c r="K2293" s="11">
        <v>1332199618</v>
      </c>
      <c r="L2293" t="b">
        <v>0</v>
      </c>
      <c r="M2293">
        <v>43</v>
      </c>
      <c r="N2293" t="b">
        <v>1</v>
      </c>
      <c r="O2293" t="s">
        <v>8274</v>
      </c>
      <c r="P2293" s="10">
        <f>ROUND(E2293/D2293*100,0)</f>
        <v>173</v>
      </c>
      <c r="Q2293">
        <f>IFERROR(ROUND(E2293/M2293,2),0)</f>
        <v>100.47</v>
      </c>
      <c r="R2293" s="16" t="s">
        <v>8323</v>
      </c>
      <c r="S2293" s="11" t="s">
        <v>8324</v>
      </c>
      <c r="T2293" s="21">
        <f>(((K2293/60)/60)/24)+DATE(1970,1,1)</f>
        <v>40987.977060185185</v>
      </c>
      <c r="U2293" s="21">
        <f>(((I2293/60)/60)/24)+DATE(1970,1,1)</f>
        <v>41022.166666666664</v>
      </c>
    </row>
    <row r="2294" spans="1:21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f>YEAR(T2294)</f>
        <v>2012</v>
      </c>
      <c r="K2294" s="11">
        <v>1332175476</v>
      </c>
      <c r="L2294" t="b">
        <v>0</v>
      </c>
      <c r="M2294">
        <v>46</v>
      </c>
      <c r="N2294" t="b">
        <v>1</v>
      </c>
      <c r="O2294" t="s">
        <v>8274</v>
      </c>
      <c r="P2294" s="10">
        <f>ROUND(E2294/D2294*100,0)</f>
        <v>107</v>
      </c>
      <c r="Q2294">
        <f>IFERROR(ROUND(E2294/M2294,2),0)</f>
        <v>46.63</v>
      </c>
      <c r="R2294" s="16" t="s">
        <v>8323</v>
      </c>
      <c r="S2294" s="11" t="s">
        <v>8324</v>
      </c>
      <c r="T2294" s="21">
        <f>(((K2294/60)/60)/24)+DATE(1970,1,1)</f>
        <v>40987.697638888887</v>
      </c>
      <c r="U2294" s="21">
        <f>(((I2294/60)/60)/24)+DATE(1970,1,1)</f>
        <v>41017.697638888887</v>
      </c>
    </row>
    <row r="2295" spans="1:21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f>YEAR(T2295)</f>
        <v>2012</v>
      </c>
      <c r="K2295" s="11">
        <v>1346345999</v>
      </c>
      <c r="L2295" t="b">
        <v>0</v>
      </c>
      <c r="M2295">
        <v>27</v>
      </c>
      <c r="N2295" t="b">
        <v>1</v>
      </c>
      <c r="O2295" t="s">
        <v>8274</v>
      </c>
      <c r="P2295" s="10">
        <f>ROUND(E2295/D2295*100,0)</f>
        <v>108</v>
      </c>
      <c r="Q2295">
        <f>IFERROR(ROUND(E2295/M2295,2),0)</f>
        <v>34.07</v>
      </c>
      <c r="R2295" s="16" t="s">
        <v>8323</v>
      </c>
      <c r="S2295" s="11" t="s">
        <v>8324</v>
      </c>
      <c r="T2295" s="21">
        <f>(((K2295/60)/60)/24)+DATE(1970,1,1)</f>
        <v>41151.708321759259</v>
      </c>
      <c r="U2295" s="21">
        <f>(((I2295/60)/60)/24)+DATE(1970,1,1)</f>
        <v>41177.165972222225</v>
      </c>
    </row>
    <row r="2296" spans="1:21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f>YEAR(T2296)</f>
        <v>2012</v>
      </c>
      <c r="K2296" s="11">
        <v>1356110480</v>
      </c>
      <c r="L2296" t="b">
        <v>0</v>
      </c>
      <c r="M2296">
        <v>112</v>
      </c>
      <c r="N2296" t="b">
        <v>1</v>
      </c>
      <c r="O2296" t="s">
        <v>8274</v>
      </c>
      <c r="P2296" s="10">
        <f>ROUND(E2296/D2296*100,0)</f>
        <v>146</v>
      </c>
      <c r="Q2296">
        <f>IFERROR(ROUND(E2296/M2296,2),0)</f>
        <v>65.209999999999994</v>
      </c>
      <c r="R2296" s="16" t="s">
        <v>8323</v>
      </c>
      <c r="S2296" s="11" t="s">
        <v>8324</v>
      </c>
      <c r="T2296" s="21">
        <f>(((K2296/60)/60)/24)+DATE(1970,1,1)</f>
        <v>41264.72314814815</v>
      </c>
      <c r="U2296" s="21">
        <f>(((I2296/60)/60)/24)+DATE(1970,1,1)</f>
        <v>41294.72314814815</v>
      </c>
    </row>
    <row r="2297" spans="1:21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f>YEAR(T2297)</f>
        <v>2012</v>
      </c>
      <c r="K2297" s="11">
        <v>1356648856</v>
      </c>
      <c r="L2297" t="b">
        <v>0</v>
      </c>
      <c r="M2297">
        <v>34</v>
      </c>
      <c r="N2297" t="b">
        <v>1</v>
      </c>
      <c r="O2297" t="s">
        <v>8274</v>
      </c>
      <c r="P2297" s="10">
        <f>ROUND(E2297/D2297*100,0)</f>
        <v>125</v>
      </c>
      <c r="Q2297">
        <f>IFERROR(ROUND(E2297/M2297,2),0)</f>
        <v>44.21</v>
      </c>
      <c r="R2297" s="16" t="s">
        <v>8323</v>
      </c>
      <c r="S2297" s="11" t="s">
        <v>8324</v>
      </c>
      <c r="T2297" s="21">
        <f>(((K2297/60)/60)/24)+DATE(1970,1,1)</f>
        <v>41270.954351851848</v>
      </c>
      <c r="U2297" s="21">
        <f>(((I2297/60)/60)/24)+DATE(1970,1,1)</f>
        <v>41300.954351851848</v>
      </c>
    </row>
    <row r="2298" spans="1:21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f>YEAR(T2298)</f>
        <v>2012</v>
      </c>
      <c r="K2298" s="11">
        <v>1326994426</v>
      </c>
      <c r="L2298" t="b">
        <v>0</v>
      </c>
      <c r="M2298">
        <v>145</v>
      </c>
      <c r="N2298" t="b">
        <v>1</v>
      </c>
      <c r="O2298" t="s">
        <v>8274</v>
      </c>
      <c r="P2298" s="10">
        <f>ROUND(E2298/D2298*100,0)</f>
        <v>149</v>
      </c>
      <c r="Q2298">
        <f>IFERROR(ROUND(E2298/M2298,2),0)</f>
        <v>71.97</v>
      </c>
      <c r="R2298" s="16" t="s">
        <v>8323</v>
      </c>
      <c r="S2298" s="11" t="s">
        <v>8324</v>
      </c>
      <c r="T2298" s="21">
        <f>(((K2298/60)/60)/24)+DATE(1970,1,1)</f>
        <v>40927.731782407405</v>
      </c>
      <c r="U2298" s="21">
        <f>(((I2298/60)/60)/24)+DATE(1970,1,1)</f>
        <v>40962.731782407405</v>
      </c>
    </row>
    <row r="2299" spans="1:21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f>YEAR(T2299)</f>
        <v>2012</v>
      </c>
      <c r="K2299" s="11">
        <v>1328749249</v>
      </c>
      <c r="L2299" t="b">
        <v>0</v>
      </c>
      <c r="M2299">
        <v>19</v>
      </c>
      <c r="N2299" t="b">
        <v>1</v>
      </c>
      <c r="O2299" t="s">
        <v>8274</v>
      </c>
      <c r="P2299" s="10">
        <f>ROUND(E2299/D2299*100,0)</f>
        <v>101</v>
      </c>
      <c r="Q2299">
        <f>IFERROR(ROUND(E2299/M2299,2),0)</f>
        <v>52.95</v>
      </c>
      <c r="R2299" s="16" t="s">
        <v>8323</v>
      </c>
      <c r="S2299" s="11" t="s">
        <v>8324</v>
      </c>
      <c r="T2299" s="21">
        <f>(((K2299/60)/60)/24)+DATE(1970,1,1)</f>
        <v>40948.042233796295</v>
      </c>
      <c r="U2299" s="21">
        <f>(((I2299/60)/60)/24)+DATE(1970,1,1)</f>
        <v>40982.165972222225</v>
      </c>
    </row>
    <row r="2300" spans="1:21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f>YEAR(T2300)</f>
        <v>2014</v>
      </c>
      <c r="K2300" s="11">
        <v>1393272633</v>
      </c>
      <c r="L2300" t="b">
        <v>0</v>
      </c>
      <c r="M2300">
        <v>288</v>
      </c>
      <c r="N2300" t="b">
        <v>1</v>
      </c>
      <c r="O2300" t="s">
        <v>8274</v>
      </c>
      <c r="P2300" s="10">
        <f>ROUND(E2300/D2300*100,0)</f>
        <v>105</v>
      </c>
      <c r="Q2300">
        <f>IFERROR(ROUND(E2300/M2300,2),0)</f>
        <v>109.45</v>
      </c>
      <c r="R2300" s="16" t="s">
        <v>8323</v>
      </c>
      <c r="S2300" s="11" t="s">
        <v>8324</v>
      </c>
      <c r="T2300" s="21">
        <f>(((K2300/60)/60)/24)+DATE(1970,1,1)</f>
        <v>41694.84065972222</v>
      </c>
      <c r="U2300" s="21">
        <f>(((I2300/60)/60)/24)+DATE(1970,1,1)</f>
        <v>41724.798993055556</v>
      </c>
    </row>
    <row r="2301" spans="1:21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f>YEAR(T2301)</f>
        <v>2011</v>
      </c>
      <c r="K2301" s="11">
        <v>1295657209</v>
      </c>
      <c r="L2301" t="b">
        <v>0</v>
      </c>
      <c r="M2301">
        <v>14</v>
      </c>
      <c r="N2301" t="b">
        <v>1</v>
      </c>
      <c r="O2301" t="s">
        <v>8274</v>
      </c>
      <c r="P2301" s="10">
        <f>ROUND(E2301/D2301*100,0)</f>
        <v>350</v>
      </c>
      <c r="Q2301">
        <f>IFERROR(ROUND(E2301/M2301,2),0)</f>
        <v>75.040000000000006</v>
      </c>
      <c r="R2301" s="16" t="s">
        <v>8323</v>
      </c>
      <c r="S2301" s="11" t="s">
        <v>8324</v>
      </c>
      <c r="T2301" s="21">
        <f>(((K2301/60)/60)/24)+DATE(1970,1,1)</f>
        <v>40565.032511574071</v>
      </c>
      <c r="U2301" s="21">
        <f>(((I2301/60)/60)/24)+DATE(1970,1,1)</f>
        <v>40580.032511574071</v>
      </c>
    </row>
    <row r="2302" spans="1:21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f>YEAR(T2302)</f>
        <v>2012</v>
      </c>
      <c r="K2302" s="11">
        <v>1339694816</v>
      </c>
      <c r="L2302" t="b">
        <v>0</v>
      </c>
      <c r="M2302">
        <v>7</v>
      </c>
      <c r="N2302" t="b">
        <v>1</v>
      </c>
      <c r="O2302" t="s">
        <v>8274</v>
      </c>
      <c r="P2302" s="10">
        <f>ROUND(E2302/D2302*100,0)</f>
        <v>101</v>
      </c>
      <c r="Q2302">
        <f>IFERROR(ROUND(E2302/M2302,2),0)</f>
        <v>115.71</v>
      </c>
      <c r="R2302" s="16" t="s">
        <v>8323</v>
      </c>
      <c r="S2302" s="11" t="s">
        <v>8324</v>
      </c>
      <c r="T2302" s="21">
        <f>(((K2302/60)/60)/24)+DATE(1970,1,1)</f>
        <v>41074.727037037039</v>
      </c>
      <c r="U2302" s="21">
        <f>(((I2302/60)/60)/24)+DATE(1970,1,1)</f>
        <v>41088.727037037039</v>
      </c>
    </row>
    <row r="2303" spans="1:21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f>YEAR(T2303)</f>
        <v>2013</v>
      </c>
      <c r="K2303" s="11">
        <v>1369193496</v>
      </c>
      <c r="L2303" t="b">
        <v>1</v>
      </c>
      <c r="M2303">
        <v>211</v>
      </c>
      <c r="N2303" t="b">
        <v>1</v>
      </c>
      <c r="O2303" t="s">
        <v>8277</v>
      </c>
      <c r="P2303" s="10">
        <f>ROUND(E2303/D2303*100,0)</f>
        <v>134</v>
      </c>
      <c r="Q2303">
        <f>IFERROR(ROUND(E2303/M2303,2),0)</f>
        <v>31.66</v>
      </c>
      <c r="R2303" s="16" t="s">
        <v>8323</v>
      </c>
      <c r="S2303" s="11" t="s">
        <v>8327</v>
      </c>
      <c r="T2303" s="21">
        <f>(((K2303/60)/60)/24)+DATE(1970,1,1)</f>
        <v>41416.146944444445</v>
      </c>
      <c r="U2303" s="21">
        <f>(((I2303/60)/60)/24)+DATE(1970,1,1)</f>
        <v>41446.146944444445</v>
      </c>
    </row>
    <row r="2304" spans="1:21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f>YEAR(T2304)</f>
        <v>2013</v>
      </c>
      <c r="K2304" s="11">
        <v>1385585434</v>
      </c>
      <c r="L2304" t="b">
        <v>1</v>
      </c>
      <c r="M2304">
        <v>85</v>
      </c>
      <c r="N2304" t="b">
        <v>1</v>
      </c>
      <c r="O2304" t="s">
        <v>8277</v>
      </c>
      <c r="P2304" s="10">
        <f>ROUND(E2304/D2304*100,0)</f>
        <v>171</v>
      </c>
      <c r="Q2304">
        <f>IFERROR(ROUND(E2304/M2304,2),0)</f>
        <v>46.18</v>
      </c>
      <c r="R2304" s="16" t="s">
        <v>8323</v>
      </c>
      <c r="S2304" s="11" t="s">
        <v>8327</v>
      </c>
      <c r="T2304" s="21">
        <f>(((K2304/60)/60)/24)+DATE(1970,1,1)</f>
        <v>41605.868449074071</v>
      </c>
      <c r="U2304" s="21">
        <f>(((I2304/60)/60)/24)+DATE(1970,1,1)</f>
        <v>41639.291666666664</v>
      </c>
    </row>
    <row r="2305" spans="1:21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f>YEAR(T2305)</f>
        <v>2011</v>
      </c>
      <c r="K2305" s="11">
        <v>1320287996</v>
      </c>
      <c r="L2305" t="b">
        <v>1</v>
      </c>
      <c r="M2305">
        <v>103</v>
      </c>
      <c r="N2305" t="b">
        <v>1</v>
      </c>
      <c r="O2305" t="s">
        <v>8277</v>
      </c>
      <c r="P2305" s="10">
        <f>ROUND(E2305/D2305*100,0)</f>
        <v>109</v>
      </c>
      <c r="Q2305">
        <f>IFERROR(ROUND(E2305/M2305,2),0)</f>
        <v>68.48</v>
      </c>
      <c r="R2305" s="16" t="s">
        <v>8323</v>
      </c>
      <c r="S2305" s="11" t="s">
        <v>8327</v>
      </c>
      <c r="T2305" s="21">
        <f>(((K2305/60)/60)/24)+DATE(1970,1,1)</f>
        <v>40850.111064814817</v>
      </c>
      <c r="U2305" s="21">
        <f>(((I2305/60)/60)/24)+DATE(1970,1,1)</f>
        <v>40890.152731481481</v>
      </c>
    </row>
    <row r="2306" spans="1:21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f>YEAR(T2306)</f>
        <v>2010</v>
      </c>
      <c r="K2306" s="11">
        <v>1290281691</v>
      </c>
      <c r="L2306" t="b">
        <v>1</v>
      </c>
      <c r="M2306">
        <v>113</v>
      </c>
      <c r="N2306" t="b">
        <v>1</v>
      </c>
      <c r="O2306" t="s">
        <v>8277</v>
      </c>
      <c r="P2306" s="10">
        <f>ROUND(E2306/D2306*100,0)</f>
        <v>101</v>
      </c>
      <c r="Q2306">
        <f>IFERROR(ROUND(E2306/M2306,2),0)</f>
        <v>53.47</v>
      </c>
      <c r="R2306" s="16" t="s">
        <v>8323</v>
      </c>
      <c r="S2306" s="11" t="s">
        <v>8327</v>
      </c>
      <c r="T2306" s="21">
        <f>(((K2306/60)/60)/24)+DATE(1970,1,1)</f>
        <v>40502.815868055557</v>
      </c>
      <c r="U2306" s="21">
        <f>(((I2306/60)/60)/24)+DATE(1970,1,1)</f>
        <v>40544.207638888889</v>
      </c>
    </row>
    <row r="2307" spans="1:21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f>YEAR(T2307)</f>
        <v>2014</v>
      </c>
      <c r="K2307" s="11">
        <v>1405356072</v>
      </c>
      <c r="L2307" t="b">
        <v>1</v>
      </c>
      <c r="M2307">
        <v>167</v>
      </c>
      <c r="N2307" t="b">
        <v>1</v>
      </c>
      <c r="O2307" t="s">
        <v>8277</v>
      </c>
      <c r="P2307" s="10">
        <f>ROUND(E2307/D2307*100,0)</f>
        <v>101</v>
      </c>
      <c r="Q2307">
        <f>IFERROR(ROUND(E2307/M2307,2),0)</f>
        <v>109.11</v>
      </c>
      <c r="R2307" s="16" t="s">
        <v>8323</v>
      </c>
      <c r="S2307" s="11" t="s">
        <v>8327</v>
      </c>
      <c r="T2307" s="21">
        <f>(((K2307/60)/60)/24)+DATE(1970,1,1)</f>
        <v>41834.695277777777</v>
      </c>
      <c r="U2307" s="21">
        <f>(((I2307/60)/60)/24)+DATE(1970,1,1)</f>
        <v>41859.75</v>
      </c>
    </row>
    <row r="2308" spans="1:21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f>YEAR(T2308)</f>
        <v>2012</v>
      </c>
      <c r="K2308" s="11">
        <v>1328760129</v>
      </c>
      <c r="L2308" t="b">
        <v>1</v>
      </c>
      <c r="M2308">
        <v>73</v>
      </c>
      <c r="N2308" t="b">
        <v>1</v>
      </c>
      <c r="O2308" t="s">
        <v>8277</v>
      </c>
      <c r="P2308" s="10">
        <f>ROUND(E2308/D2308*100,0)</f>
        <v>107</v>
      </c>
      <c r="Q2308">
        <f>IFERROR(ROUND(E2308/M2308,2),0)</f>
        <v>51.19</v>
      </c>
      <c r="R2308" s="16" t="s">
        <v>8323</v>
      </c>
      <c r="S2308" s="11" t="s">
        <v>8327</v>
      </c>
      <c r="T2308" s="21">
        <f>(((K2308/60)/60)/24)+DATE(1970,1,1)</f>
        <v>40948.16815972222</v>
      </c>
      <c r="U2308" s="21">
        <f>(((I2308/60)/60)/24)+DATE(1970,1,1)</f>
        <v>40978.16815972222</v>
      </c>
    </row>
    <row r="2309" spans="1:21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f>YEAR(T2309)</f>
        <v>2012</v>
      </c>
      <c r="K2309" s="11">
        <v>1333653333</v>
      </c>
      <c r="L2309" t="b">
        <v>1</v>
      </c>
      <c r="M2309">
        <v>75</v>
      </c>
      <c r="N2309" t="b">
        <v>1</v>
      </c>
      <c r="O2309" t="s">
        <v>8277</v>
      </c>
      <c r="P2309" s="10">
        <f>ROUND(E2309/D2309*100,0)</f>
        <v>107</v>
      </c>
      <c r="Q2309">
        <f>IFERROR(ROUND(E2309/M2309,2),0)</f>
        <v>27.94</v>
      </c>
      <c r="R2309" s="16" t="s">
        <v>8323</v>
      </c>
      <c r="S2309" s="11" t="s">
        <v>8327</v>
      </c>
      <c r="T2309" s="21">
        <f>(((K2309/60)/60)/24)+DATE(1970,1,1)</f>
        <v>41004.802465277775</v>
      </c>
      <c r="U2309" s="21">
        <f>(((I2309/60)/60)/24)+DATE(1970,1,1)</f>
        <v>41034.802407407406</v>
      </c>
    </row>
    <row r="2310" spans="1:21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f>YEAR(T2310)</f>
        <v>2014</v>
      </c>
      <c r="K2310" s="11">
        <v>1406847996</v>
      </c>
      <c r="L2310" t="b">
        <v>1</v>
      </c>
      <c r="M2310">
        <v>614</v>
      </c>
      <c r="N2310" t="b">
        <v>1</v>
      </c>
      <c r="O2310" t="s">
        <v>8277</v>
      </c>
      <c r="P2310" s="10">
        <f>ROUND(E2310/D2310*100,0)</f>
        <v>101</v>
      </c>
      <c r="Q2310">
        <f>IFERROR(ROUND(E2310/M2310,2),0)</f>
        <v>82.5</v>
      </c>
      <c r="R2310" s="16" t="s">
        <v>8323</v>
      </c>
      <c r="S2310" s="11" t="s">
        <v>8327</v>
      </c>
      <c r="T2310" s="21">
        <f>(((K2310/60)/60)/24)+DATE(1970,1,1)</f>
        <v>41851.962916666671</v>
      </c>
      <c r="U2310" s="21">
        <f>(((I2310/60)/60)/24)+DATE(1970,1,1)</f>
        <v>41880.041666666664</v>
      </c>
    </row>
    <row r="2311" spans="1:21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f>YEAR(T2311)</f>
        <v>2013</v>
      </c>
      <c r="K2311" s="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0">
        <f>ROUND(E2311/D2311*100,0)</f>
        <v>107</v>
      </c>
      <c r="Q2311">
        <f>IFERROR(ROUND(E2311/M2311,2),0)</f>
        <v>59.82</v>
      </c>
      <c r="R2311" s="16" t="s">
        <v>8323</v>
      </c>
      <c r="S2311" s="11" t="s">
        <v>8327</v>
      </c>
      <c r="T2311" s="21">
        <f>(((K2311/60)/60)/24)+DATE(1970,1,1)</f>
        <v>41307.987696759257</v>
      </c>
      <c r="U2311" s="21">
        <f>(((I2311/60)/60)/24)+DATE(1970,1,1)</f>
        <v>41342.987696759257</v>
      </c>
    </row>
    <row r="2312" spans="1:21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f>YEAR(T2312)</f>
        <v>2013</v>
      </c>
      <c r="K2312" s="11">
        <v>1361300615</v>
      </c>
      <c r="L2312" t="b">
        <v>1</v>
      </c>
      <c r="M2312">
        <v>1224</v>
      </c>
      <c r="N2312" t="b">
        <v>1</v>
      </c>
      <c r="O2312" t="s">
        <v>8277</v>
      </c>
      <c r="P2312" s="10">
        <f>ROUND(E2312/D2312*100,0)</f>
        <v>429</v>
      </c>
      <c r="Q2312">
        <f>IFERROR(ROUND(E2312/M2312,2),0)</f>
        <v>64.819999999999993</v>
      </c>
      <c r="R2312" s="16" t="s">
        <v>8323</v>
      </c>
      <c r="S2312" s="11" t="s">
        <v>8327</v>
      </c>
      <c r="T2312" s="21">
        <f>(((K2312/60)/60)/24)+DATE(1970,1,1)</f>
        <v>41324.79415509259</v>
      </c>
      <c r="U2312" s="21">
        <f>(((I2312/60)/60)/24)+DATE(1970,1,1)</f>
        <v>41354.752488425926</v>
      </c>
    </row>
    <row r="2313" spans="1:21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f>YEAR(T2313)</f>
        <v>2014</v>
      </c>
      <c r="K2313" s="11">
        <v>1396829189</v>
      </c>
      <c r="L2313" t="b">
        <v>1</v>
      </c>
      <c r="M2313">
        <v>104</v>
      </c>
      <c r="N2313" t="b">
        <v>1</v>
      </c>
      <c r="O2313" t="s">
        <v>8277</v>
      </c>
      <c r="P2313" s="10">
        <f>ROUND(E2313/D2313*100,0)</f>
        <v>104</v>
      </c>
      <c r="Q2313">
        <f>IFERROR(ROUND(E2313/M2313,2),0)</f>
        <v>90.1</v>
      </c>
      <c r="R2313" s="16" t="s">
        <v>8323</v>
      </c>
      <c r="S2313" s="11" t="s">
        <v>8327</v>
      </c>
      <c r="T2313" s="21">
        <f>(((K2313/60)/60)/24)+DATE(1970,1,1)</f>
        <v>41736.004502314812</v>
      </c>
      <c r="U2313" s="21">
        <f>(((I2313/60)/60)/24)+DATE(1970,1,1)</f>
        <v>41766.004502314812</v>
      </c>
    </row>
    <row r="2314" spans="1:21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f>YEAR(T2314)</f>
        <v>2014</v>
      </c>
      <c r="K2314" s="11">
        <v>1395155478</v>
      </c>
      <c r="L2314" t="b">
        <v>1</v>
      </c>
      <c r="M2314">
        <v>79</v>
      </c>
      <c r="N2314" t="b">
        <v>1</v>
      </c>
      <c r="O2314" t="s">
        <v>8277</v>
      </c>
      <c r="P2314" s="10">
        <f>ROUND(E2314/D2314*100,0)</f>
        <v>108</v>
      </c>
      <c r="Q2314">
        <f>IFERROR(ROUND(E2314/M2314,2),0)</f>
        <v>40.96</v>
      </c>
      <c r="R2314" s="16" t="s">
        <v>8323</v>
      </c>
      <c r="S2314" s="11" t="s">
        <v>8327</v>
      </c>
      <c r="T2314" s="21">
        <f>(((K2314/60)/60)/24)+DATE(1970,1,1)</f>
        <v>41716.632847222223</v>
      </c>
      <c r="U2314" s="21">
        <f>(((I2314/60)/60)/24)+DATE(1970,1,1)</f>
        <v>41747.958333333336</v>
      </c>
    </row>
    <row r="2315" spans="1:21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f>YEAR(T2315)</f>
        <v>2012</v>
      </c>
      <c r="K2315" s="11">
        <v>1333494026</v>
      </c>
      <c r="L2315" t="b">
        <v>1</v>
      </c>
      <c r="M2315">
        <v>157</v>
      </c>
      <c r="N2315" t="b">
        <v>1</v>
      </c>
      <c r="O2315" t="s">
        <v>8277</v>
      </c>
      <c r="P2315" s="10">
        <f>ROUND(E2315/D2315*100,0)</f>
        <v>176</v>
      </c>
      <c r="Q2315">
        <f>IFERROR(ROUND(E2315/M2315,2),0)</f>
        <v>56</v>
      </c>
      <c r="R2315" s="16" t="s">
        <v>8323</v>
      </c>
      <c r="S2315" s="11" t="s">
        <v>8327</v>
      </c>
      <c r="T2315" s="21">
        <f>(((K2315/60)/60)/24)+DATE(1970,1,1)</f>
        <v>41002.958634259259</v>
      </c>
      <c r="U2315" s="21">
        <f>(((I2315/60)/60)/24)+DATE(1970,1,1)</f>
        <v>41032.958634259259</v>
      </c>
    </row>
    <row r="2316" spans="1:21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f>YEAR(T2316)</f>
        <v>2012</v>
      </c>
      <c r="K2316" s="11">
        <v>1336482857</v>
      </c>
      <c r="L2316" t="b">
        <v>1</v>
      </c>
      <c r="M2316">
        <v>50</v>
      </c>
      <c r="N2316" t="b">
        <v>1</v>
      </c>
      <c r="O2316" t="s">
        <v>8277</v>
      </c>
      <c r="P2316" s="10">
        <f>ROUND(E2316/D2316*100,0)</f>
        <v>157</v>
      </c>
      <c r="Q2316">
        <f>IFERROR(ROUND(E2316/M2316,2),0)</f>
        <v>37.67</v>
      </c>
      <c r="R2316" s="16" t="s">
        <v>8323</v>
      </c>
      <c r="S2316" s="11" t="s">
        <v>8327</v>
      </c>
      <c r="T2316" s="21">
        <f>(((K2316/60)/60)/24)+DATE(1970,1,1)</f>
        <v>41037.551585648151</v>
      </c>
      <c r="U2316" s="21">
        <f>(((I2316/60)/60)/24)+DATE(1970,1,1)</f>
        <v>41067.551585648151</v>
      </c>
    </row>
    <row r="2317" spans="1:21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f>YEAR(T2317)</f>
        <v>2012</v>
      </c>
      <c r="K2317" s="11">
        <v>1333646743</v>
      </c>
      <c r="L2317" t="b">
        <v>1</v>
      </c>
      <c r="M2317">
        <v>64</v>
      </c>
      <c r="N2317" t="b">
        <v>1</v>
      </c>
      <c r="O2317" t="s">
        <v>8277</v>
      </c>
      <c r="P2317" s="10">
        <f>ROUND(E2317/D2317*100,0)</f>
        <v>103</v>
      </c>
      <c r="Q2317">
        <f>IFERROR(ROUND(E2317/M2317,2),0)</f>
        <v>40.08</v>
      </c>
      <c r="R2317" s="16" t="s">
        <v>8323</v>
      </c>
      <c r="S2317" s="11" t="s">
        <v>8327</v>
      </c>
      <c r="T2317" s="21">
        <f>(((K2317/60)/60)/24)+DATE(1970,1,1)</f>
        <v>41004.72619212963</v>
      </c>
      <c r="U2317" s="21">
        <f>(((I2317/60)/60)/24)+DATE(1970,1,1)</f>
        <v>41034.72619212963</v>
      </c>
    </row>
    <row r="2318" spans="1:21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f>YEAR(T2318)</f>
        <v>2009</v>
      </c>
      <c r="K2318" s="11">
        <v>1253726650</v>
      </c>
      <c r="L2318" t="b">
        <v>1</v>
      </c>
      <c r="M2318">
        <v>200</v>
      </c>
      <c r="N2318" t="b">
        <v>1</v>
      </c>
      <c r="O2318" t="s">
        <v>8277</v>
      </c>
      <c r="P2318" s="10">
        <f>ROUND(E2318/D2318*100,0)</f>
        <v>104</v>
      </c>
      <c r="Q2318">
        <f>IFERROR(ROUND(E2318/M2318,2),0)</f>
        <v>78.03</v>
      </c>
      <c r="R2318" s="16" t="s">
        <v>8323</v>
      </c>
      <c r="S2318" s="11" t="s">
        <v>8327</v>
      </c>
      <c r="T2318" s="21">
        <f>(((K2318/60)/60)/24)+DATE(1970,1,1)</f>
        <v>40079.725115740745</v>
      </c>
      <c r="U2318" s="21">
        <f>(((I2318/60)/60)/24)+DATE(1970,1,1)</f>
        <v>40156.76666666667</v>
      </c>
    </row>
    <row r="2319" spans="1:21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f>YEAR(T2319)</f>
        <v>2010</v>
      </c>
      <c r="K2319" s="11">
        <v>1263474049</v>
      </c>
      <c r="L2319" t="b">
        <v>1</v>
      </c>
      <c r="M2319">
        <v>22</v>
      </c>
      <c r="N2319" t="b">
        <v>1</v>
      </c>
      <c r="O2319" t="s">
        <v>8277</v>
      </c>
      <c r="P2319" s="10">
        <f>ROUND(E2319/D2319*100,0)</f>
        <v>104</v>
      </c>
      <c r="Q2319">
        <f>IFERROR(ROUND(E2319/M2319,2),0)</f>
        <v>18.91</v>
      </c>
      <c r="R2319" s="16" t="s">
        <v>8323</v>
      </c>
      <c r="S2319" s="11" t="s">
        <v>8327</v>
      </c>
      <c r="T2319" s="21">
        <f>(((K2319/60)/60)/24)+DATE(1970,1,1)</f>
        <v>40192.542233796295</v>
      </c>
      <c r="U2319" s="21">
        <f>(((I2319/60)/60)/24)+DATE(1970,1,1)</f>
        <v>40224.208333333336</v>
      </c>
    </row>
    <row r="2320" spans="1:21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f>YEAR(T2320)</f>
        <v>2009</v>
      </c>
      <c r="K2320" s="11">
        <v>1251214014</v>
      </c>
      <c r="L2320" t="b">
        <v>1</v>
      </c>
      <c r="M2320">
        <v>163</v>
      </c>
      <c r="N2320" t="b">
        <v>1</v>
      </c>
      <c r="O2320" t="s">
        <v>8277</v>
      </c>
      <c r="P2320" s="10">
        <f>ROUND(E2320/D2320*100,0)</f>
        <v>121</v>
      </c>
      <c r="Q2320">
        <f>IFERROR(ROUND(E2320/M2320,2),0)</f>
        <v>37.130000000000003</v>
      </c>
      <c r="R2320" s="16" t="s">
        <v>8323</v>
      </c>
      <c r="S2320" s="11" t="s">
        <v>8327</v>
      </c>
      <c r="T2320" s="21">
        <f>(((K2320/60)/60)/24)+DATE(1970,1,1)</f>
        <v>40050.643680555557</v>
      </c>
      <c r="U2320" s="21">
        <f>(((I2320/60)/60)/24)+DATE(1970,1,1)</f>
        <v>40082.165972222225</v>
      </c>
    </row>
    <row r="2321" spans="1:21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f>YEAR(T2321)</f>
        <v>2013</v>
      </c>
      <c r="K2321" s="11">
        <v>1384480685</v>
      </c>
      <c r="L2321" t="b">
        <v>1</v>
      </c>
      <c r="M2321">
        <v>77</v>
      </c>
      <c r="N2321" t="b">
        <v>1</v>
      </c>
      <c r="O2321" t="s">
        <v>8277</v>
      </c>
      <c r="P2321" s="10">
        <f>ROUND(E2321/D2321*100,0)</f>
        <v>108</v>
      </c>
      <c r="Q2321">
        <f>IFERROR(ROUND(E2321/M2321,2),0)</f>
        <v>41.96</v>
      </c>
      <c r="R2321" s="16" t="s">
        <v>8323</v>
      </c>
      <c r="S2321" s="11" t="s">
        <v>8327</v>
      </c>
      <c r="T2321" s="21">
        <f>(((K2321/60)/60)/24)+DATE(1970,1,1)</f>
        <v>41593.082002314812</v>
      </c>
      <c r="U2321" s="21">
        <f>(((I2321/60)/60)/24)+DATE(1970,1,1)</f>
        <v>41623.082002314812</v>
      </c>
    </row>
    <row r="2322" spans="1:21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f>YEAR(T2322)</f>
        <v>2014</v>
      </c>
      <c r="K2322" s="11">
        <v>1393443400</v>
      </c>
      <c r="L2322" t="b">
        <v>1</v>
      </c>
      <c r="M2322">
        <v>89</v>
      </c>
      <c r="N2322" t="b">
        <v>1</v>
      </c>
      <c r="O2322" t="s">
        <v>8277</v>
      </c>
      <c r="P2322" s="10">
        <f>ROUND(E2322/D2322*100,0)</f>
        <v>109</v>
      </c>
      <c r="Q2322">
        <f>IFERROR(ROUND(E2322/M2322,2),0)</f>
        <v>61.04</v>
      </c>
      <c r="R2322" s="16" t="s">
        <v>8323</v>
      </c>
      <c r="S2322" s="11" t="s">
        <v>8327</v>
      </c>
      <c r="T2322" s="21">
        <f>(((K2322/60)/60)/24)+DATE(1970,1,1)</f>
        <v>41696.817129629628</v>
      </c>
      <c r="U2322" s="21">
        <f>(((I2322/60)/60)/24)+DATE(1970,1,1)</f>
        <v>41731.775462962964</v>
      </c>
    </row>
    <row r="2323" spans="1:21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f>YEAR(T2323)</f>
        <v>2017</v>
      </c>
      <c r="K2323" s="11">
        <v>1488694501</v>
      </c>
      <c r="L2323" t="b">
        <v>0</v>
      </c>
      <c r="M2323">
        <v>64</v>
      </c>
      <c r="N2323" t="b">
        <v>0</v>
      </c>
      <c r="O2323" t="s">
        <v>8296</v>
      </c>
      <c r="P2323" s="10">
        <f>ROUND(E2323/D2323*100,0)</f>
        <v>39</v>
      </c>
      <c r="Q2323">
        <f>IFERROR(ROUND(E2323/M2323,2),0)</f>
        <v>64.53</v>
      </c>
      <c r="R2323" s="16" t="s">
        <v>8334</v>
      </c>
      <c r="S2323" s="11" t="s">
        <v>8350</v>
      </c>
      <c r="T2323" s="21">
        <f>(((K2323/60)/60)/24)+DATE(1970,1,1)</f>
        <v>42799.260428240741</v>
      </c>
      <c r="U2323" s="21">
        <f>(((I2323/60)/60)/24)+DATE(1970,1,1)</f>
        <v>42829.21876157407</v>
      </c>
    </row>
    <row r="2324" spans="1:21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f>YEAR(T2324)</f>
        <v>2017</v>
      </c>
      <c r="K2324" s="11">
        <v>1489181369</v>
      </c>
      <c r="L2324" t="b">
        <v>0</v>
      </c>
      <c r="M2324">
        <v>4</v>
      </c>
      <c r="N2324" t="b">
        <v>0</v>
      </c>
      <c r="O2324" t="s">
        <v>8296</v>
      </c>
      <c r="P2324" s="10">
        <f>ROUND(E2324/D2324*100,0)</f>
        <v>3</v>
      </c>
      <c r="Q2324">
        <f>IFERROR(ROUND(E2324/M2324,2),0)</f>
        <v>21.25</v>
      </c>
      <c r="R2324" s="16" t="s">
        <v>8334</v>
      </c>
      <c r="S2324" s="11" t="s">
        <v>8350</v>
      </c>
      <c r="T2324" s="21">
        <f>(((K2324/60)/60)/24)+DATE(1970,1,1)</f>
        <v>42804.895474537043</v>
      </c>
      <c r="U2324" s="21">
        <f>(((I2324/60)/60)/24)+DATE(1970,1,1)</f>
        <v>42834.853807870371</v>
      </c>
    </row>
    <row r="2325" spans="1:21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f>YEAR(T2325)</f>
        <v>2017</v>
      </c>
      <c r="K2325" s="11">
        <v>1489428447</v>
      </c>
      <c r="L2325" t="b">
        <v>0</v>
      </c>
      <c r="M2325">
        <v>4</v>
      </c>
      <c r="N2325" t="b">
        <v>0</v>
      </c>
      <c r="O2325" t="s">
        <v>8296</v>
      </c>
      <c r="P2325" s="10">
        <f>ROUND(E2325/D2325*100,0)</f>
        <v>48</v>
      </c>
      <c r="Q2325">
        <f>IFERROR(ROUND(E2325/M2325,2),0)</f>
        <v>30</v>
      </c>
      <c r="R2325" s="16" t="s">
        <v>8334</v>
      </c>
      <c r="S2325" s="11" t="s">
        <v>8350</v>
      </c>
      <c r="T2325" s="21">
        <f>(((K2325/60)/60)/24)+DATE(1970,1,1)</f>
        <v>42807.755173611105</v>
      </c>
      <c r="U2325" s="21">
        <f>(((I2325/60)/60)/24)+DATE(1970,1,1)</f>
        <v>42814.755173611105</v>
      </c>
    </row>
    <row r="2326" spans="1:21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f>YEAR(T2326)</f>
        <v>2017</v>
      </c>
      <c r="K2326" s="11">
        <v>1487970885</v>
      </c>
      <c r="L2326" t="b">
        <v>0</v>
      </c>
      <c r="M2326">
        <v>61</v>
      </c>
      <c r="N2326" t="b">
        <v>0</v>
      </c>
      <c r="O2326" t="s">
        <v>8296</v>
      </c>
      <c r="P2326" s="10">
        <f>ROUND(E2326/D2326*100,0)</f>
        <v>21</v>
      </c>
      <c r="Q2326">
        <f>IFERROR(ROUND(E2326/M2326,2),0)</f>
        <v>25.49</v>
      </c>
      <c r="R2326" s="16" t="s">
        <v>8334</v>
      </c>
      <c r="S2326" s="11" t="s">
        <v>8350</v>
      </c>
      <c r="T2326" s="21">
        <f>(((K2326/60)/60)/24)+DATE(1970,1,1)</f>
        <v>42790.885243055556</v>
      </c>
      <c r="U2326" s="21">
        <f>(((I2326/60)/60)/24)+DATE(1970,1,1)</f>
        <v>42820.843576388885</v>
      </c>
    </row>
    <row r="2327" spans="1:21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f>YEAR(T2327)</f>
        <v>2017</v>
      </c>
      <c r="K2327" s="11">
        <v>1488241931</v>
      </c>
      <c r="L2327" t="b">
        <v>0</v>
      </c>
      <c r="M2327">
        <v>7</v>
      </c>
      <c r="N2327" t="b">
        <v>0</v>
      </c>
      <c r="O2327" t="s">
        <v>8296</v>
      </c>
      <c r="P2327" s="10">
        <f>ROUND(E2327/D2327*100,0)</f>
        <v>8</v>
      </c>
      <c r="Q2327">
        <f>IFERROR(ROUND(E2327/M2327,2),0)</f>
        <v>11.43</v>
      </c>
      <c r="R2327" s="16" t="s">
        <v>8334</v>
      </c>
      <c r="S2327" s="11" t="s">
        <v>8350</v>
      </c>
      <c r="T2327" s="21">
        <f>(((K2327/60)/60)/24)+DATE(1970,1,1)</f>
        <v>42794.022349537037</v>
      </c>
      <c r="U2327" s="21">
        <f>(((I2327/60)/60)/24)+DATE(1970,1,1)</f>
        <v>42823.980682870373</v>
      </c>
    </row>
    <row r="2328" spans="1:21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f>YEAR(T2328)</f>
        <v>2017</v>
      </c>
      <c r="K2328" s="11">
        <v>1489106948</v>
      </c>
      <c r="L2328" t="b">
        <v>0</v>
      </c>
      <c r="M2328">
        <v>1</v>
      </c>
      <c r="N2328" t="b">
        <v>0</v>
      </c>
      <c r="O2328" t="s">
        <v>8296</v>
      </c>
      <c r="P2328" s="10">
        <f>ROUND(E2328/D2328*100,0)</f>
        <v>1</v>
      </c>
      <c r="Q2328">
        <f>IFERROR(ROUND(E2328/M2328,2),0)</f>
        <v>108</v>
      </c>
      <c r="R2328" s="16" t="s">
        <v>8334</v>
      </c>
      <c r="S2328" s="11" t="s">
        <v>8350</v>
      </c>
      <c r="T2328" s="21">
        <f>(((K2328/60)/60)/24)+DATE(1970,1,1)</f>
        <v>42804.034120370372</v>
      </c>
      <c r="U2328" s="21">
        <f>(((I2328/60)/60)/24)+DATE(1970,1,1)</f>
        <v>42855.708333333328</v>
      </c>
    </row>
    <row r="2329" spans="1:21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f>YEAR(T2329)</f>
        <v>2014</v>
      </c>
      <c r="K2329" s="11">
        <v>1406066440</v>
      </c>
      <c r="L2329" t="b">
        <v>1</v>
      </c>
      <c r="M2329">
        <v>3355</v>
      </c>
      <c r="N2329" t="b">
        <v>1</v>
      </c>
      <c r="O2329" t="s">
        <v>8296</v>
      </c>
      <c r="P2329" s="10">
        <f>ROUND(E2329/D2329*100,0)</f>
        <v>526</v>
      </c>
      <c r="Q2329">
        <f>IFERROR(ROUND(E2329/M2329,2),0)</f>
        <v>54.88</v>
      </c>
      <c r="R2329" s="16" t="s">
        <v>8334</v>
      </c>
      <c r="S2329" s="11" t="s">
        <v>8350</v>
      </c>
      <c r="T2329" s="21">
        <f>(((K2329/60)/60)/24)+DATE(1970,1,1)</f>
        <v>41842.917129629634</v>
      </c>
      <c r="U2329" s="21">
        <f>(((I2329/60)/60)/24)+DATE(1970,1,1)</f>
        <v>41877.917129629634</v>
      </c>
    </row>
    <row r="2330" spans="1:21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f>YEAR(T2330)</f>
        <v>2015</v>
      </c>
      <c r="K2330" s="11">
        <v>1431715537</v>
      </c>
      <c r="L2330" t="b">
        <v>1</v>
      </c>
      <c r="M2330">
        <v>537</v>
      </c>
      <c r="N2330" t="b">
        <v>1</v>
      </c>
      <c r="O2330" t="s">
        <v>8296</v>
      </c>
      <c r="P2330" s="10">
        <f>ROUND(E2330/D2330*100,0)</f>
        <v>254</v>
      </c>
      <c r="Q2330">
        <f>IFERROR(ROUND(E2330/M2330,2),0)</f>
        <v>47.38</v>
      </c>
      <c r="R2330" s="16" t="s">
        <v>8334</v>
      </c>
      <c r="S2330" s="11" t="s">
        <v>8350</v>
      </c>
      <c r="T2330" s="21">
        <f>(((K2330/60)/60)/24)+DATE(1970,1,1)</f>
        <v>42139.781678240746</v>
      </c>
      <c r="U2330" s="21">
        <f>(((I2330/60)/60)/24)+DATE(1970,1,1)</f>
        <v>42169.781678240746</v>
      </c>
    </row>
    <row r="2331" spans="1:21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f>YEAR(T2331)</f>
        <v>2014</v>
      </c>
      <c r="K2331" s="11">
        <v>1403017146</v>
      </c>
      <c r="L2331" t="b">
        <v>1</v>
      </c>
      <c r="M2331">
        <v>125</v>
      </c>
      <c r="N2331" t="b">
        <v>1</v>
      </c>
      <c r="O2331" t="s">
        <v>8296</v>
      </c>
      <c r="P2331" s="10">
        <f>ROUND(E2331/D2331*100,0)</f>
        <v>106</v>
      </c>
      <c r="Q2331">
        <f>IFERROR(ROUND(E2331/M2331,2),0)</f>
        <v>211.84</v>
      </c>
      <c r="R2331" s="16" t="s">
        <v>8334</v>
      </c>
      <c r="S2331" s="11" t="s">
        <v>8350</v>
      </c>
      <c r="T2331" s="21">
        <f>(((K2331/60)/60)/24)+DATE(1970,1,1)</f>
        <v>41807.624374999999</v>
      </c>
      <c r="U2331" s="21">
        <f>(((I2331/60)/60)/24)+DATE(1970,1,1)</f>
        <v>41837.624374999999</v>
      </c>
    </row>
    <row r="2332" spans="1:21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f>YEAR(T2332)</f>
        <v>2015</v>
      </c>
      <c r="K2332" s="11">
        <v>1448400943</v>
      </c>
      <c r="L2332" t="b">
        <v>1</v>
      </c>
      <c r="M2332">
        <v>163</v>
      </c>
      <c r="N2332" t="b">
        <v>1</v>
      </c>
      <c r="O2332" t="s">
        <v>8296</v>
      </c>
      <c r="P2332" s="10">
        <f>ROUND(E2332/D2332*100,0)</f>
        <v>102</v>
      </c>
      <c r="Q2332">
        <f>IFERROR(ROUND(E2332/M2332,2),0)</f>
        <v>219.93</v>
      </c>
      <c r="R2332" s="16" t="s">
        <v>8334</v>
      </c>
      <c r="S2332" s="11" t="s">
        <v>8350</v>
      </c>
      <c r="T2332" s="21">
        <f>(((K2332/60)/60)/24)+DATE(1970,1,1)</f>
        <v>42332.89980324074</v>
      </c>
      <c r="U2332" s="21">
        <f>(((I2332/60)/60)/24)+DATE(1970,1,1)</f>
        <v>42363</v>
      </c>
    </row>
    <row r="2333" spans="1:21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f>YEAR(T2333)</f>
        <v>2014</v>
      </c>
      <c r="K2333" s="11">
        <v>1405728490</v>
      </c>
      <c r="L2333" t="b">
        <v>1</v>
      </c>
      <c r="M2333">
        <v>283</v>
      </c>
      <c r="N2333" t="b">
        <v>1</v>
      </c>
      <c r="O2333" t="s">
        <v>8296</v>
      </c>
      <c r="P2333" s="10">
        <f>ROUND(E2333/D2333*100,0)</f>
        <v>144</v>
      </c>
      <c r="Q2333">
        <f>IFERROR(ROUND(E2333/M2333,2),0)</f>
        <v>40.799999999999997</v>
      </c>
      <c r="R2333" s="16" t="s">
        <v>8334</v>
      </c>
      <c r="S2333" s="11" t="s">
        <v>8350</v>
      </c>
      <c r="T2333" s="21">
        <f>(((K2333/60)/60)/24)+DATE(1970,1,1)</f>
        <v>41839.005671296298</v>
      </c>
      <c r="U2333" s="21">
        <f>(((I2333/60)/60)/24)+DATE(1970,1,1)</f>
        <v>41869.005671296298</v>
      </c>
    </row>
    <row r="2334" spans="1:21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f>YEAR(T2334)</f>
        <v>2015</v>
      </c>
      <c r="K2334" s="11">
        <v>1420643071</v>
      </c>
      <c r="L2334" t="b">
        <v>1</v>
      </c>
      <c r="M2334">
        <v>352</v>
      </c>
      <c r="N2334" t="b">
        <v>1</v>
      </c>
      <c r="O2334" t="s">
        <v>8296</v>
      </c>
      <c r="P2334" s="10">
        <f>ROUND(E2334/D2334*100,0)</f>
        <v>106</v>
      </c>
      <c r="Q2334">
        <f>IFERROR(ROUND(E2334/M2334,2),0)</f>
        <v>75.5</v>
      </c>
      <c r="R2334" s="16" t="s">
        <v>8334</v>
      </c>
      <c r="S2334" s="11" t="s">
        <v>8350</v>
      </c>
      <c r="T2334" s="21">
        <f>(((K2334/60)/60)/24)+DATE(1970,1,1)</f>
        <v>42011.628136574072</v>
      </c>
      <c r="U2334" s="21">
        <f>(((I2334/60)/60)/24)+DATE(1970,1,1)</f>
        <v>42041.628136574072</v>
      </c>
    </row>
    <row r="2335" spans="1:21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f>YEAR(T2335)</f>
        <v>2014</v>
      </c>
      <c r="K2335" s="11">
        <v>1399563390</v>
      </c>
      <c r="L2335" t="b">
        <v>1</v>
      </c>
      <c r="M2335">
        <v>94</v>
      </c>
      <c r="N2335" t="b">
        <v>1</v>
      </c>
      <c r="O2335" t="s">
        <v>8296</v>
      </c>
      <c r="P2335" s="10">
        <f>ROUND(E2335/D2335*100,0)</f>
        <v>212</v>
      </c>
      <c r="Q2335">
        <f>IFERROR(ROUND(E2335/M2335,2),0)</f>
        <v>13.54</v>
      </c>
      <c r="R2335" s="16" t="s">
        <v>8334</v>
      </c>
      <c r="S2335" s="11" t="s">
        <v>8350</v>
      </c>
      <c r="T2335" s="21">
        <f>(((K2335/60)/60)/24)+DATE(1970,1,1)</f>
        <v>41767.650347222225</v>
      </c>
      <c r="U2335" s="21">
        <f>(((I2335/60)/60)/24)+DATE(1970,1,1)</f>
        <v>41788.743055555555</v>
      </c>
    </row>
    <row r="2336" spans="1:21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f>YEAR(T2336)</f>
        <v>2014</v>
      </c>
      <c r="K2336" s="11">
        <v>1412611498</v>
      </c>
      <c r="L2336" t="b">
        <v>1</v>
      </c>
      <c r="M2336">
        <v>67</v>
      </c>
      <c r="N2336" t="b">
        <v>1</v>
      </c>
      <c r="O2336" t="s">
        <v>8296</v>
      </c>
      <c r="P2336" s="10">
        <f>ROUND(E2336/D2336*100,0)</f>
        <v>102</v>
      </c>
      <c r="Q2336">
        <f>IFERROR(ROUND(E2336/M2336,2),0)</f>
        <v>60.87</v>
      </c>
      <c r="R2336" s="16" t="s">
        <v>8334</v>
      </c>
      <c r="S2336" s="11" t="s">
        <v>8350</v>
      </c>
      <c r="T2336" s="21">
        <f>(((K2336/60)/60)/24)+DATE(1970,1,1)</f>
        <v>41918.670115740737</v>
      </c>
      <c r="U2336" s="21">
        <f>(((I2336/60)/60)/24)+DATE(1970,1,1)</f>
        <v>41948.731944444444</v>
      </c>
    </row>
    <row r="2337" spans="1:21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f>YEAR(T2337)</f>
        <v>2014</v>
      </c>
      <c r="K2337" s="11">
        <v>1399902243</v>
      </c>
      <c r="L2337" t="b">
        <v>1</v>
      </c>
      <c r="M2337">
        <v>221</v>
      </c>
      <c r="N2337" t="b">
        <v>1</v>
      </c>
      <c r="O2337" t="s">
        <v>8296</v>
      </c>
      <c r="P2337" s="10">
        <f>ROUND(E2337/D2337*100,0)</f>
        <v>102</v>
      </c>
      <c r="Q2337">
        <f>IFERROR(ROUND(E2337/M2337,2),0)</f>
        <v>115.69</v>
      </c>
      <c r="R2337" s="16" t="s">
        <v>8334</v>
      </c>
      <c r="S2337" s="11" t="s">
        <v>8350</v>
      </c>
      <c r="T2337" s="21">
        <f>(((K2337/60)/60)/24)+DATE(1970,1,1)</f>
        <v>41771.572256944448</v>
      </c>
      <c r="U2337" s="21">
        <f>(((I2337/60)/60)/24)+DATE(1970,1,1)</f>
        <v>41801.572256944448</v>
      </c>
    </row>
    <row r="2338" spans="1:21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f>YEAR(T2338)</f>
        <v>2014</v>
      </c>
      <c r="K2338" s="11">
        <v>1390860695</v>
      </c>
      <c r="L2338" t="b">
        <v>1</v>
      </c>
      <c r="M2338">
        <v>2165</v>
      </c>
      <c r="N2338" t="b">
        <v>1</v>
      </c>
      <c r="O2338" t="s">
        <v>8296</v>
      </c>
      <c r="P2338" s="10">
        <f>ROUND(E2338/D2338*100,0)</f>
        <v>521</v>
      </c>
      <c r="Q2338">
        <f>IFERROR(ROUND(E2338/M2338,2),0)</f>
        <v>48.1</v>
      </c>
      <c r="R2338" s="16" t="s">
        <v>8334</v>
      </c>
      <c r="S2338" s="11" t="s">
        <v>8350</v>
      </c>
      <c r="T2338" s="21">
        <f>(((K2338/60)/60)/24)+DATE(1970,1,1)</f>
        <v>41666.924710648149</v>
      </c>
      <c r="U2338" s="21">
        <f>(((I2338/60)/60)/24)+DATE(1970,1,1)</f>
        <v>41706.924710648149</v>
      </c>
    </row>
    <row r="2339" spans="1:21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f>YEAR(T2339)</f>
        <v>2014</v>
      </c>
      <c r="K2339" s="11">
        <v>1401204143</v>
      </c>
      <c r="L2339" t="b">
        <v>1</v>
      </c>
      <c r="M2339">
        <v>179</v>
      </c>
      <c r="N2339" t="b">
        <v>1</v>
      </c>
      <c r="O2339" t="s">
        <v>8296</v>
      </c>
      <c r="P2339" s="10">
        <f>ROUND(E2339/D2339*100,0)</f>
        <v>111</v>
      </c>
      <c r="Q2339">
        <f>IFERROR(ROUND(E2339/M2339,2),0)</f>
        <v>74.180000000000007</v>
      </c>
      <c r="R2339" s="16" t="s">
        <v>8334</v>
      </c>
      <c r="S2339" s="11" t="s">
        <v>8350</v>
      </c>
      <c r="T2339" s="21">
        <f>(((K2339/60)/60)/24)+DATE(1970,1,1)</f>
        <v>41786.640543981484</v>
      </c>
      <c r="U2339" s="21">
        <f>(((I2339/60)/60)/24)+DATE(1970,1,1)</f>
        <v>41816.640543981484</v>
      </c>
    </row>
    <row r="2340" spans="1:21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f>YEAR(T2340)</f>
        <v>2014</v>
      </c>
      <c r="K2340" s="11">
        <v>1401485484</v>
      </c>
      <c r="L2340" t="b">
        <v>1</v>
      </c>
      <c r="M2340">
        <v>123</v>
      </c>
      <c r="N2340" t="b">
        <v>1</v>
      </c>
      <c r="O2340" t="s">
        <v>8296</v>
      </c>
      <c r="P2340" s="10">
        <f>ROUND(E2340/D2340*100,0)</f>
        <v>101</v>
      </c>
      <c r="Q2340">
        <f>IFERROR(ROUND(E2340/M2340,2),0)</f>
        <v>123.35</v>
      </c>
      <c r="R2340" s="16" t="s">
        <v>8334</v>
      </c>
      <c r="S2340" s="11" t="s">
        <v>8350</v>
      </c>
      <c r="T2340" s="21">
        <f>(((K2340/60)/60)/24)+DATE(1970,1,1)</f>
        <v>41789.896805555552</v>
      </c>
      <c r="U2340" s="21">
        <f>(((I2340/60)/60)/24)+DATE(1970,1,1)</f>
        <v>41819.896805555552</v>
      </c>
    </row>
    <row r="2341" spans="1:21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f>YEAR(T2341)</f>
        <v>2016</v>
      </c>
      <c r="K2341" s="1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0">
        <f>ROUND(E2341/D2341*100,0)</f>
        <v>294</v>
      </c>
      <c r="Q2341">
        <f>IFERROR(ROUND(E2341/M2341,2),0)</f>
        <v>66.62</v>
      </c>
      <c r="R2341" s="16" t="s">
        <v>8334</v>
      </c>
      <c r="S2341" s="11" t="s">
        <v>8350</v>
      </c>
      <c r="T2341" s="21">
        <f>(((K2341/60)/60)/24)+DATE(1970,1,1)</f>
        <v>42692.79987268518</v>
      </c>
      <c r="U2341" s="21">
        <f>(((I2341/60)/60)/24)+DATE(1970,1,1)</f>
        <v>42723.332638888889</v>
      </c>
    </row>
    <row r="2342" spans="1:21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f>YEAR(T2342)</f>
        <v>2016</v>
      </c>
      <c r="K2342" s="11">
        <v>1475249138</v>
      </c>
      <c r="L2342" t="b">
        <v>1</v>
      </c>
      <c r="M2342">
        <v>403</v>
      </c>
      <c r="N2342" t="b">
        <v>1</v>
      </c>
      <c r="O2342" t="s">
        <v>8296</v>
      </c>
      <c r="P2342" s="10">
        <f>ROUND(E2342/D2342*100,0)</f>
        <v>106</v>
      </c>
      <c r="Q2342">
        <f>IFERROR(ROUND(E2342/M2342,2),0)</f>
        <v>104.99</v>
      </c>
      <c r="R2342" s="16" t="s">
        <v>8334</v>
      </c>
      <c r="S2342" s="11" t="s">
        <v>8350</v>
      </c>
      <c r="T2342" s="21">
        <f>(((K2342/60)/60)/24)+DATE(1970,1,1)</f>
        <v>42643.642800925925</v>
      </c>
      <c r="U2342" s="21">
        <f>(((I2342/60)/60)/24)+DATE(1970,1,1)</f>
        <v>42673.642800925925</v>
      </c>
    </row>
    <row r="2343" spans="1:21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f>YEAR(T2343)</f>
        <v>2015</v>
      </c>
      <c r="K2343" s="11">
        <v>1434137504</v>
      </c>
      <c r="L2343" t="b">
        <v>0</v>
      </c>
      <c r="M2343">
        <v>0</v>
      </c>
      <c r="N2343" t="b">
        <v>0</v>
      </c>
      <c r="O2343" t="s">
        <v>8270</v>
      </c>
      <c r="P2343" s="10">
        <f>ROUND(E2343/D2343*100,0)</f>
        <v>0</v>
      </c>
      <c r="Q2343">
        <f>IFERROR(ROUND(E2343/M2343,2),0)</f>
        <v>0</v>
      </c>
      <c r="R2343" s="16" t="s">
        <v>8317</v>
      </c>
      <c r="S2343" s="11" t="s">
        <v>8318</v>
      </c>
      <c r="T2343" s="21">
        <f>(((K2343/60)/60)/24)+DATE(1970,1,1)</f>
        <v>42167.813703703709</v>
      </c>
      <c r="U2343" s="21">
        <f>(((I2343/60)/60)/24)+DATE(1970,1,1)</f>
        <v>42197.813703703709</v>
      </c>
    </row>
    <row r="2344" spans="1:21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f>YEAR(T2344)</f>
        <v>2014</v>
      </c>
      <c r="K2344" s="11">
        <v>1410799870</v>
      </c>
      <c r="L2344" t="b">
        <v>0</v>
      </c>
      <c r="M2344">
        <v>0</v>
      </c>
      <c r="N2344" t="b">
        <v>0</v>
      </c>
      <c r="O2344" t="s">
        <v>8270</v>
      </c>
      <c r="P2344" s="10">
        <f>ROUND(E2344/D2344*100,0)</f>
        <v>0</v>
      </c>
      <c r="Q2344">
        <f>IFERROR(ROUND(E2344/M2344,2),0)</f>
        <v>0</v>
      </c>
      <c r="R2344" s="16" t="s">
        <v>8317</v>
      </c>
      <c r="S2344" s="11" t="s">
        <v>8318</v>
      </c>
      <c r="T2344" s="21">
        <f>(((K2344/60)/60)/24)+DATE(1970,1,1)</f>
        <v>41897.702199074076</v>
      </c>
      <c r="U2344" s="21">
        <f>(((I2344/60)/60)/24)+DATE(1970,1,1)</f>
        <v>41918.208333333336</v>
      </c>
    </row>
    <row r="2345" spans="1:21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f>YEAR(T2345)</f>
        <v>2015</v>
      </c>
      <c r="K2345" s="11">
        <v>1447962505</v>
      </c>
      <c r="L2345" t="b">
        <v>0</v>
      </c>
      <c r="M2345">
        <v>1</v>
      </c>
      <c r="N2345" t="b">
        <v>0</v>
      </c>
      <c r="O2345" t="s">
        <v>8270</v>
      </c>
      <c r="P2345" s="10">
        <f>ROUND(E2345/D2345*100,0)</f>
        <v>3</v>
      </c>
      <c r="Q2345">
        <f>IFERROR(ROUND(E2345/M2345,2),0)</f>
        <v>300</v>
      </c>
      <c r="R2345" s="16" t="s">
        <v>8317</v>
      </c>
      <c r="S2345" s="11" t="s">
        <v>8318</v>
      </c>
      <c r="T2345" s="21">
        <f>(((K2345/60)/60)/24)+DATE(1970,1,1)</f>
        <v>42327.825289351851</v>
      </c>
      <c r="U2345" s="21">
        <f>(((I2345/60)/60)/24)+DATE(1970,1,1)</f>
        <v>42377.82430555555</v>
      </c>
    </row>
    <row r="2346" spans="1:21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f>YEAR(T2346)</f>
        <v>2016</v>
      </c>
      <c r="K2346" s="11">
        <v>1464197269</v>
      </c>
      <c r="L2346" t="b">
        <v>0</v>
      </c>
      <c r="M2346">
        <v>1</v>
      </c>
      <c r="N2346" t="b">
        <v>0</v>
      </c>
      <c r="O2346" t="s">
        <v>8270</v>
      </c>
      <c r="P2346" s="10">
        <f>ROUND(E2346/D2346*100,0)</f>
        <v>0</v>
      </c>
      <c r="Q2346">
        <f>IFERROR(ROUND(E2346/M2346,2),0)</f>
        <v>1</v>
      </c>
      <c r="R2346" s="16" t="s">
        <v>8317</v>
      </c>
      <c r="S2346" s="11" t="s">
        <v>8318</v>
      </c>
      <c r="T2346" s="21">
        <f>(((K2346/60)/60)/24)+DATE(1970,1,1)</f>
        <v>42515.727650462963</v>
      </c>
      <c r="U2346" s="21">
        <f>(((I2346/60)/60)/24)+DATE(1970,1,1)</f>
        <v>42545.727650462963</v>
      </c>
    </row>
    <row r="2347" spans="1:21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f>YEAR(T2347)</f>
        <v>2015</v>
      </c>
      <c r="K2347" s="11">
        <v>1424822556</v>
      </c>
      <c r="L2347" t="b">
        <v>0</v>
      </c>
      <c r="M2347">
        <v>0</v>
      </c>
      <c r="N2347" t="b">
        <v>0</v>
      </c>
      <c r="O2347" t="s">
        <v>8270</v>
      </c>
      <c r="P2347" s="10">
        <f>ROUND(E2347/D2347*100,0)</f>
        <v>0</v>
      </c>
      <c r="Q2347">
        <f>IFERROR(ROUND(E2347/M2347,2),0)</f>
        <v>0</v>
      </c>
      <c r="R2347" s="16" t="s">
        <v>8317</v>
      </c>
      <c r="S2347" s="11" t="s">
        <v>8318</v>
      </c>
      <c r="T2347" s="21">
        <f>(((K2347/60)/60)/24)+DATE(1970,1,1)</f>
        <v>42060.001805555556</v>
      </c>
      <c r="U2347" s="21">
        <f>(((I2347/60)/60)/24)+DATE(1970,1,1)</f>
        <v>42094.985416666663</v>
      </c>
    </row>
    <row r="2348" spans="1:21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f>YEAR(T2348)</f>
        <v>2016</v>
      </c>
      <c r="K2348" s="11">
        <v>1472843431</v>
      </c>
      <c r="L2348" t="b">
        <v>0</v>
      </c>
      <c r="M2348">
        <v>3</v>
      </c>
      <c r="N2348" t="b">
        <v>0</v>
      </c>
      <c r="O2348" t="s">
        <v>8270</v>
      </c>
      <c r="P2348" s="10">
        <f>ROUND(E2348/D2348*100,0)</f>
        <v>0</v>
      </c>
      <c r="Q2348">
        <f>IFERROR(ROUND(E2348/M2348,2),0)</f>
        <v>13</v>
      </c>
      <c r="R2348" s="16" t="s">
        <v>8317</v>
      </c>
      <c r="S2348" s="11" t="s">
        <v>8318</v>
      </c>
      <c r="T2348" s="21">
        <f>(((K2348/60)/60)/24)+DATE(1970,1,1)</f>
        <v>42615.79896990741</v>
      </c>
      <c r="U2348" s="21">
        <f>(((I2348/60)/60)/24)+DATE(1970,1,1)</f>
        <v>42660.79896990741</v>
      </c>
    </row>
    <row r="2349" spans="1:21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f>YEAR(T2349)</f>
        <v>2016</v>
      </c>
      <c r="K2349" s="11">
        <v>1469543676</v>
      </c>
      <c r="L2349" t="b">
        <v>0</v>
      </c>
      <c r="M2349">
        <v>1</v>
      </c>
      <c r="N2349" t="b">
        <v>0</v>
      </c>
      <c r="O2349" t="s">
        <v>8270</v>
      </c>
      <c r="P2349" s="10">
        <f>ROUND(E2349/D2349*100,0)</f>
        <v>2</v>
      </c>
      <c r="Q2349">
        <f>IFERROR(ROUND(E2349/M2349,2),0)</f>
        <v>15</v>
      </c>
      <c r="R2349" s="16" t="s">
        <v>8317</v>
      </c>
      <c r="S2349" s="11" t="s">
        <v>8318</v>
      </c>
      <c r="T2349" s="21">
        <f>(((K2349/60)/60)/24)+DATE(1970,1,1)</f>
        <v>42577.607361111113</v>
      </c>
      <c r="U2349" s="21">
        <f>(((I2349/60)/60)/24)+DATE(1970,1,1)</f>
        <v>42607.607361111113</v>
      </c>
    </row>
    <row r="2350" spans="1:21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f>YEAR(T2350)</f>
        <v>2015</v>
      </c>
      <c r="K2350" s="11">
        <v>1450822938</v>
      </c>
      <c r="L2350" t="b">
        <v>0</v>
      </c>
      <c r="M2350">
        <v>5</v>
      </c>
      <c r="N2350" t="b">
        <v>0</v>
      </c>
      <c r="O2350" t="s">
        <v>8270</v>
      </c>
      <c r="P2350" s="10">
        <f>ROUND(E2350/D2350*100,0)</f>
        <v>0</v>
      </c>
      <c r="Q2350">
        <f>IFERROR(ROUND(E2350/M2350,2),0)</f>
        <v>54</v>
      </c>
      <c r="R2350" s="16" t="s">
        <v>8317</v>
      </c>
      <c r="S2350" s="11" t="s">
        <v>8318</v>
      </c>
      <c r="T2350" s="21">
        <f>(((K2350/60)/60)/24)+DATE(1970,1,1)</f>
        <v>42360.932152777779</v>
      </c>
      <c r="U2350" s="21">
        <f>(((I2350/60)/60)/24)+DATE(1970,1,1)</f>
        <v>42420.932152777779</v>
      </c>
    </row>
    <row r="2351" spans="1:21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f>YEAR(T2351)</f>
        <v>2015</v>
      </c>
      <c r="K2351" s="11">
        <v>1436812628</v>
      </c>
      <c r="L2351" t="b">
        <v>0</v>
      </c>
      <c r="M2351">
        <v>0</v>
      </c>
      <c r="N2351" t="b">
        <v>0</v>
      </c>
      <c r="O2351" t="s">
        <v>8270</v>
      </c>
      <c r="P2351" s="10">
        <f>ROUND(E2351/D2351*100,0)</f>
        <v>0</v>
      </c>
      <c r="Q2351">
        <f>IFERROR(ROUND(E2351/M2351,2),0)</f>
        <v>0</v>
      </c>
      <c r="R2351" s="16" t="s">
        <v>8317</v>
      </c>
      <c r="S2351" s="11" t="s">
        <v>8318</v>
      </c>
      <c r="T2351" s="21">
        <f>(((K2351/60)/60)/24)+DATE(1970,1,1)</f>
        <v>42198.775787037041</v>
      </c>
      <c r="U2351" s="21">
        <f>(((I2351/60)/60)/24)+DATE(1970,1,1)</f>
        <v>42227.775787037041</v>
      </c>
    </row>
    <row r="2352" spans="1:21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f>YEAR(T2352)</f>
        <v>2016</v>
      </c>
      <c r="K2352" s="11">
        <v>1480882370</v>
      </c>
      <c r="L2352" t="b">
        <v>0</v>
      </c>
      <c r="M2352">
        <v>0</v>
      </c>
      <c r="N2352" t="b">
        <v>0</v>
      </c>
      <c r="O2352" t="s">
        <v>8270</v>
      </c>
      <c r="P2352" s="10">
        <f>ROUND(E2352/D2352*100,0)</f>
        <v>0</v>
      </c>
      <c r="Q2352">
        <f>IFERROR(ROUND(E2352/M2352,2),0)</f>
        <v>0</v>
      </c>
      <c r="R2352" s="16" t="s">
        <v>8317</v>
      </c>
      <c r="S2352" s="11" t="s">
        <v>8318</v>
      </c>
      <c r="T2352" s="21">
        <f>(((K2352/60)/60)/24)+DATE(1970,1,1)</f>
        <v>42708.842245370368</v>
      </c>
      <c r="U2352" s="21">
        <f>(((I2352/60)/60)/24)+DATE(1970,1,1)</f>
        <v>42738.842245370368</v>
      </c>
    </row>
    <row r="2353" spans="1:21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f>YEAR(T2353)</f>
        <v>2015</v>
      </c>
      <c r="K2353" s="11">
        <v>1427768739</v>
      </c>
      <c r="L2353" t="b">
        <v>0</v>
      </c>
      <c r="M2353">
        <v>7</v>
      </c>
      <c r="N2353" t="b">
        <v>0</v>
      </c>
      <c r="O2353" t="s">
        <v>8270</v>
      </c>
      <c r="P2353" s="10">
        <f>ROUND(E2353/D2353*100,0)</f>
        <v>1</v>
      </c>
      <c r="Q2353">
        <f>IFERROR(ROUND(E2353/M2353,2),0)</f>
        <v>15.43</v>
      </c>
      <c r="R2353" s="16" t="s">
        <v>8317</v>
      </c>
      <c r="S2353" s="11" t="s">
        <v>8318</v>
      </c>
      <c r="T2353" s="21">
        <f>(((K2353/60)/60)/24)+DATE(1970,1,1)</f>
        <v>42094.101145833338</v>
      </c>
      <c r="U2353" s="21">
        <f>(((I2353/60)/60)/24)+DATE(1970,1,1)</f>
        <v>42124.101145833338</v>
      </c>
    </row>
    <row r="2354" spans="1:21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f>YEAR(T2354)</f>
        <v>2015</v>
      </c>
      <c r="K2354" s="11">
        <v>1428419552</v>
      </c>
      <c r="L2354" t="b">
        <v>0</v>
      </c>
      <c r="M2354">
        <v>0</v>
      </c>
      <c r="N2354" t="b">
        <v>0</v>
      </c>
      <c r="O2354" t="s">
        <v>8270</v>
      </c>
      <c r="P2354" s="10">
        <f>ROUND(E2354/D2354*100,0)</f>
        <v>0</v>
      </c>
      <c r="Q2354">
        <f>IFERROR(ROUND(E2354/M2354,2),0)</f>
        <v>0</v>
      </c>
      <c r="R2354" s="16" t="s">
        <v>8317</v>
      </c>
      <c r="S2354" s="11" t="s">
        <v>8318</v>
      </c>
      <c r="T2354" s="21">
        <f>(((K2354/60)/60)/24)+DATE(1970,1,1)</f>
        <v>42101.633703703701</v>
      </c>
      <c r="U2354" s="21">
        <f>(((I2354/60)/60)/24)+DATE(1970,1,1)</f>
        <v>42161.633703703701</v>
      </c>
    </row>
    <row r="2355" spans="1:21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f>YEAR(T2355)</f>
        <v>2015</v>
      </c>
      <c r="K2355" s="11">
        <v>1428596022</v>
      </c>
      <c r="L2355" t="b">
        <v>0</v>
      </c>
      <c r="M2355">
        <v>0</v>
      </c>
      <c r="N2355" t="b">
        <v>0</v>
      </c>
      <c r="O2355" t="s">
        <v>8270</v>
      </c>
      <c r="P2355" s="10">
        <f>ROUND(E2355/D2355*100,0)</f>
        <v>0</v>
      </c>
      <c r="Q2355">
        <f>IFERROR(ROUND(E2355/M2355,2),0)</f>
        <v>0</v>
      </c>
      <c r="R2355" s="16" t="s">
        <v>8317</v>
      </c>
      <c r="S2355" s="11" t="s">
        <v>8318</v>
      </c>
      <c r="T2355" s="21">
        <f>(((K2355/60)/60)/24)+DATE(1970,1,1)</f>
        <v>42103.676180555558</v>
      </c>
      <c r="U2355" s="21">
        <f>(((I2355/60)/60)/24)+DATE(1970,1,1)</f>
        <v>42115.676180555558</v>
      </c>
    </row>
    <row r="2356" spans="1:21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f>YEAR(T2356)</f>
        <v>2014</v>
      </c>
      <c r="K2356" s="11">
        <v>1415726460</v>
      </c>
      <c r="L2356" t="b">
        <v>0</v>
      </c>
      <c r="M2356">
        <v>1</v>
      </c>
      <c r="N2356" t="b">
        <v>0</v>
      </c>
      <c r="O2356" t="s">
        <v>8270</v>
      </c>
      <c r="P2356" s="10">
        <f>ROUND(E2356/D2356*100,0)</f>
        <v>0</v>
      </c>
      <c r="Q2356">
        <f>IFERROR(ROUND(E2356/M2356,2),0)</f>
        <v>25</v>
      </c>
      <c r="R2356" s="16" t="s">
        <v>8317</v>
      </c>
      <c r="S2356" s="11" t="s">
        <v>8318</v>
      </c>
      <c r="T2356" s="21">
        <f>(((K2356/60)/60)/24)+DATE(1970,1,1)</f>
        <v>41954.722916666666</v>
      </c>
      <c r="U2356" s="21">
        <f>(((I2356/60)/60)/24)+DATE(1970,1,1)</f>
        <v>42014.722916666666</v>
      </c>
    </row>
    <row r="2357" spans="1:21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f>YEAR(T2357)</f>
        <v>2015</v>
      </c>
      <c r="K2357" s="11">
        <v>1428012136</v>
      </c>
      <c r="L2357" t="b">
        <v>0</v>
      </c>
      <c r="M2357">
        <v>2</v>
      </c>
      <c r="N2357" t="b">
        <v>0</v>
      </c>
      <c r="O2357" t="s">
        <v>8270</v>
      </c>
      <c r="P2357" s="10">
        <f>ROUND(E2357/D2357*100,0)</f>
        <v>1</v>
      </c>
      <c r="Q2357">
        <f>IFERROR(ROUND(E2357/M2357,2),0)</f>
        <v>27.5</v>
      </c>
      <c r="R2357" s="16" t="s">
        <v>8317</v>
      </c>
      <c r="S2357" s="11" t="s">
        <v>8318</v>
      </c>
      <c r="T2357" s="21">
        <f>(((K2357/60)/60)/24)+DATE(1970,1,1)</f>
        <v>42096.918240740735</v>
      </c>
      <c r="U2357" s="21">
        <f>(((I2357/60)/60)/24)+DATE(1970,1,1)</f>
        <v>42126.918240740735</v>
      </c>
    </row>
    <row r="2358" spans="1:21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f>YEAR(T2358)</f>
        <v>2015</v>
      </c>
      <c r="K2358" s="11">
        <v>1430938104</v>
      </c>
      <c r="L2358" t="b">
        <v>0</v>
      </c>
      <c r="M2358">
        <v>0</v>
      </c>
      <c r="N2358" t="b">
        <v>0</v>
      </c>
      <c r="O2358" t="s">
        <v>8270</v>
      </c>
      <c r="P2358" s="10">
        <f>ROUND(E2358/D2358*100,0)</f>
        <v>0</v>
      </c>
      <c r="Q2358">
        <f>IFERROR(ROUND(E2358/M2358,2),0)</f>
        <v>0</v>
      </c>
      <c r="R2358" s="16" t="s">
        <v>8317</v>
      </c>
      <c r="S2358" s="11" t="s">
        <v>8318</v>
      </c>
      <c r="T2358" s="21">
        <f>(((K2358/60)/60)/24)+DATE(1970,1,1)</f>
        <v>42130.78361111111</v>
      </c>
      <c r="U2358" s="21">
        <f>(((I2358/60)/60)/24)+DATE(1970,1,1)</f>
        <v>42160.78361111111</v>
      </c>
    </row>
    <row r="2359" spans="1:21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f>YEAR(T2359)</f>
        <v>2015</v>
      </c>
      <c r="K2359" s="11">
        <v>1442501578</v>
      </c>
      <c r="L2359" t="b">
        <v>0</v>
      </c>
      <c r="M2359">
        <v>0</v>
      </c>
      <c r="N2359" t="b">
        <v>0</v>
      </c>
      <c r="O2359" t="s">
        <v>8270</v>
      </c>
      <c r="P2359" s="10">
        <f>ROUND(E2359/D2359*100,0)</f>
        <v>0</v>
      </c>
      <c r="Q2359">
        <f>IFERROR(ROUND(E2359/M2359,2),0)</f>
        <v>0</v>
      </c>
      <c r="R2359" s="16" t="s">
        <v>8317</v>
      </c>
      <c r="S2359" s="11" t="s">
        <v>8318</v>
      </c>
      <c r="T2359" s="21">
        <f>(((K2359/60)/60)/24)+DATE(1970,1,1)</f>
        <v>42264.620115740734</v>
      </c>
      <c r="U2359" s="21">
        <f>(((I2359/60)/60)/24)+DATE(1970,1,1)</f>
        <v>42294.620115740734</v>
      </c>
    </row>
    <row r="2360" spans="1:21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f>YEAR(T2360)</f>
        <v>2014</v>
      </c>
      <c r="K2360" s="11">
        <v>1417818036</v>
      </c>
      <c r="L2360" t="b">
        <v>0</v>
      </c>
      <c r="M2360">
        <v>0</v>
      </c>
      <c r="N2360" t="b">
        <v>0</v>
      </c>
      <c r="O2360" t="s">
        <v>8270</v>
      </c>
      <c r="P2360" s="10">
        <f>ROUND(E2360/D2360*100,0)</f>
        <v>0</v>
      </c>
      <c r="Q2360">
        <f>IFERROR(ROUND(E2360/M2360,2),0)</f>
        <v>0</v>
      </c>
      <c r="R2360" s="16" t="s">
        <v>8317</v>
      </c>
      <c r="S2360" s="11" t="s">
        <v>8318</v>
      </c>
      <c r="T2360" s="21">
        <f>(((K2360/60)/60)/24)+DATE(1970,1,1)</f>
        <v>41978.930972222224</v>
      </c>
      <c r="U2360" s="21">
        <f>(((I2360/60)/60)/24)+DATE(1970,1,1)</f>
        <v>42035.027083333334</v>
      </c>
    </row>
    <row r="2361" spans="1:21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f>YEAR(T2361)</f>
        <v>2015</v>
      </c>
      <c r="K2361" s="11">
        <v>1433432124</v>
      </c>
      <c r="L2361" t="b">
        <v>0</v>
      </c>
      <c r="M2361">
        <v>3</v>
      </c>
      <c r="N2361" t="b">
        <v>0</v>
      </c>
      <c r="O2361" t="s">
        <v>8270</v>
      </c>
      <c r="P2361" s="10">
        <f>ROUND(E2361/D2361*100,0)</f>
        <v>15</v>
      </c>
      <c r="Q2361">
        <f>IFERROR(ROUND(E2361/M2361,2),0)</f>
        <v>367</v>
      </c>
      <c r="R2361" s="16" t="s">
        <v>8317</v>
      </c>
      <c r="S2361" s="11" t="s">
        <v>8318</v>
      </c>
      <c r="T2361" s="21">
        <f>(((K2361/60)/60)/24)+DATE(1970,1,1)</f>
        <v>42159.649583333332</v>
      </c>
      <c r="U2361" s="21">
        <f>(((I2361/60)/60)/24)+DATE(1970,1,1)</f>
        <v>42219.649583333332</v>
      </c>
    </row>
    <row r="2362" spans="1:21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f>YEAR(T2362)</f>
        <v>2016</v>
      </c>
      <c r="K2362" s="11">
        <v>1452272280</v>
      </c>
      <c r="L2362" t="b">
        <v>0</v>
      </c>
      <c r="M2362">
        <v>1</v>
      </c>
      <c r="N2362" t="b">
        <v>0</v>
      </c>
      <c r="O2362" t="s">
        <v>8270</v>
      </c>
      <c r="P2362" s="10">
        <f>ROUND(E2362/D2362*100,0)</f>
        <v>0</v>
      </c>
      <c r="Q2362">
        <f>IFERROR(ROUND(E2362/M2362,2),0)</f>
        <v>2</v>
      </c>
      <c r="R2362" s="16" t="s">
        <v>8317</v>
      </c>
      <c r="S2362" s="11" t="s">
        <v>8318</v>
      </c>
      <c r="T2362" s="21">
        <f>(((K2362/60)/60)/24)+DATE(1970,1,1)</f>
        <v>42377.70694444445</v>
      </c>
      <c r="U2362" s="21">
        <f>(((I2362/60)/60)/24)+DATE(1970,1,1)</f>
        <v>42407.70694444445</v>
      </c>
    </row>
    <row r="2363" spans="1:21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f>YEAR(T2363)</f>
        <v>2016</v>
      </c>
      <c r="K2363" s="11">
        <v>1459975008</v>
      </c>
      <c r="L2363" t="b">
        <v>0</v>
      </c>
      <c r="M2363">
        <v>0</v>
      </c>
      <c r="N2363" t="b">
        <v>0</v>
      </c>
      <c r="O2363" t="s">
        <v>8270</v>
      </c>
      <c r="P2363" s="10">
        <f>ROUND(E2363/D2363*100,0)</f>
        <v>0</v>
      </c>
      <c r="Q2363">
        <f>IFERROR(ROUND(E2363/M2363,2),0)</f>
        <v>0</v>
      </c>
      <c r="R2363" s="16" t="s">
        <v>8317</v>
      </c>
      <c r="S2363" s="11" t="s">
        <v>8318</v>
      </c>
      <c r="T2363" s="21">
        <f>(((K2363/60)/60)/24)+DATE(1970,1,1)</f>
        <v>42466.858888888892</v>
      </c>
      <c r="U2363" s="21">
        <f>(((I2363/60)/60)/24)+DATE(1970,1,1)</f>
        <v>42490.916666666672</v>
      </c>
    </row>
    <row r="2364" spans="1:21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f>YEAR(T2364)</f>
        <v>2014</v>
      </c>
      <c r="K2364" s="11">
        <v>1415723470</v>
      </c>
      <c r="L2364" t="b">
        <v>0</v>
      </c>
      <c r="M2364">
        <v>2</v>
      </c>
      <c r="N2364" t="b">
        <v>0</v>
      </c>
      <c r="O2364" t="s">
        <v>8270</v>
      </c>
      <c r="P2364" s="10">
        <f>ROUND(E2364/D2364*100,0)</f>
        <v>29</v>
      </c>
      <c r="Q2364">
        <f>IFERROR(ROUND(E2364/M2364,2),0)</f>
        <v>60</v>
      </c>
      <c r="R2364" s="16" t="s">
        <v>8317</v>
      </c>
      <c r="S2364" s="11" t="s">
        <v>8318</v>
      </c>
      <c r="T2364" s="21">
        <f>(((K2364/60)/60)/24)+DATE(1970,1,1)</f>
        <v>41954.688310185185</v>
      </c>
      <c r="U2364" s="21">
        <f>(((I2364/60)/60)/24)+DATE(1970,1,1)</f>
        <v>41984.688310185185</v>
      </c>
    </row>
    <row r="2365" spans="1:21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f>YEAR(T2365)</f>
        <v>2015</v>
      </c>
      <c r="K2365" s="11">
        <v>1447460200</v>
      </c>
      <c r="L2365" t="b">
        <v>0</v>
      </c>
      <c r="M2365">
        <v>0</v>
      </c>
      <c r="N2365" t="b">
        <v>0</v>
      </c>
      <c r="O2365" t="s">
        <v>8270</v>
      </c>
      <c r="P2365" s="10">
        <f>ROUND(E2365/D2365*100,0)</f>
        <v>0</v>
      </c>
      <c r="Q2365">
        <f>IFERROR(ROUND(E2365/M2365,2),0)</f>
        <v>0</v>
      </c>
      <c r="R2365" s="16" t="s">
        <v>8317</v>
      </c>
      <c r="S2365" s="11" t="s">
        <v>8318</v>
      </c>
      <c r="T2365" s="21">
        <f>(((K2365/60)/60)/24)+DATE(1970,1,1)</f>
        <v>42322.011574074073</v>
      </c>
      <c r="U2365" s="21">
        <f>(((I2365/60)/60)/24)+DATE(1970,1,1)</f>
        <v>42367.011574074073</v>
      </c>
    </row>
    <row r="2366" spans="1:21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f>YEAR(T2366)</f>
        <v>2015</v>
      </c>
      <c r="K2366" s="11">
        <v>1441146356</v>
      </c>
      <c r="L2366" t="b">
        <v>0</v>
      </c>
      <c r="M2366">
        <v>0</v>
      </c>
      <c r="N2366" t="b">
        <v>0</v>
      </c>
      <c r="O2366" t="s">
        <v>8270</v>
      </c>
      <c r="P2366" s="10">
        <f>ROUND(E2366/D2366*100,0)</f>
        <v>0</v>
      </c>
      <c r="Q2366">
        <f>IFERROR(ROUND(E2366/M2366,2),0)</f>
        <v>0</v>
      </c>
      <c r="R2366" s="16" t="s">
        <v>8317</v>
      </c>
      <c r="S2366" s="11" t="s">
        <v>8318</v>
      </c>
      <c r="T2366" s="21">
        <f>(((K2366/60)/60)/24)+DATE(1970,1,1)</f>
        <v>42248.934675925921</v>
      </c>
      <c r="U2366" s="21">
        <f>(((I2366/60)/60)/24)+DATE(1970,1,1)</f>
        <v>42303.934675925921</v>
      </c>
    </row>
    <row r="2367" spans="1:21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f>YEAR(T2367)</f>
        <v>2015</v>
      </c>
      <c r="K2367" s="11">
        <v>1449596425</v>
      </c>
      <c r="L2367" t="b">
        <v>0</v>
      </c>
      <c r="M2367">
        <v>0</v>
      </c>
      <c r="N2367" t="b">
        <v>0</v>
      </c>
      <c r="O2367" t="s">
        <v>8270</v>
      </c>
      <c r="P2367" s="10">
        <f>ROUND(E2367/D2367*100,0)</f>
        <v>0</v>
      </c>
      <c r="Q2367">
        <f>IFERROR(ROUND(E2367/M2367,2),0)</f>
        <v>0</v>
      </c>
      <c r="R2367" s="16" t="s">
        <v>8317</v>
      </c>
      <c r="S2367" s="11" t="s">
        <v>8318</v>
      </c>
      <c r="T2367" s="21">
        <f>(((K2367/60)/60)/24)+DATE(1970,1,1)</f>
        <v>42346.736400462964</v>
      </c>
      <c r="U2367" s="21">
        <f>(((I2367/60)/60)/24)+DATE(1970,1,1)</f>
        <v>42386.958333333328</v>
      </c>
    </row>
    <row r="2368" spans="1:21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f>YEAR(T2368)</f>
        <v>2015</v>
      </c>
      <c r="K2368" s="11">
        <v>1442839533</v>
      </c>
      <c r="L2368" t="b">
        <v>0</v>
      </c>
      <c r="M2368">
        <v>27</v>
      </c>
      <c r="N2368" t="b">
        <v>0</v>
      </c>
      <c r="O2368" t="s">
        <v>8270</v>
      </c>
      <c r="P2368" s="10">
        <f>ROUND(E2368/D2368*100,0)</f>
        <v>11</v>
      </c>
      <c r="Q2368">
        <f>IFERROR(ROUND(E2368/M2368,2),0)</f>
        <v>97.41</v>
      </c>
      <c r="R2368" s="16" t="s">
        <v>8317</v>
      </c>
      <c r="S2368" s="11" t="s">
        <v>8318</v>
      </c>
      <c r="T2368" s="21">
        <f>(((K2368/60)/60)/24)+DATE(1970,1,1)</f>
        <v>42268.531631944439</v>
      </c>
      <c r="U2368" s="21">
        <f>(((I2368/60)/60)/24)+DATE(1970,1,1)</f>
        <v>42298.531631944439</v>
      </c>
    </row>
    <row r="2369" spans="1:21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f>YEAR(T2369)</f>
        <v>2016</v>
      </c>
      <c r="K2369" s="11">
        <v>1456442216</v>
      </c>
      <c r="L2369" t="b">
        <v>0</v>
      </c>
      <c r="M2369">
        <v>14</v>
      </c>
      <c r="N2369" t="b">
        <v>0</v>
      </c>
      <c r="O2369" t="s">
        <v>8270</v>
      </c>
      <c r="P2369" s="10">
        <f>ROUND(E2369/D2369*100,0)</f>
        <v>1</v>
      </c>
      <c r="Q2369">
        <f>IFERROR(ROUND(E2369/M2369,2),0)</f>
        <v>47.86</v>
      </c>
      <c r="R2369" s="16" t="s">
        <v>8317</v>
      </c>
      <c r="S2369" s="11" t="s">
        <v>8318</v>
      </c>
      <c r="T2369" s="21">
        <f>(((K2369/60)/60)/24)+DATE(1970,1,1)</f>
        <v>42425.970092592594</v>
      </c>
      <c r="U2369" s="21">
        <f>(((I2369/60)/60)/24)+DATE(1970,1,1)</f>
        <v>42485.928425925929</v>
      </c>
    </row>
    <row r="2370" spans="1:21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f>YEAR(T2370)</f>
        <v>2015</v>
      </c>
      <c r="K2370" s="11">
        <v>1425143965</v>
      </c>
      <c r="L2370" t="b">
        <v>0</v>
      </c>
      <c r="M2370">
        <v>2</v>
      </c>
      <c r="N2370" t="b">
        <v>0</v>
      </c>
      <c r="O2370" t="s">
        <v>8270</v>
      </c>
      <c r="P2370" s="10">
        <f>ROUND(E2370/D2370*100,0)</f>
        <v>0</v>
      </c>
      <c r="Q2370">
        <f>IFERROR(ROUND(E2370/M2370,2),0)</f>
        <v>50</v>
      </c>
      <c r="R2370" s="16" t="s">
        <v>8317</v>
      </c>
      <c r="S2370" s="11" t="s">
        <v>8318</v>
      </c>
      <c r="T2370" s="21">
        <f>(((K2370/60)/60)/24)+DATE(1970,1,1)</f>
        <v>42063.721817129626</v>
      </c>
      <c r="U2370" s="21">
        <f>(((I2370/60)/60)/24)+DATE(1970,1,1)</f>
        <v>42108.680150462969</v>
      </c>
    </row>
    <row r="2371" spans="1:21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f>YEAR(T2371)</f>
        <v>2016</v>
      </c>
      <c r="K2371" s="11">
        <v>1452540611</v>
      </c>
      <c r="L2371" t="b">
        <v>0</v>
      </c>
      <c r="M2371">
        <v>0</v>
      </c>
      <c r="N2371" t="b">
        <v>0</v>
      </c>
      <c r="O2371" t="s">
        <v>8270</v>
      </c>
      <c r="P2371" s="10">
        <f>ROUND(E2371/D2371*100,0)</f>
        <v>0</v>
      </c>
      <c r="Q2371">
        <f>IFERROR(ROUND(E2371/M2371,2),0)</f>
        <v>0</v>
      </c>
      <c r="R2371" s="16" t="s">
        <v>8317</v>
      </c>
      <c r="S2371" s="11" t="s">
        <v>8318</v>
      </c>
      <c r="T2371" s="21">
        <f>(((K2371/60)/60)/24)+DATE(1970,1,1)</f>
        <v>42380.812627314815</v>
      </c>
      <c r="U2371" s="21">
        <f>(((I2371/60)/60)/24)+DATE(1970,1,1)</f>
        <v>42410.812627314815</v>
      </c>
    </row>
    <row r="2372" spans="1:21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f>YEAR(T2372)</f>
        <v>2014</v>
      </c>
      <c r="K2372" s="11">
        <v>1416285141</v>
      </c>
      <c r="L2372" t="b">
        <v>0</v>
      </c>
      <c r="M2372">
        <v>4</v>
      </c>
      <c r="N2372" t="b">
        <v>0</v>
      </c>
      <c r="O2372" t="s">
        <v>8270</v>
      </c>
      <c r="P2372" s="10">
        <f>ROUND(E2372/D2372*100,0)</f>
        <v>0</v>
      </c>
      <c r="Q2372">
        <f>IFERROR(ROUND(E2372/M2372,2),0)</f>
        <v>20.5</v>
      </c>
      <c r="R2372" s="16" t="s">
        <v>8317</v>
      </c>
      <c r="S2372" s="11" t="s">
        <v>8318</v>
      </c>
      <c r="T2372" s="21">
        <f>(((K2372/60)/60)/24)+DATE(1970,1,1)</f>
        <v>41961.18913194444</v>
      </c>
      <c r="U2372" s="21">
        <f>(((I2372/60)/60)/24)+DATE(1970,1,1)</f>
        <v>41991.18913194444</v>
      </c>
    </row>
    <row r="2373" spans="1:21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f>YEAR(T2373)</f>
        <v>2015</v>
      </c>
      <c r="K2373" s="11">
        <v>1432665596</v>
      </c>
      <c r="L2373" t="b">
        <v>0</v>
      </c>
      <c r="M2373">
        <v>0</v>
      </c>
      <c r="N2373" t="b">
        <v>0</v>
      </c>
      <c r="O2373" t="s">
        <v>8270</v>
      </c>
      <c r="P2373" s="10">
        <f>ROUND(E2373/D2373*100,0)</f>
        <v>0</v>
      </c>
      <c r="Q2373">
        <f>IFERROR(ROUND(E2373/M2373,2),0)</f>
        <v>0</v>
      </c>
      <c r="R2373" s="16" t="s">
        <v>8317</v>
      </c>
      <c r="S2373" s="11" t="s">
        <v>8318</v>
      </c>
      <c r="T2373" s="21">
        <f>(((K2373/60)/60)/24)+DATE(1970,1,1)</f>
        <v>42150.777731481481</v>
      </c>
      <c r="U2373" s="21">
        <f>(((I2373/60)/60)/24)+DATE(1970,1,1)</f>
        <v>42180.777731481481</v>
      </c>
    </row>
    <row r="2374" spans="1:21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f>YEAR(T2374)</f>
        <v>2015</v>
      </c>
      <c r="K2374" s="11">
        <v>1427247571</v>
      </c>
      <c r="L2374" t="b">
        <v>0</v>
      </c>
      <c r="M2374">
        <v>6</v>
      </c>
      <c r="N2374" t="b">
        <v>0</v>
      </c>
      <c r="O2374" t="s">
        <v>8270</v>
      </c>
      <c r="P2374" s="10">
        <f>ROUND(E2374/D2374*100,0)</f>
        <v>3</v>
      </c>
      <c r="Q2374">
        <f>IFERROR(ROUND(E2374/M2374,2),0)</f>
        <v>30</v>
      </c>
      <c r="R2374" s="16" t="s">
        <v>8317</v>
      </c>
      <c r="S2374" s="11" t="s">
        <v>8318</v>
      </c>
      <c r="T2374" s="21">
        <f>(((K2374/60)/60)/24)+DATE(1970,1,1)</f>
        <v>42088.069108796291</v>
      </c>
      <c r="U2374" s="21">
        <f>(((I2374/60)/60)/24)+DATE(1970,1,1)</f>
        <v>42118.069108796291</v>
      </c>
    </row>
    <row r="2375" spans="1:21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f>YEAR(T2375)</f>
        <v>2015</v>
      </c>
      <c r="K2375" s="11">
        <v>1438271624</v>
      </c>
      <c r="L2375" t="b">
        <v>0</v>
      </c>
      <c r="M2375">
        <v>1</v>
      </c>
      <c r="N2375" t="b">
        <v>0</v>
      </c>
      <c r="O2375" t="s">
        <v>8270</v>
      </c>
      <c r="P2375" s="10">
        <f>ROUND(E2375/D2375*100,0)</f>
        <v>0</v>
      </c>
      <c r="Q2375">
        <f>IFERROR(ROUND(E2375/M2375,2),0)</f>
        <v>50</v>
      </c>
      <c r="R2375" s="16" t="s">
        <v>8317</v>
      </c>
      <c r="S2375" s="11" t="s">
        <v>8318</v>
      </c>
      <c r="T2375" s="21">
        <f>(((K2375/60)/60)/24)+DATE(1970,1,1)</f>
        <v>42215.662314814821</v>
      </c>
      <c r="U2375" s="21">
        <f>(((I2375/60)/60)/24)+DATE(1970,1,1)</f>
        <v>42245.662314814821</v>
      </c>
    </row>
    <row r="2376" spans="1:21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f>YEAR(T2376)</f>
        <v>2015</v>
      </c>
      <c r="K2376" s="11">
        <v>1421180060</v>
      </c>
      <c r="L2376" t="b">
        <v>0</v>
      </c>
      <c r="M2376">
        <v>1</v>
      </c>
      <c r="N2376" t="b">
        <v>0</v>
      </c>
      <c r="O2376" t="s">
        <v>8270</v>
      </c>
      <c r="P2376" s="10">
        <f>ROUND(E2376/D2376*100,0)</f>
        <v>0</v>
      </c>
      <c r="Q2376">
        <f>IFERROR(ROUND(E2376/M2376,2),0)</f>
        <v>10</v>
      </c>
      <c r="R2376" s="16" t="s">
        <v>8317</v>
      </c>
      <c r="S2376" s="11" t="s">
        <v>8318</v>
      </c>
      <c r="T2376" s="21">
        <f>(((K2376/60)/60)/24)+DATE(1970,1,1)</f>
        <v>42017.843287037031</v>
      </c>
      <c r="U2376" s="21">
        <f>(((I2376/60)/60)/24)+DATE(1970,1,1)</f>
        <v>42047.843287037031</v>
      </c>
    </row>
    <row r="2377" spans="1:21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f>YEAR(T2377)</f>
        <v>2016</v>
      </c>
      <c r="K2377" s="11">
        <v>1470859437</v>
      </c>
      <c r="L2377" t="b">
        <v>0</v>
      </c>
      <c r="M2377">
        <v>0</v>
      </c>
      <c r="N2377" t="b">
        <v>0</v>
      </c>
      <c r="O2377" t="s">
        <v>8270</v>
      </c>
      <c r="P2377" s="10">
        <f>ROUND(E2377/D2377*100,0)</f>
        <v>0</v>
      </c>
      <c r="Q2377">
        <f>IFERROR(ROUND(E2377/M2377,2),0)</f>
        <v>0</v>
      </c>
      <c r="R2377" s="16" t="s">
        <v>8317</v>
      </c>
      <c r="S2377" s="11" t="s">
        <v>8318</v>
      </c>
      <c r="T2377" s="21">
        <f>(((K2377/60)/60)/24)+DATE(1970,1,1)</f>
        <v>42592.836076388892</v>
      </c>
      <c r="U2377" s="21">
        <f>(((I2377/60)/60)/24)+DATE(1970,1,1)</f>
        <v>42622.836076388892</v>
      </c>
    </row>
    <row r="2378" spans="1:21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f>YEAR(T2378)</f>
        <v>2015</v>
      </c>
      <c r="K2378" s="11">
        <v>1447193566</v>
      </c>
      <c r="L2378" t="b">
        <v>0</v>
      </c>
      <c r="M2378">
        <v>4</v>
      </c>
      <c r="N2378" t="b">
        <v>0</v>
      </c>
      <c r="O2378" t="s">
        <v>8270</v>
      </c>
      <c r="P2378" s="10">
        <f>ROUND(E2378/D2378*100,0)</f>
        <v>11</v>
      </c>
      <c r="Q2378">
        <f>IFERROR(ROUND(E2378/M2378,2),0)</f>
        <v>81.58</v>
      </c>
      <c r="R2378" s="16" t="s">
        <v>8317</v>
      </c>
      <c r="S2378" s="11" t="s">
        <v>8318</v>
      </c>
      <c r="T2378" s="21">
        <f>(((K2378/60)/60)/24)+DATE(1970,1,1)</f>
        <v>42318.925532407404</v>
      </c>
      <c r="U2378" s="21">
        <f>(((I2378/60)/60)/24)+DATE(1970,1,1)</f>
        <v>42348.925532407404</v>
      </c>
    </row>
    <row r="2379" spans="1:21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f>YEAR(T2379)</f>
        <v>2016</v>
      </c>
      <c r="K2379" s="11">
        <v>1477515183</v>
      </c>
      <c r="L2379" t="b">
        <v>0</v>
      </c>
      <c r="M2379">
        <v>0</v>
      </c>
      <c r="N2379" t="b">
        <v>0</v>
      </c>
      <c r="O2379" t="s">
        <v>8270</v>
      </c>
      <c r="P2379" s="10">
        <f>ROUND(E2379/D2379*100,0)</f>
        <v>0</v>
      </c>
      <c r="Q2379">
        <f>IFERROR(ROUND(E2379/M2379,2),0)</f>
        <v>0</v>
      </c>
      <c r="R2379" s="16" t="s">
        <v>8317</v>
      </c>
      <c r="S2379" s="11" t="s">
        <v>8318</v>
      </c>
      <c r="T2379" s="21">
        <f>(((K2379/60)/60)/24)+DATE(1970,1,1)</f>
        <v>42669.870173611111</v>
      </c>
      <c r="U2379" s="21">
        <f>(((I2379/60)/60)/24)+DATE(1970,1,1)</f>
        <v>42699.911840277782</v>
      </c>
    </row>
    <row r="2380" spans="1:21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f>YEAR(T2380)</f>
        <v>2015</v>
      </c>
      <c r="K2380" s="11">
        <v>1438042730</v>
      </c>
      <c r="L2380" t="b">
        <v>0</v>
      </c>
      <c r="M2380">
        <v>0</v>
      </c>
      <c r="N2380" t="b">
        <v>0</v>
      </c>
      <c r="O2380" t="s">
        <v>8270</v>
      </c>
      <c r="P2380" s="10">
        <f>ROUND(E2380/D2380*100,0)</f>
        <v>0</v>
      </c>
      <c r="Q2380">
        <f>IFERROR(ROUND(E2380/M2380,2),0)</f>
        <v>0</v>
      </c>
      <c r="R2380" s="16" t="s">
        <v>8317</v>
      </c>
      <c r="S2380" s="11" t="s">
        <v>8318</v>
      </c>
      <c r="T2380" s="21">
        <f>(((K2380/60)/60)/24)+DATE(1970,1,1)</f>
        <v>42213.013078703705</v>
      </c>
      <c r="U2380" s="21">
        <f>(((I2380/60)/60)/24)+DATE(1970,1,1)</f>
        <v>42242.013078703705</v>
      </c>
    </row>
    <row r="2381" spans="1:21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f>YEAR(T2381)</f>
        <v>2015</v>
      </c>
      <c r="K2381" s="11">
        <v>1440116616</v>
      </c>
      <c r="L2381" t="b">
        <v>0</v>
      </c>
      <c r="M2381">
        <v>0</v>
      </c>
      <c r="N2381" t="b">
        <v>0</v>
      </c>
      <c r="O2381" t="s">
        <v>8270</v>
      </c>
      <c r="P2381" s="10">
        <f>ROUND(E2381/D2381*100,0)</f>
        <v>0</v>
      </c>
      <c r="Q2381">
        <f>IFERROR(ROUND(E2381/M2381,2),0)</f>
        <v>0</v>
      </c>
      <c r="R2381" s="16" t="s">
        <v>8317</v>
      </c>
      <c r="S2381" s="11" t="s">
        <v>8318</v>
      </c>
      <c r="T2381" s="21">
        <f>(((K2381/60)/60)/24)+DATE(1970,1,1)</f>
        <v>42237.016388888893</v>
      </c>
      <c r="U2381" s="21">
        <f>(((I2381/60)/60)/24)+DATE(1970,1,1)</f>
        <v>42282.016388888893</v>
      </c>
    </row>
    <row r="2382" spans="1:21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f>YEAR(T2382)</f>
        <v>2015</v>
      </c>
      <c r="K2382" s="11">
        <v>1441134142</v>
      </c>
      <c r="L2382" t="b">
        <v>0</v>
      </c>
      <c r="M2382">
        <v>3</v>
      </c>
      <c r="N2382" t="b">
        <v>0</v>
      </c>
      <c r="O2382" t="s">
        <v>8270</v>
      </c>
      <c r="P2382" s="10">
        <f>ROUND(E2382/D2382*100,0)</f>
        <v>0</v>
      </c>
      <c r="Q2382">
        <f>IFERROR(ROUND(E2382/M2382,2),0)</f>
        <v>18.329999999999998</v>
      </c>
      <c r="R2382" s="16" t="s">
        <v>8317</v>
      </c>
      <c r="S2382" s="11" t="s">
        <v>8318</v>
      </c>
      <c r="T2382" s="21">
        <f>(((K2382/60)/60)/24)+DATE(1970,1,1)</f>
        <v>42248.793310185181</v>
      </c>
      <c r="U2382" s="21">
        <f>(((I2382/60)/60)/24)+DATE(1970,1,1)</f>
        <v>42278.793310185181</v>
      </c>
    </row>
    <row r="2383" spans="1:21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f>YEAR(T2383)</f>
        <v>2015</v>
      </c>
      <c r="K2383" s="11">
        <v>1426112848</v>
      </c>
      <c r="L2383" t="b">
        <v>0</v>
      </c>
      <c r="M2383">
        <v>7</v>
      </c>
      <c r="N2383" t="b">
        <v>0</v>
      </c>
      <c r="O2383" t="s">
        <v>8270</v>
      </c>
      <c r="P2383" s="10">
        <f>ROUND(E2383/D2383*100,0)</f>
        <v>2</v>
      </c>
      <c r="Q2383">
        <f>IFERROR(ROUND(E2383/M2383,2),0)</f>
        <v>224.43</v>
      </c>
      <c r="R2383" s="16" t="s">
        <v>8317</v>
      </c>
      <c r="S2383" s="11" t="s">
        <v>8318</v>
      </c>
      <c r="T2383" s="21">
        <f>(((K2383/60)/60)/24)+DATE(1970,1,1)</f>
        <v>42074.935740740737</v>
      </c>
      <c r="U2383" s="21">
        <f>(((I2383/60)/60)/24)+DATE(1970,1,1)</f>
        <v>42104.935740740737</v>
      </c>
    </row>
    <row r="2384" spans="1:21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f>YEAR(T2384)</f>
        <v>2015</v>
      </c>
      <c r="K2384" s="11">
        <v>1436502603</v>
      </c>
      <c r="L2384" t="b">
        <v>0</v>
      </c>
      <c r="M2384">
        <v>2</v>
      </c>
      <c r="N2384" t="b">
        <v>0</v>
      </c>
      <c r="O2384" t="s">
        <v>8270</v>
      </c>
      <c r="P2384" s="10">
        <f>ROUND(E2384/D2384*100,0)</f>
        <v>3</v>
      </c>
      <c r="Q2384">
        <f>IFERROR(ROUND(E2384/M2384,2),0)</f>
        <v>37.5</v>
      </c>
      <c r="R2384" s="16" t="s">
        <v>8317</v>
      </c>
      <c r="S2384" s="11" t="s">
        <v>8318</v>
      </c>
      <c r="T2384" s="21">
        <f>(((K2384/60)/60)/24)+DATE(1970,1,1)</f>
        <v>42195.187534722223</v>
      </c>
      <c r="U2384" s="21">
        <f>(((I2384/60)/60)/24)+DATE(1970,1,1)</f>
        <v>42220.187534722223</v>
      </c>
    </row>
    <row r="2385" spans="1:21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f>YEAR(T2385)</f>
        <v>2015</v>
      </c>
      <c r="K2385" s="11">
        <v>1421976107</v>
      </c>
      <c r="L2385" t="b">
        <v>0</v>
      </c>
      <c r="M2385">
        <v>3</v>
      </c>
      <c r="N2385" t="b">
        <v>0</v>
      </c>
      <c r="O2385" t="s">
        <v>8270</v>
      </c>
      <c r="P2385" s="10">
        <f>ROUND(E2385/D2385*100,0)</f>
        <v>4</v>
      </c>
      <c r="Q2385">
        <f>IFERROR(ROUND(E2385/M2385,2),0)</f>
        <v>145</v>
      </c>
      <c r="R2385" s="16" t="s">
        <v>8317</v>
      </c>
      <c r="S2385" s="11" t="s">
        <v>8318</v>
      </c>
      <c r="T2385" s="21">
        <f>(((K2385/60)/60)/24)+DATE(1970,1,1)</f>
        <v>42027.056793981479</v>
      </c>
      <c r="U2385" s="21">
        <f>(((I2385/60)/60)/24)+DATE(1970,1,1)</f>
        <v>42057.056793981479</v>
      </c>
    </row>
    <row r="2386" spans="1:21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f>YEAR(T2386)</f>
        <v>2014</v>
      </c>
      <c r="K2386" s="11">
        <v>1413337043</v>
      </c>
      <c r="L2386" t="b">
        <v>0</v>
      </c>
      <c r="M2386">
        <v>8</v>
      </c>
      <c r="N2386" t="b">
        <v>0</v>
      </c>
      <c r="O2386" t="s">
        <v>8270</v>
      </c>
      <c r="P2386" s="10">
        <f>ROUND(E2386/D2386*100,0)</f>
        <v>1</v>
      </c>
      <c r="Q2386">
        <f>IFERROR(ROUND(E2386/M2386,2),0)</f>
        <v>1</v>
      </c>
      <c r="R2386" s="16" t="s">
        <v>8317</v>
      </c>
      <c r="S2386" s="11" t="s">
        <v>8318</v>
      </c>
      <c r="T2386" s="21">
        <f>(((K2386/60)/60)/24)+DATE(1970,1,1)</f>
        <v>41927.067627314813</v>
      </c>
      <c r="U2386" s="21">
        <f>(((I2386/60)/60)/24)+DATE(1970,1,1)</f>
        <v>41957.109293981484</v>
      </c>
    </row>
    <row r="2387" spans="1:21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f>YEAR(T2387)</f>
        <v>2015</v>
      </c>
      <c r="K2387" s="11">
        <v>1436201432</v>
      </c>
      <c r="L2387" t="b">
        <v>0</v>
      </c>
      <c r="M2387">
        <v>7</v>
      </c>
      <c r="N2387" t="b">
        <v>0</v>
      </c>
      <c r="O2387" t="s">
        <v>8270</v>
      </c>
      <c r="P2387" s="10">
        <f>ROUND(E2387/D2387*100,0)</f>
        <v>1</v>
      </c>
      <c r="Q2387">
        <f>IFERROR(ROUND(E2387/M2387,2),0)</f>
        <v>112.57</v>
      </c>
      <c r="R2387" s="16" t="s">
        <v>8317</v>
      </c>
      <c r="S2387" s="11" t="s">
        <v>8318</v>
      </c>
      <c r="T2387" s="21">
        <f>(((K2387/60)/60)/24)+DATE(1970,1,1)</f>
        <v>42191.70175925926</v>
      </c>
      <c r="U2387" s="21">
        <f>(((I2387/60)/60)/24)+DATE(1970,1,1)</f>
        <v>42221.70175925926</v>
      </c>
    </row>
    <row r="2388" spans="1:21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f>YEAR(T2388)</f>
        <v>2014</v>
      </c>
      <c r="K2388" s="11">
        <v>1415736424</v>
      </c>
      <c r="L2388" t="b">
        <v>0</v>
      </c>
      <c r="M2388">
        <v>0</v>
      </c>
      <c r="N2388" t="b">
        <v>0</v>
      </c>
      <c r="O2388" t="s">
        <v>8270</v>
      </c>
      <c r="P2388" s="10">
        <f>ROUND(E2388/D2388*100,0)</f>
        <v>0</v>
      </c>
      <c r="Q2388">
        <f>IFERROR(ROUND(E2388/M2388,2),0)</f>
        <v>0</v>
      </c>
      <c r="R2388" s="16" t="s">
        <v>8317</v>
      </c>
      <c r="S2388" s="11" t="s">
        <v>8318</v>
      </c>
      <c r="T2388" s="21">
        <f>(((K2388/60)/60)/24)+DATE(1970,1,1)</f>
        <v>41954.838240740741</v>
      </c>
      <c r="U2388" s="21">
        <f>(((I2388/60)/60)/24)+DATE(1970,1,1)</f>
        <v>42014.838240740741</v>
      </c>
    </row>
    <row r="2389" spans="1:21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f>YEAR(T2389)</f>
        <v>2016</v>
      </c>
      <c r="K2389" s="11">
        <v>1465311740</v>
      </c>
      <c r="L2389" t="b">
        <v>0</v>
      </c>
      <c r="M2389">
        <v>3</v>
      </c>
      <c r="N2389" t="b">
        <v>0</v>
      </c>
      <c r="O2389" t="s">
        <v>8270</v>
      </c>
      <c r="P2389" s="10">
        <f>ROUND(E2389/D2389*100,0)</f>
        <v>1</v>
      </c>
      <c r="Q2389">
        <f>IFERROR(ROUND(E2389/M2389,2),0)</f>
        <v>342</v>
      </c>
      <c r="R2389" s="16" t="s">
        <v>8317</v>
      </c>
      <c r="S2389" s="11" t="s">
        <v>8318</v>
      </c>
      <c r="T2389" s="21">
        <f>(((K2389/60)/60)/24)+DATE(1970,1,1)</f>
        <v>42528.626620370371</v>
      </c>
      <c r="U2389" s="21">
        <f>(((I2389/60)/60)/24)+DATE(1970,1,1)</f>
        <v>42573.626620370371</v>
      </c>
    </row>
    <row r="2390" spans="1:21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f>YEAR(T2390)</f>
        <v>2014</v>
      </c>
      <c r="K2390" s="11">
        <v>1418761759</v>
      </c>
      <c r="L2390" t="b">
        <v>0</v>
      </c>
      <c r="M2390">
        <v>8</v>
      </c>
      <c r="N2390" t="b">
        <v>0</v>
      </c>
      <c r="O2390" t="s">
        <v>8270</v>
      </c>
      <c r="P2390" s="10">
        <f>ROUND(E2390/D2390*100,0)</f>
        <v>1</v>
      </c>
      <c r="Q2390">
        <f>IFERROR(ROUND(E2390/M2390,2),0)</f>
        <v>57.88</v>
      </c>
      <c r="R2390" s="16" t="s">
        <v>8317</v>
      </c>
      <c r="S2390" s="11" t="s">
        <v>8318</v>
      </c>
      <c r="T2390" s="21">
        <f>(((K2390/60)/60)/24)+DATE(1970,1,1)</f>
        <v>41989.853692129633</v>
      </c>
      <c r="U2390" s="21">
        <f>(((I2390/60)/60)/24)+DATE(1970,1,1)</f>
        <v>42019.811805555553</v>
      </c>
    </row>
    <row r="2391" spans="1:21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f>YEAR(T2391)</f>
        <v>2015</v>
      </c>
      <c r="K2391" s="11">
        <v>1435160452</v>
      </c>
      <c r="L2391" t="b">
        <v>0</v>
      </c>
      <c r="M2391">
        <v>1</v>
      </c>
      <c r="N2391" t="b">
        <v>0</v>
      </c>
      <c r="O2391" t="s">
        <v>8270</v>
      </c>
      <c r="P2391" s="10">
        <f>ROUND(E2391/D2391*100,0)</f>
        <v>0</v>
      </c>
      <c r="Q2391">
        <f>IFERROR(ROUND(E2391/M2391,2),0)</f>
        <v>30</v>
      </c>
      <c r="R2391" s="16" t="s">
        <v>8317</v>
      </c>
      <c r="S2391" s="11" t="s">
        <v>8318</v>
      </c>
      <c r="T2391" s="21">
        <f>(((K2391/60)/60)/24)+DATE(1970,1,1)</f>
        <v>42179.653379629628</v>
      </c>
      <c r="U2391" s="21">
        <f>(((I2391/60)/60)/24)+DATE(1970,1,1)</f>
        <v>42210.915972222225</v>
      </c>
    </row>
    <row r="2392" spans="1:21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f>YEAR(T2392)</f>
        <v>2014</v>
      </c>
      <c r="K2392" s="11">
        <v>1416896264</v>
      </c>
      <c r="L2392" t="b">
        <v>0</v>
      </c>
      <c r="M2392">
        <v>0</v>
      </c>
      <c r="N2392" t="b">
        <v>0</v>
      </c>
      <c r="O2392" t="s">
        <v>8270</v>
      </c>
      <c r="P2392" s="10">
        <f>ROUND(E2392/D2392*100,0)</f>
        <v>0</v>
      </c>
      <c r="Q2392">
        <f>IFERROR(ROUND(E2392/M2392,2),0)</f>
        <v>0</v>
      </c>
      <c r="R2392" s="16" t="s">
        <v>8317</v>
      </c>
      <c r="S2392" s="11" t="s">
        <v>8318</v>
      </c>
      <c r="T2392" s="21">
        <f>(((K2392/60)/60)/24)+DATE(1970,1,1)</f>
        <v>41968.262314814812</v>
      </c>
      <c r="U2392" s="21">
        <f>(((I2392/60)/60)/24)+DATE(1970,1,1)</f>
        <v>42008.262314814812</v>
      </c>
    </row>
    <row r="2393" spans="1:21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f>YEAR(T2393)</f>
        <v>2015</v>
      </c>
      <c r="K2393" s="11">
        <v>1425236644</v>
      </c>
      <c r="L2393" t="b">
        <v>0</v>
      </c>
      <c r="M2393">
        <v>1</v>
      </c>
      <c r="N2393" t="b">
        <v>0</v>
      </c>
      <c r="O2393" t="s">
        <v>8270</v>
      </c>
      <c r="P2393" s="10">
        <f>ROUND(E2393/D2393*100,0)</f>
        <v>0</v>
      </c>
      <c r="Q2393">
        <f>IFERROR(ROUND(E2393/M2393,2),0)</f>
        <v>25</v>
      </c>
      <c r="R2393" s="16" t="s">
        <v>8317</v>
      </c>
      <c r="S2393" s="11" t="s">
        <v>8318</v>
      </c>
      <c r="T2393" s="21">
        <f>(((K2393/60)/60)/24)+DATE(1970,1,1)</f>
        <v>42064.794490740736</v>
      </c>
      <c r="U2393" s="21">
        <f>(((I2393/60)/60)/24)+DATE(1970,1,1)</f>
        <v>42094.752824074079</v>
      </c>
    </row>
    <row r="2394" spans="1:21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f>YEAR(T2394)</f>
        <v>2015</v>
      </c>
      <c r="K2394" s="11">
        <v>1443495223</v>
      </c>
      <c r="L2394" t="b">
        <v>0</v>
      </c>
      <c r="M2394">
        <v>0</v>
      </c>
      <c r="N2394" t="b">
        <v>0</v>
      </c>
      <c r="O2394" t="s">
        <v>8270</v>
      </c>
      <c r="P2394" s="10">
        <f>ROUND(E2394/D2394*100,0)</f>
        <v>0</v>
      </c>
      <c r="Q2394">
        <f>IFERROR(ROUND(E2394/M2394,2),0)</f>
        <v>0</v>
      </c>
      <c r="R2394" s="16" t="s">
        <v>8317</v>
      </c>
      <c r="S2394" s="11" t="s">
        <v>8318</v>
      </c>
      <c r="T2394" s="21">
        <f>(((K2394/60)/60)/24)+DATE(1970,1,1)</f>
        <v>42276.120636574073</v>
      </c>
      <c r="U2394" s="21">
        <f>(((I2394/60)/60)/24)+DATE(1970,1,1)</f>
        <v>42306.120636574073</v>
      </c>
    </row>
    <row r="2395" spans="1:21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f>YEAR(T2395)</f>
        <v>2015</v>
      </c>
      <c r="K2395" s="11">
        <v>1436456017</v>
      </c>
      <c r="L2395" t="b">
        <v>0</v>
      </c>
      <c r="M2395">
        <v>1</v>
      </c>
      <c r="N2395" t="b">
        <v>0</v>
      </c>
      <c r="O2395" t="s">
        <v>8270</v>
      </c>
      <c r="P2395" s="10">
        <f>ROUND(E2395/D2395*100,0)</f>
        <v>0</v>
      </c>
      <c r="Q2395">
        <f>IFERROR(ROUND(E2395/M2395,2),0)</f>
        <v>50</v>
      </c>
      <c r="R2395" s="16" t="s">
        <v>8317</v>
      </c>
      <c r="S2395" s="11" t="s">
        <v>8318</v>
      </c>
      <c r="T2395" s="21">
        <f>(((K2395/60)/60)/24)+DATE(1970,1,1)</f>
        <v>42194.648344907408</v>
      </c>
      <c r="U2395" s="21">
        <f>(((I2395/60)/60)/24)+DATE(1970,1,1)</f>
        <v>42224.648344907408</v>
      </c>
    </row>
    <row r="2396" spans="1:21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f>YEAR(T2396)</f>
        <v>2015</v>
      </c>
      <c r="K2396" s="11">
        <v>1422348093</v>
      </c>
      <c r="L2396" t="b">
        <v>0</v>
      </c>
      <c r="M2396">
        <v>2</v>
      </c>
      <c r="N2396" t="b">
        <v>0</v>
      </c>
      <c r="O2396" t="s">
        <v>8270</v>
      </c>
      <c r="P2396" s="10">
        <f>ROUND(E2396/D2396*100,0)</f>
        <v>0</v>
      </c>
      <c r="Q2396">
        <f>IFERROR(ROUND(E2396/M2396,2),0)</f>
        <v>1.5</v>
      </c>
      <c r="R2396" s="16" t="s">
        <v>8317</v>
      </c>
      <c r="S2396" s="11" t="s">
        <v>8318</v>
      </c>
      <c r="T2396" s="21">
        <f>(((K2396/60)/60)/24)+DATE(1970,1,1)</f>
        <v>42031.362187499995</v>
      </c>
      <c r="U2396" s="21">
        <f>(((I2396/60)/60)/24)+DATE(1970,1,1)</f>
        <v>42061.362187499995</v>
      </c>
    </row>
    <row r="2397" spans="1:21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f>YEAR(T2397)</f>
        <v>2016</v>
      </c>
      <c r="K2397" s="11">
        <v>1481597687</v>
      </c>
      <c r="L2397" t="b">
        <v>0</v>
      </c>
      <c r="M2397">
        <v>0</v>
      </c>
      <c r="N2397" t="b">
        <v>0</v>
      </c>
      <c r="O2397" t="s">
        <v>8270</v>
      </c>
      <c r="P2397" s="10">
        <f>ROUND(E2397/D2397*100,0)</f>
        <v>0</v>
      </c>
      <c r="Q2397">
        <f>IFERROR(ROUND(E2397/M2397,2),0)</f>
        <v>0</v>
      </c>
      <c r="R2397" s="16" t="s">
        <v>8317</v>
      </c>
      <c r="S2397" s="11" t="s">
        <v>8318</v>
      </c>
      <c r="T2397" s="21">
        <f>(((K2397/60)/60)/24)+DATE(1970,1,1)</f>
        <v>42717.121377314819</v>
      </c>
      <c r="U2397" s="21">
        <f>(((I2397/60)/60)/24)+DATE(1970,1,1)</f>
        <v>42745.372916666667</v>
      </c>
    </row>
    <row r="2398" spans="1:21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f>YEAR(T2398)</f>
        <v>2015</v>
      </c>
      <c r="K2398" s="11">
        <v>1442348558</v>
      </c>
      <c r="L2398" t="b">
        <v>0</v>
      </c>
      <c r="M2398">
        <v>1</v>
      </c>
      <c r="N2398" t="b">
        <v>0</v>
      </c>
      <c r="O2398" t="s">
        <v>8270</v>
      </c>
      <c r="P2398" s="10">
        <f>ROUND(E2398/D2398*100,0)</f>
        <v>0</v>
      </c>
      <c r="Q2398">
        <f>IFERROR(ROUND(E2398/M2398,2),0)</f>
        <v>10</v>
      </c>
      <c r="R2398" s="16" t="s">
        <v>8317</v>
      </c>
      <c r="S2398" s="11" t="s">
        <v>8318</v>
      </c>
      <c r="T2398" s="21">
        <f>(((K2398/60)/60)/24)+DATE(1970,1,1)</f>
        <v>42262.849050925928</v>
      </c>
      <c r="U2398" s="21">
        <f>(((I2398/60)/60)/24)+DATE(1970,1,1)</f>
        <v>42292.849050925928</v>
      </c>
    </row>
    <row r="2399" spans="1:21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f>YEAR(T2399)</f>
        <v>2014</v>
      </c>
      <c r="K2399" s="11">
        <v>1417641256</v>
      </c>
      <c r="L2399" t="b">
        <v>0</v>
      </c>
      <c r="M2399">
        <v>0</v>
      </c>
      <c r="N2399" t="b">
        <v>0</v>
      </c>
      <c r="O2399" t="s">
        <v>8270</v>
      </c>
      <c r="P2399" s="10">
        <f>ROUND(E2399/D2399*100,0)</f>
        <v>0</v>
      </c>
      <c r="Q2399">
        <f>IFERROR(ROUND(E2399/M2399,2),0)</f>
        <v>0</v>
      </c>
      <c r="R2399" s="16" t="s">
        <v>8317</v>
      </c>
      <c r="S2399" s="11" t="s">
        <v>8318</v>
      </c>
      <c r="T2399" s="21">
        <f>(((K2399/60)/60)/24)+DATE(1970,1,1)</f>
        <v>41976.88490740741</v>
      </c>
      <c r="U2399" s="21">
        <f>(((I2399/60)/60)/24)+DATE(1970,1,1)</f>
        <v>42006.88490740741</v>
      </c>
    </row>
    <row r="2400" spans="1:21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f>YEAR(T2400)</f>
        <v>2015</v>
      </c>
      <c r="K2400" s="11">
        <v>1433282384</v>
      </c>
      <c r="L2400" t="b">
        <v>0</v>
      </c>
      <c r="M2400">
        <v>0</v>
      </c>
      <c r="N2400" t="b">
        <v>0</v>
      </c>
      <c r="O2400" t="s">
        <v>8270</v>
      </c>
      <c r="P2400" s="10">
        <f>ROUND(E2400/D2400*100,0)</f>
        <v>0</v>
      </c>
      <c r="Q2400">
        <f>IFERROR(ROUND(E2400/M2400,2),0)</f>
        <v>0</v>
      </c>
      <c r="R2400" s="16" t="s">
        <v>8317</v>
      </c>
      <c r="S2400" s="11" t="s">
        <v>8318</v>
      </c>
      <c r="T2400" s="21">
        <f>(((K2400/60)/60)/24)+DATE(1970,1,1)</f>
        <v>42157.916481481487</v>
      </c>
      <c r="U2400" s="21">
        <f>(((I2400/60)/60)/24)+DATE(1970,1,1)</f>
        <v>42187.916481481487</v>
      </c>
    </row>
    <row r="2401" spans="1:21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f>YEAR(T2401)</f>
        <v>2014</v>
      </c>
      <c r="K2401" s="11">
        <v>1415910506</v>
      </c>
      <c r="L2401" t="b">
        <v>0</v>
      </c>
      <c r="M2401">
        <v>0</v>
      </c>
      <c r="N2401" t="b">
        <v>0</v>
      </c>
      <c r="O2401" t="s">
        <v>8270</v>
      </c>
      <c r="P2401" s="10">
        <f>ROUND(E2401/D2401*100,0)</f>
        <v>0</v>
      </c>
      <c r="Q2401">
        <f>IFERROR(ROUND(E2401/M2401,2),0)</f>
        <v>0</v>
      </c>
      <c r="R2401" s="16" t="s">
        <v>8317</v>
      </c>
      <c r="S2401" s="11" t="s">
        <v>8318</v>
      </c>
      <c r="T2401" s="21">
        <f>(((K2401/60)/60)/24)+DATE(1970,1,1)</f>
        <v>41956.853078703702</v>
      </c>
      <c r="U2401" s="21">
        <f>(((I2401/60)/60)/24)+DATE(1970,1,1)</f>
        <v>41991.853078703702</v>
      </c>
    </row>
    <row r="2402" spans="1:21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f>YEAR(T2402)</f>
        <v>2016</v>
      </c>
      <c r="K2402" s="11">
        <v>1458023164</v>
      </c>
      <c r="L2402" t="b">
        <v>0</v>
      </c>
      <c r="M2402">
        <v>0</v>
      </c>
      <c r="N2402" t="b">
        <v>0</v>
      </c>
      <c r="O2402" t="s">
        <v>8270</v>
      </c>
      <c r="P2402" s="10">
        <f>ROUND(E2402/D2402*100,0)</f>
        <v>0</v>
      </c>
      <c r="Q2402">
        <f>IFERROR(ROUND(E2402/M2402,2),0)</f>
        <v>0</v>
      </c>
      <c r="R2402" s="16" t="s">
        <v>8317</v>
      </c>
      <c r="S2402" s="11" t="s">
        <v>8318</v>
      </c>
      <c r="T2402" s="21">
        <f>(((K2402/60)/60)/24)+DATE(1970,1,1)</f>
        <v>42444.268101851849</v>
      </c>
      <c r="U2402" s="21">
        <f>(((I2402/60)/60)/24)+DATE(1970,1,1)</f>
        <v>42474.268101851849</v>
      </c>
    </row>
    <row r="2403" spans="1:21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f>YEAR(T2403)</f>
        <v>2016</v>
      </c>
      <c r="K2403" s="11">
        <v>1452023096</v>
      </c>
      <c r="L2403" t="b">
        <v>0</v>
      </c>
      <c r="M2403">
        <v>9</v>
      </c>
      <c r="N2403" t="b">
        <v>0</v>
      </c>
      <c r="O2403" t="s">
        <v>8282</v>
      </c>
      <c r="P2403" s="10">
        <f>ROUND(E2403/D2403*100,0)</f>
        <v>1</v>
      </c>
      <c r="Q2403">
        <f>IFERROR(ROUND(E2403/M2403,2),0)</f>
        <v>22.33</v>
      </c>
      <c r="R2403" s="16" t="s">
        <v>8334</v>
      </c>
      <c r="S2403" s="11" t="s">
        <v>8335</v>
      </c>
      <c r="T2403" s="21">
        <f>(((K2403/60)/60)/24)+DATE(1970,1,1)</f>
        <v>42374.822870370372</v>
      </c>
      <c r="U2403" s="21">
        <f>(((I2403/60)/60)/24)+DATE(1970,1,1)</f>
        <v>42434.822870370372</v>
      </c>
    </row>
    <row r="2404" spans="1:21" ht="21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f>YEAR(T2404)</f>
        <v>2015</v>
      </c>
      <c r="K2404" s="11">
        <v>1428941931</v>
      </c>
      <c r="L2404" t="b">
        <v>0</v>
      </c>
      <c r="M2404">
        <v>1</v>
      </c>
      <c r="N2404" t="b">
        <v>0</v>
      </c>
      <c r="O2404" t="s">
        <v>8282</v>
      </c>
      <c r="P2404" s="10">
        <f>ROUND(E2404/D2404*100,0)</f>
        <v>0</v>
      </c>
      <c r="Q2404">
        <f>IFERROR(ROUND(E2404/M2404,2),0)</f>
        <v>52</v>
      </c>
      <c r="R2404" s="16" t="s">
        <v>8334</v>
      </c>
      <c r="S2404" s="11" t="s">
        <v>8335</v>
      </c>
      <c r="T2404" s="21">
        <f>(((K2404/60)/60)/24)+DATE(1970,1,1)</f>
        <v>42107.679756944446</v>
      </c>
      <c r="U2404" s="21">
        <f>(((I2404/60)/60)/24)+DATE(1970,1,1)</f>
        <v>42137.679756944446</v>
      </c>
    </row>
    <row r="2405" spans="1:21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f>YEAR(T2405)</f>
        <v>2016</v>
      </c>
      <c r="K2405" s="11">
        <v>1454188258</v>
      </c>
      <c r="L2405" t="b">
        <v>0</v>
      </c>
      <c r="M2405">
        <v>12</v>
      </c>
      <c r="N2405" t="b">
        <v>0</v>
      </c>
      <c r="O2405" t="s">
        <v>8282</v>
      </c>
      <c r="P2405" s="10">
        <f>ROUND(E2405/D2405*100,0)</f>
        <v>17</v>
      </c>
      <c r="Q2405">
        <f>IFERROR(ROUND(E2405/M2405,2),0)</f>
        <v>16.829999999999998</v>
      </c>
      <c r="R2405" s="16" t="s">
        <v>8334</v>
      </c>
      <c r="S2405" s="11" t="s">
        <v>8335</v>
      </c>
      <c r="T2405" s="21">
        <f>(((K2405/60)/60)/24)+DATE(1970,1,1)</f>
        <v>42399.882615740738</v>
      </c>
      <c r="U2405" s="21">
        <f>(((I2405/60)/60)/24)+DATE(1970,1,1)</f>
        <v>42459.840949074074</v>
      </c>
    </row>
    <row r="2406" spans="1:21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f>YEAR(T2406)</f>
        <v>2015</v>
      </c>
      <c r="K2406" s="11">
        <v>1449190607</v>
      </c>
      <c r="L2406" t="b">
        <v>0</v>
      </c>
      <c r="M2406">
        <v>0</v>
      </c>
      <c r="N2406" t="b">
        <v>0</v>
      </c>
      <c r="O2406" t="s">
        <v>8282</v>
      </c>
      <c r="P2406" s="10">
        <f>ROUND(E2406/D2406*100,0)</f>
        <v>0</v>
      </c>
      <c r="Q2406">
        <f>IFERROR(ROUND(E2406/M2406,2),0)</f>
        <v>0</v>
      </c>
      <c r="R2406" s="16" t="s">
        <v>8334</v>
      </c>
      <c r="S2406" s="11" t="s">
        <v>8335</v>
      </c>
      <c r="T2406" s="21">
        <f>(((K2406/60)/60)/24)+DATE(1970,1,1)</f>
        <v>42342.03943287037</v>
      </c>
      <c r="U2406" s="21">
        <f>(((I2406/60)/60)/24)+DATE(1970,1,1)</f>
        <v>42372.03943287037</v>
      </c>
    </row>
    <row r="2407" spans="1:21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f>YEAR(T2407)</f>
        <v>2016</v>
      </c>
      <c r="K2407" s="11">
        <v>1471096975</v>
      </c>
      <c r="L2407" t="b">
        <v>0</v>
      </c>
      <c r="M2407">
        <v>20</v>
      </c>
      <c r="N2407" t="b">
        <v>0</v>
      </c>
      <c r="O2407" t="s">
        <v>8282</v>
      </c>
      <c r="P2407" s="10">
        <f>ROUND(E2407/D2407*100,0)</f>
        <v>23</v>
      </c>
      <c r="Q2407">
        <f>IFERROR(ROUND(E2407/M2407,2),0)</f>
        <v>56.3</v>
      </c>
      <c r="R2407" s="16" t="s">
        <v>8334</v>
      </c>
      <c r="S2407" s="11" t="s">
        <v>8335</v>
      </c>
      <c r="T2407" s="21">
        <f>(((K2407/60)/60)/24)+DATE(1970,1,1)</f>
        <v>42595.585358796292</v>
      </c>
      <c r="U2407" s="21">
        <f>(((I2407/60)/60)/24)+DATE(1970,1,1)</f>
        <v>42616.585358796292</v>
      </c>
    </row>
    <row r="2408" spans="1:21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f>YEAR(T2408)</f>
        <v>2014</v>
      </c>
      <c r="K2408" s="11">
        <v>1418179190</v>
      </c>
      <c r="L2408" t="b">
        <v>0</v>
      </c>
      <c r="M2408">
        <v>16</v>
      </c>
      <c r="N2408" t="b">
        <v>0</v>
      </c>
      <c r="O2408" t="s">
        <v>8282</v>
      </c>
      <c r="P2408" s="10">
        <f>ROUND(E2408/D2408*100,0)</f>
        <v>41</v>
      </c>
      <c r="Q2408">
        <f>IFERROR(ROUND(E2408/M2408,2),0)</f>
        <v>84.06</v>
      </c>
      <c r="R2408" s="16" t="s">
        <v>8334</v>
      </c>
      <c r="S2408" s="11" t="s">
        <v>8335</v>
      </c>
      <c r="T2408" s="21">
        <f>(((K2408/60)/60)/24)+DATE(1970,1,1)</f>
        <v>41983.110995370371</v>
      </c>
      <c r="U2408" s="21">
        <f>(((I2408/60)/60)/24)+DATE(1970,1,1)</f>
        <v>42023.110995370371</v>
      </c>
    </row>
    <row r="2409" spans="1:21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f>YEAR(T2409)</f>
        <v>2015</v>
      </c>
      <c r="K2409" s="11">
        <v>1426772928</v>
      </c>
      <c r="L2409" t="b">
        <v>0</v>
      </c>
      <c r="M2409">
        <v>33</v>
      </c>
      <c r="N2409" t="b">
        <v>0</v>
      </c>
      <c r="O2409" t="s">
        <v>8282</v>
      </c>
      <c r="P2409" s="10">
        <f>ROUND(E2409/D2409*100,0)</f>
        <v>25</v>
      </c>
      <c r="Q2409">
        <f>IFERROR(ROUND(E2409/M2409,2),0)</f>
        <v>168.39</v>
      </c>
      <c r="R2409" s="16" t="s">
        <v>8334</v>
      </c>
      <c r="S2409" s="11" t="s">
        <v>8335</v>
      </c>
      <c r="T2409" s="21">
        <f>(((K2409/60)/60)/24)+DATE(1970,1,1)</f>
        <v>42082.575555555552</v>
      </c>
      <c r="U2409" s="21">
        <f>(((I2409/60)/60)/24)+DATE(1970,1,1)</f>
        <v>42105.25</v>
      </c>
    </row>
    <row r="2410" spans="1:21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f>YEAR(T2410)</f>
        <v>2014</v>
      </c>
      <c r="K2410" s="11">
        <v>1412652157</v>
      </c>
      <c r="L2410" t="b">
        <v>0</v>
      </c>
      <c r="M2410">
        <v>2</v>
      </c>
      <c r="N2410" t="b">
        <v>0</v>
      </c>
      <c r="O2410" t="s">
        <v>8282</v>
      </c>
      <c r="P2410" s="10">
        <f>ROUND(E2410/D2410*100,0)</f>
        <v>0</v>
      </c>
      <c r="Q2410">
        <f>IFERROR(ROUND(E2410/M2410,2),0)</f>
        <v>15</v>
      </c>
      <c r="R2410" s="16" t="s">
        <v>8334</v>
      </c>
      <c r="S2410" s="11" t="s">
        <v>8335</v>
      </c>
      <c r="T2410" s="21">
        <f>(((K2410/60)/60)/24)+DATE(1970,1,1)</f>
        <v>41919.140706018516</v>
      </c>
      <c r="U2410" s="21">
        <f>(((I2410/60)/60)/24)+DATE(1970,1,1)</f>
        <v>41949.182372685187</v>
      </c>
    </row>
    <row r="2411" spans="1:21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f>YEAR(T2411)</f>
        <v>2015</v>
      </c>
      <c r="K2411" s="11">
        <v>1437339675</v>
      </c>
      <c r="L2411" t="b">
        <v>0</v>
      </c>
      <c r="M2411">
        <v>6</v>
      </c>
      <c r="N2411" t="b">
        <v>0</v>
      </c>
      <c r="O2411" t="s">
        <v>8282</v>
      </c>
      <c r="P2411" s="10">
        <f>ROUND(E2411/D2411*100,0)</f>
        <v>2</v>
      </c>
      <c r="Q2411">
        <f>IFERROR(ROUND(E2411/M2411,2),0)</f>
        <v>76.67</v>
      </c>
      <c r="R2411" s="16" t="s">
        <v>8334</v>
      </c>
      <c r="S2411" s="11" t="s">
        <v>8335</v>
      </c>
      <c r="T2411" s="21">
        <f>(((K2411/60)/60)/24)+DATE(1970,1,1)</f>
        <v>42204.875868055555</v>
      </c>
      <c r="U2411" s="21">
        <f>(((I2411/60)/60)/24)+DATE(1970,1,1)</f>
        <v>42234.875868055555</v>
      </c>
    </row>
    <row r="2412" spans="1:21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f>YEAR(T2412)</f>
        <v>2015</v>
      </c>
      <c r="K2412" s="11">
        <v>1439027275</v>
      </c>
      <c r="L2412" t="b">
        <v>0</v>
      </c>
      <c r="M2412">
        <v>0</v>
      </c>
      <c r="N2412" t="b">
        <v>0</v>
      </c>
      <c r="O2412" t="s">
        <v>8282</v>
      </c>
      <c r="P2412" s="10">
        <f>ROUND(E2412/D2412*100,0)</f>
        <v>0</v>
      </c>
      <c r="Q2412">
        <f>IFERROR(ROUND(E2412/M2412,2),0)</f>
        <v>0</v>
      </c>
      <c r="R2412" s="16" t="s">
        <v>8334</v>
      </c>
      <c r="S2412" s="11" t="s">
        <v>8335</v>
      </c>
      <c r="T2412" s="21">
        <f>(((K2412/60)/60)/24)+DATE(1970,1,1)</f>
        <v>42224.408275462964</v>
      </c>
      <c r="U2412" s="21">
        <f>(((I2412/60)/60)/24)+DATE(1970,1,1)</f>
        <v>42254.408275462964</v>
      </c>
    </row>
    <row r="2413" spans="1:21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f>YEAR(T2413)</f>
        <v>2015</v>
      </c>
      <c r="K2413" s="11">
        <v>1437932082</v>
      </c>
      <c r="L2413" t="b">
        <v>0</v>
      </c>
      <c r="M2413">
        <v>3</v>
      </c>
      <c r="N2413" t="b">
        <v>0</v>
      </c>
      <c r="O2413" t="s">
        <v>8282</v>
      </c>
      <c r="P2413" s="10">
        <f>ROUND(E2413/D2413*100,0)</f>
        <v>1</v>
      </c>
      <c r="Q2413">
        <f>IFERROR(ROUND(E2413/M2413,2),0)</f>
        <v>50.33</v>
      </c>
      <c r="R2413" s="16" t="s">
        <v>8334</v>
      </c>
      <c r="S2413" s="11" t="s">
        <v>8335</v>
      </c>
      <c r="T2413" s="21">
        <f>(((K2413/60)/60)/24)+DATE(1970,1,1)</f>
        <v>42211.732430555552</v>
      </c>
      <c r="U2413" s="21">
        <f>(((I2413/60)/60)/24)+DATE(1970,1,1)</f>
        <v>42241.732430555552</v>
      </c>
    </row>
    <row r="2414" spans="1:21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f>YEAR(T2414)</f>
        <v>2016</v>
      </c>
      <c r="K2414" s="11">
        <v>1476294073</v>
      </c>
      <c r="L2414" t="b">
        <v>0</v>
      </c>
      <c r="M2414">
        <v>0</v>
      </c>
      <c r="N2414" t="b">
        <v>0</v>
      </c>
      <c r="O2414" t="s">
        <v>8282</v>
      </c>
      <c r="P2414" s="10">
        <f>ROUND(E2414/D2414*100,0)</f>
        <v>0</v>
      </c>
      <c r="Q2414">
        <f>IFERROR(ROUND(E2414/M2414,2),0)</f>
        <v>0</v>
      </c>
      <c r="R2414" s="16" t="s">
        <v>8334</v>
      </c>
      <c r="S2414" s="11" t="s">
        <v>8335</v>
      </c>
      <c r="T2414" s="21">
        <f>(((K2414/60)/60)/24)+DATE(1970,1,1)</f>
        <v>42655.736956018518</v>
      </c>
      <c r="U2414" s="21">
        <f>(((I2414/60)/60)/24)+DATE(1970,1,1)</f>
        <v>42700.778622685189</v>
      </c>
    </row>
    <row r="2415" spans="1:21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f>YEAR(T2415)</f>
        <v>2014</v>
      </c>
      <c r="K2415" s="11">
        <v>1398911882</v>
      </c>
      <c r="L2415" t="b">
        <v>0</v>
      </c>
      <c r="M2415">
        <v>3</v>
      </c>
      <c r="N2415" t="b">
        <v>0</v>
      </c>
      <c r="O2415" t="s">
        <v>8282</v>
      </c>
      <c r="P2415" s="10">
        <f>ROUND(E2415/D2415*100,0)</f>
        <v>1</v>
      </c>
      <c r="Q2415">
        <f>IFERROR(ROUND(E2415/M2415,2),0)</f>
        <v>8.33</v>
      </c>
      <c r="R2415" s="16" t="s">
        <v>8334</v>
      </c>
      <c r="S2415" s="11" t="s">
        <v>8335</v>
      </c>
      <c r="T2415" s="21">
        <f>(((K2415/60)/60)/24)+DATE(1970,1,1)</f>
        <v>41760.10974537037</v>
      </c>
      <c r="U2415" s="21">
        <f>(((I2415/60)/60)/24)+DATE(1970,1,1)</f>
        <v>41790.979166666664</v>
      </c>
    </row>
    <row r="2416" spans="1:21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f>YEAR(T2416)</f>
        <v>2015</v>
      </c>
      <c r="K2416" s="11">
        <v>1436805660</v>
      </c>
      <c r="L2416" t="b">
        <v>0</v>
      </c>
      <c r="M2416">
        <v>13</v>
      </c>
      <c r="N2416" t="b">
        <v>0</v>
      </c>
      <c r="O2416" t="s">
        <v>8282</v>
      </c>
      <c r="P2416" s="10">
        <f>ROUND(E2416/D2416*100,0)</f>
        <v>3</v>
      </c>
      <c r="Q2416">
        <f>IFERROR(ROUND(E2416/M2416,2),0)</f>
        <v>35.380000000000003</v>
      </c>
      <c r="R2416" s="16" t="s">
        <v>8334</v>
      </c>
      <c r="S2416" s="11" t="s">
        <v>8335</v>
      </c>
      <c r="T2416" s="21">
        <f>(((K2416/60)/60)/24)+DATE(1970,1,1)</f>
        <v>42198.695138888885</v>
      </c>
      <c r="U2416" s="21">
        <f>(((I2416/60)/60)/24)+DATE(1970,1,1)</f>
        <v>42238.165972222225</v>
      </c>
    </row>
    <row r="2417" spans="1:21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f>YEAR(T2417)</f>
        <v>2016</v>
      </c>
      <c r="K2417" s="11">
        <v>1466023346</v>
      </c>
      <c r="L2417" t="b">
        <v>0</v>
      </c>
      <c r="M2417">
        <v>6</v>
      </c>
      <c r="N2417" t="b">
        <v>0</v>
      </c>
      <c r="O2417" t="s">
        <v>8282</v>
      </c>
      <c r="P2417" s="10">
        <f>ROUND(E2417/D2417*100,0)</f>
        <v>1</v>
      </c>
      <c r="Q2417">
        <f>IFERROR(ROUND(E2417/M2417,2),0)</f>
        <v>55.83</v>
      </c>
      <c r="R2417" s="16" t="s">
        <v>8334</v>
      </c>
      <c r="S2417" s="11" t="s">
        <v>8335</v>
      </c>
      <c r="T2417" s="21">
        <f>(((K2417/60)/60)/24)+DATE(1970,1,1)</f>
        <v>42536.862800925926</v>
      </c>
      <c r="U2417" s="21">
        <f>(((I2417/60)/60)/24)+DATE(1970,1,1)</f>
        <v>42566.862800925926</v>
      </c>
    </row>
    <row r="2418" spans="1:21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f>YEAR(T2418)</f>
        <v>2015</v>
      </c>
      <c r="K2418" s="11">
        <v>1421343743</v>
      </c>
      <c r="L2418" t="b">
        <v>0</v>
      </c>
      <c r="M2418">
        <v>1</v>
      </c>
      <c r="N2418" t="b">
        <v>0</v>
      </c>
      <c r="O2418" t="s">
        <v>8282</v>
      </c>
      <c r="P2418" s="10">
        <f>ROUND(E2418/D2418*100,0)</f>
        <v>0</v>
      </c>
      <c r="Q2418">
        <f>IFERROR(ROUND(E2418/M2418,2),0)</f>
        <v>5</v>
      </c>
      <c r="R2418" s="16" t="s">
        <v>8334</v>
      </c>
      <c r="S2418" s="11" t="s">
        <v>8335</v>
      </c>
      <c r="T2418" s="21">
        <f>(((K2418/60)/60)/24)+DATE(1970,1,1)</f>
        <v>42019.737766203703</v>
      </c>
      <c r="U2418" s="21">
        <f>(((I2418/60)/60)/24)+DATE(1970,1,1)</f>
        <v>42077.625</v>
      </c>
    </row>
    <row r="2419" spans="1:21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f>YEAR(T2419)</f>
        <v>2014</v>
      </c>
      <c r="K2419" s="11">
        <v>1405113187</v>
      </c>
      <c r="L2419" t="b">
        <v>0</v>
      </c>
      <c r="M2419">
        <v>0</v>
      </c>
      <c r="N2419" t="b">
        <v>0</v>
      </c>
      <c r="O2419" t="s">
        <v>8282</v>
      </c>
      <c r="P2419" s="10">
        <f>ROUND(E2419/D2419*100,0)</f>
        <v>0</v>
      </c>
      <c r="Q2419">
        <f>IFERROR(ROUND(E2419/M2419,2),0)</f>
        <v>0</v>
      </c>
      <c r="R2419" s="16" t="s">
        <v>8334</v>
      </c>
      <c r="S2419" s="11" t="s">
        <v>8335</v>
      </c>
      <c r="T2419" s="21">
        <f>(((K2419/60)/60)/24)+DATE(1970,1,1)</f>
        <v>41831.884108796294</v>
      </c>
      <c r="U2419" s="21">
        <f>(((I2419/60)/60)/24)+DATE(1970,1,1)</f>
        <v>41861.884108796294</v>
      </c>
    </row>
    <row r="2420" spans="1:21" ht="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f>YEAR(T2420)</f>
        <v>2015</v>
      </c>
      <c r="K2420" s="11">
        <v>1422045244</v>
      </c>
      <c r="L2420" t="b">
        <v>0</v>
      </c>
      <c r="M2420">
        <v>5</v>
      </c>
      <c r="N2420" t="b">
        <v>0</v>
      </c>
      <c r="O2420" t="s">
        <v>8282</v>
      </c>
      <c r="P2420" s="10">
        <f>ROUND(E2420/D2420*100,0)</f>
        <v>0</v>
      </c>
      <c r="Q2420">
        <f>IFERROR(ROUND(E2420/M2420,2),0)</f>
        <v>1</v>
      </c>
      <c r="R2420" s="16" t="s">
        <v>8334</v>
      </c>
      <c r="S2420" s="11" t="s">
        <v>8335</v>
      </c>
      <c r="T2420" s="21">
        <f>(((K2420/60)/60)/24)+DATE(1970,1,1)</f>
        <v>42027.856990740736</v>
      </c>
      <c r="U2420" s="21">
        <f>(((I2420/60)/60)/24)+DATE(1970,1,1)</f>
        <v>42087.815324074079</v>
      </c>
    </row>
    <row r="2421" spans="1:21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f>YEAR(T2421)</f>
        <v>2014</v>
      </c>
      <c r="K2421" s="11">
        <v>1419097389</v>
      </c>
      <c r="L2421" t="b">
        <v>0</v>
      </c>
      <c r="M2421">
        <v>0</v>
      </c>
      <c r="N2421" t="b">
        <v>0</v>
      </c>
      <c r="O2421" t="s">
        <v>8282</v>
      </c>
      <c r="P2421" s="10">
        <f>ROUND(E2421/D2421*100,0)</f>
        <v>0</v>
      </c>
      <c r="Q2421">
        <f>IFERROR(ROUND(E2421/M2421,2),0)</f>
        <v>0</v>
      </c>
      <c r="R2421" s="16" t="s">
        <v>8334</v>
      </c>
      <c r="S2421" s="11" t="s">
        <v>8335</v>
      </c>
      <c r="T2421" s="21">
        <f>(((K2421/60)/60)/24)+DATE(1970,1,1)</f>
        <v>41993.738298611104</v>
      </c>
      <c r="U2421" s="21">
        <f>(((I2421/60)/60)/24)+DATE(1970,1,1)</f>
        <v>42053.738298611104</v>
      </c>
    </row>
    <row r="2422" spans="1:21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f>YEAR(T2422)</f>
        <v>2014</v>
      </c>
      <c r="K2422" s="11">
        <v>1410396095</v>
      </c>
      <c r="L2422" t="b">
        <v>0</v>
      </c>
      <c r="M2422">
        <v>36</v>
      </c>
      <c r="N2422" t="b">
        <v>0</v>
      </c>
      <c r="O2422" t="s">
        <v>8282</v>
      </c>
      <c r="P2422" s="10">
        <f>ROUND(E2422/D2422*100,0)</f>
        <v>15</v>
      </c>
      <c r="Q2422">
        <f>IFERROR(ROUND(E2422/M2422,2),0)</f>
        <v>69.47</v>
      </c>
      <c r="R2422" s="16" t="s">
        <v>8334</v>
      </c>
      <c r="S2422" s="11" t="s">
        <v>8335</v>
      </c>
      <c r="T2422" s="21">
        <f>(((K2422/60)/60)/24)+DATE(1970,1,1)</f>
        <v>41893.028877314813</v>
      </c>
      <c r="U2422" s="21">
        <f>(((I2422/60)/60)/24)+DATE(1970,1,1)</f>
        <v>41953.070543981477</v>
      </c>
    </row>
    <row r="2423" spans="1:21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f>YEAR(T2423)</f>
        <v>2015</v>
      </c>
      <c r="K2423" s="11">
        <v>1421944196</v>
      </c>
      <c r="L2423" t="b">
        <v>0</v>
      </c>
      <c r="M2423">
        <v>1</v>
      </c>
      <c r="N2423" t="b">
        <v>0</v>
      </c>
      <c r="O2423" t="s">
        <v>8282</v>
      </c>
      <c r="P2423" s="10">
        <f>ROUND(E2423/D2423*100,0)</f>
        <v>0</v>
      </c>
      <c r="Q2423">
        <f>IFERROR(ROUND(E2423/M2423,2),0)</f>
        <v>1</v>
      </c>
      <c r="R2423" s="16" t="s">
        <v>8334</v>
      </c>
      <c r="S2423" s="11" t="s">
        <v>8335</v>
      </c>
      <c r="T2423" s="21">
        <f>(((K2423/60)/60)/24)+DATE(1970,1,1)</f>
        <v>42026.687453703707</v>
      </c>
      <c r="U2423" s="21">
        <f>(((I2423/60)/60)/24)+DATE(1970,1,1)</f>
        <v>42056.687453703707</v>
      </c>
    </row>
    <row r="2424" spans="1:21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f>YEAR(T2424)</f>
        <v>2015</v>
      </c>
      <c r="K2424" s="11">
        <v>1423502636</v>
      </c>
      <c r="L2424" t="b">
        <v>0</v>
      </c>
      <c r="M2424">
        <v>1</v>
      </c>
      <c r="N2424" t="b">
        <v>0</v>
      </c>
      <c r="O2424" t="s">
        <v>8282</v>
      </c>
      <c r="P2424" s="10">
        <f>ROUND(E2424/D2424*100,0)</f>
        <v>0</v>
      </c>
      <c r="Q2424">
        <f>IFERROR(ROUND(E2424/M2424,2),0)</f>
        <v>1</v>
      </c>
      <c r="R2424" s="16" t="s">
        <v>8334</v>
      </c>
      <c r="S2424" s="11" t="s">
        <v>8335</v>
      </c>
      <c r="T2424" s="21">
        <f>(((K2424/60)/60)/24)+DATE(1970,1,1)</f>
        <v>42044.724953703699</v>
      </c>
      <c r="U2424" s="21">
        <f>(((I2424/60)/60)/24)+DATE(1970,1,1)</f>
        <v>42074.683287037042</v>
      </c>
    </row>
    <row r="2425" spans="1:21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f>YEAR(T2425)</f>
        <v>2014</v>
      </c>
      <c r="K2425" s="11">
        <v>1417452890</v>
      </c>
      <c r="L2425" t="b">
        <v>0</v>
      </c>
      <c r="M2425">
        <v>1</v>
      </c>
      <c r="N2425" t="b">
        <v>0</v>
      </c>
      <c r="O2425" t="s">
        <v>8282</v>
      </c>
      <c r="P2425" s="10">
        <f>ROUND(E2425/D2425*100,0)</f>
        <v>0</v>
      </c>
      <c r="Q2425">
        <f>IFERROR(ROUND(E2425/M2425,2),0)</f>
        <v>8</v>
      </c>
      <c r="R2425" s="16" t="s">
        <v>8334</v>
      </c>
      <c r="S2425" s="11" t="s">
        <v>8335</v>
      </c>
      <c r="T2425" s="21">
        <f>(((K2425/60)/60)/24)+DATE(1970,1,1)</f>
        <v>41974.704745370371</v>
      </c>
      <c r="U2425" s="21">
        <f>(((I2425/60)/60)/24)+DATE(1970,1,1)</f>
        <v>42004.704745370371</v>
      </c>
    </row>
    <row r="2426" spans="1:21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f>YEAR(T2426)</f>
        <v>2014</v>
      </c>
      <c r="K2426" s="11">
        <v>1411853108</v>
      </c>
      <c r="L2426" t="b">
        <v>0</v>
      </c>
      <c r="M2426">
        <v>9</v>
      </c>
      <c r="N2426" t="b">
        <v>0</v>
      </c>
      <c r="O2426" t="s">
        <v>8282</v>
      </c>
      <c r="P2426" s="10">
        <f>ROUND(E2426/D2426*100,0)</f>
        <v>1</v>
      </c>
      <c r="Q2426">
        <f>IFERROR(ROUND(E2426/M2426,2),0)</f>
        <v>34.44</v>
      </c>
      <c r="R2426" s="16" t="s">
        <v>8334</v>
      </c>
      <c r="S2426" s="11" t="s">
        <v>8335</v>
      </c>
      <c r="T2426" s="21">
        <f>(((K2426/60)/60)/24)+DATE(1970,1,1)</f>
        <v>41909.892453703702</v>
      </c>
      <c r="U2426" s="21">
        <f>(((I2426/60)/60)/24)+DATE(1970,1,1)</f>
        <v>41939.892453703702</v>
      </c>
    </row>
    <row r="2427" spans="1:21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f>YEAR(T2427)</f>
        <v>2016</v>
      </c>
      <c r="K2427" s="11">
        <v>1463090149</v>
      </c>
      <c r="L2427" t="b">
        <v>0</v>
      </c>
      <c r="M2427">
        <v>1</v>
      </c>
      <c r="N2427" t="b">
        <v>0</v>
      </c>
      <c r="O2427" t="s">
        <v>8282</v>
      </c>
      <c r="P2427" s="10">
        <f>ROUND(E2427/D2427*100,0)</f>
        <v>0</v>
      </c>
      <c r="Q2427">
        <f>IFERROR(ROUND(E2427/M2427,2),0)</f>
        <v>1</v>
      </c>
      <c r="R2427" s="16" t="s">
        <v>8334</v>
      </c>
      <c r="S2427" s="11" t="s">
        <v>8335</v>
      </c>
      <c r="T2427" s="21">
        <f>(((K2427/60)/60)/24)+DATE(1970,1,1)</f>
        <v>42502.913761574076</v>
      </c>
      <c r="U2427" s="21">
        <f>(((I2427/60)/60)/24)+DATE(1970,1,1)</f>
        <v>42517.919444444444</v>
      </c>
    </row>
    <row r="2428" spans="1:21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f>YEAR(T2428)</f>
        <v>2015</v>
      </c>
      <c r="K2428" s="11">
        <v>1433822692</v>
      </c>
      <c r="L2428" t="b">
        <v>0</v>
      </c>
      <c r="M2428">
        <v>0</v>
      </c>
      <c r="N2428" t="b">
        <v>0</v>
      </c>
      <c r="O2428" t="s">
        <v>8282</v>
      </c>
      <c r="P2428" s="10">
        <f>ROUND(E2428/D2428*100,0)</f>
        <v>0</v>
      </c>
      <c r="Q2428">
        <f>IFERROR(ROUND(E2428/M2428,2),0)</f>
        <v>0</v>
      </c>
      <c r="R2428" s="16" t="s">
        <v>8334</v>
      </c>
      <c r="S2428" s="11" t="s">
        <v>8335</v>
      </c>
      <c r="T2428" s="21">
        <f>(((K2428/60)/60)/24)+DATE(1970,1,1)</f>
        <v>42164.170046296291</v>
      </c>
      <c r="U2428" s="21">
        <f>(((I2428/60)/60)/24)+DATE(1970,1,1)</f>
        <v>42224.170046296291</v>
      </c>
    </row>
    <row r="2429" spans="1:21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f>YEAR(T2429)</f>
        <v>2016</v>
      </c>
      <c r="K2429" s="11">
        <v>1455262733</v>
      </c>
      <c r="L2429" t="b">
        <v>0</v>
      </c>
      <c r="M2429">
        <v>1</v>
      </c>
      <c r="N2429" t="b">
        <v>0</v>
      </c>
      <c r="O2429" t="s">
        <v>8282</v>
      </c>
      <c r="P2429" s="10">
        <f>ROUND(E2429/D2429*100,0)</f>
        <v>0</v>
      </c>
      <c r="Q2429">
        <f>IFERROR(ROUND(E2429/M2429,2),0)</f>
        <v>1</v>
      </c>
      <c r="R2429" s="16" t="s">
        <v>8334</v>
      </c>
      <c r="S2429" s="11" t="s">
        <v>8335</v>
      </c>
      <c r="T2429" s="21">
        <f>(((K2429/60)/60)/24)+DATE(1970,1,1)</f>
        <v>42412.318668981476</v>
      </c>
      <c r="U2429" s="21">
        <f>(((I2429/60)/60)/24)+DATE(1970,1,1)</f>
        <v>42452.277002314819</v>
      </c>
    </row>
    <row r="2430" spans="1:21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f>YEAR(T2430)</f>
        <v>2015</v>
      </c>
      <c r="K2430" s="11">
        <v>1423594151</v>
      </c>
      <c r="L2430" t="b">
        <v>0</v>
      </c>
      <c r="M2430">
        <v>1</v>
      </c>
      <c r="N2430" t="b">
        <v>0</v>
      </c>
      <c r="O2430" t="s">
        <v>8282</v>
      </c>
      <c r="P2430" s="10">
        <f>ROUND(E2430/D2430*100,0)</f>
        <v>0</v>
      </c>
      <c r="Q2430">
        <f>IFERROR(ROUND(E2430/M2430,2),0)</f>
        <v>1</v>
      </c>
      <c r="R2430" s="16" t="s">
        <v>8334</v>
      </c>
      <c r="S2430" s="11" t="s">
        <v>8335</v>
      </c>
      <c r="T2430" s="21">
        <f>(((K2430/60)/60)/24)+DATE(1970,1,1)</f>
        <v>42045.784155092595</v>
      </c>
      <c r="U2430" s="21">
        <f>(((I2430/60)/60)/24)+DATE(1970,1,1)</f>
        <v>42075.742488425924</v>
      </c>
    </row>
    <row r="2431" spans="1:21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f>YEAR(T2431)</f>
        <v>2016</v>
      </c>
      <c r="K2431" s="11">
        <v>1483131966</v>
      </c>
      <c r="L2431" t="b">
        <v>0</v>
      </c>
      <c r="M2431">
        <v>4</v>
      </c>
      <c r="N2431" t="b">
        <v>0</v>
      </c>
      <c r="O2431" t="s">
        <v>8282</v>
      </c>
      <c r="P2431" s="10">
        <f>ROUND(E2431/D2431*100,0)</f>
        <v>1</v>
      </c>
      <c r="Q2431">
        <f>IFERROR(ROUND(E2431/M2431,2),0)</f>
        <v>501.25</v>
      </c>
      <c r="R2431" s="16" t="s">
        <v>8334</v>
      </c>
      <c r="S2431" s="11" t="s">
        <v>8335</v>
      </c>
      <c r="T2431" s="21">
        <f>(((K2431/60)/60)/24)+DATE(1970,1,1)</f>
        <v>42734.879236111112</v>
      </c>
      <c r="U2431" s="21">
        <f>(((I2431/60)/60)/24)+DATE(1970,1,1)</f>
        <v>42771.697222222225</v>
      </c>
    </row>
    <row r="2432" spans="1:21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f>YEAR(T2432)</f>
        <v>2016</v>
      </c>
      <c r="K2432" s="11">
        <v>1452654504</v>
      </c>
      <c r="L2432" t="b">
        <v>0</v>
      </c>
      <c r="M2432">
        <v>2</v>
      </c>
      <c r="N2432" t="b">
        <v>0</v>
      </c>
      <c r="O2432" t="s">
        <v>8282</v>
      </c>
      <c r="P2432" s="10">
        <f>ROUND(E2432/D2432*100,0)</f>
        <v>1</v>
      </c>
      <c r="Q2432">
        <f>IFERROR(ROUND(E2432/M2432,2),0)</f>
        <v>10.5</v>
      </c>
      <c r="R2432" s="16" t="s">
        <v>8334</v>
      </c>
      <c r="S2432" s="11" t="s">
        <v>8335</v>
      </c>
      <c r="T2432" s="21">
        <f>(((K2432/60)/60)/24)+DATE(1970,1,1)</f>
        <v>42382.130833333329</v>
      </c>
      <c r="U2432" s="21">
        <f>(((I2432/60)/60)/24)+DATE(1970,1,1)</f>
        <v>42412.130833333329</v>
      </c>
    </row>
    <row r="2433" spans="1:21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f>YEAR(T2433)</f>
        <v>2016</v>
      </c>
      <c r="K2433" s="11">
        <v>1461896613</v>
      </c>
      <c r="L2433" t="b">
        <v>0</v>
      </c>
      <c r="M2433">
        <v>2</v>
      </c>
      <c r="N2433" t="b">
        <v>0</v>
      </c>
      <c r="O2433" t="s">
        <v>8282</v>
      </c>
      <c r="P2433" s="10">
        <f>ROUND(E2433/D2433*100,0)</f>
        <v>0</v>
      </c>
      <c r="Q2433">
        <f>IFERROR(ROUND(E2433/M2433,2),0)</f>
        <v>1</v>
      </c>
      <c r="R2433" s="16" t="s">
        <v>8334</v>
      </c>
      <c r="S2433" s="11" t="s">
        <v>8335</v>
      </c>
      <c r="T2433" s="21">
        <f>(((K2433/60)/60)/24)+DATE(1970,1,1)</f>
        <v>42489.099687499998</v>
      </c>
      <c r="U2433" s="21">
        <f>(((I2433/60)/60)/24)+DATE(1970,1,1)</f>
        <v>42549.099687499998</v>
      </c>
    </row>
    <row r="2434" spans="1:21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f>YEAR(T2434)</f>
        <v>2015</v>
      </c>
      <c r="K2434" s="11">
        <v>1423199697</v>
      </c>
      <c r="L2434" t="b">
        <v>0</v>
      </c>
      <c r="M2434">
        <v>2</v>
      </c>
      <c r="N2434" t="b">
        <v>0</v>
      </c>
      <c r="O2434" t="s">
        <v>8282</v>
      </c>
      <c r="P2434" s="10">
        <f>ROUND(E2434/D2434*100,0)</f>
        <v>0</v>
      </c>
      <c r="Q2434">
        <f>IFERROR(ROUND(E2434/M2434,2),0)</f>
        <v>1</v>
      </c>
      <c r="R2434" s="16" t="s">
        <v>8334</v>
      </c>
      <c r="S2434" s="11" t="s">
        <v>8335</v>
      </c>
      <c r="T2434" s="21">
        <f>(((K2434/60)/60)/24)+DATE(1970,1,1)</f>
        <v>42041.218715277777</v>
      </c>
      <c r="U2434" s="21">
        <f>(((I2434/60)/60)/24)+DATE(1970,1,1)</f>
        <v>42071.218715277777</v>
      </c>
    </row>
    <row r="2435" spans="1:21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f>YEAR(T2435)</f>
        <v>2016</v>
      </c>
      <c r="K2435" s="11">
        <v>1454016943</v>
      </c>
      <c r="L2435" t="b">
        <v>0</v>
      </c>
      <c r="M2435">
        <v>0</v>
      </c>
      <c r="N2435" t="b">
        <v>0</v>
      </c>
      <c r="O2435" t="s">
        <v>8282</v>
      </c>
      <c r="P2435" s="10">
        <f>ROUND(E2435/D2435*100,0)</f>
        <v>0</v>
      </c>
      <c r="Q2435">
        <f>IFERROR(ROUND(E2435/M2435,2),0)</f>
        <v>0</v>
      </c>
      <c r="R2435" s="16" t="s">
        <v>8334</v>
      </c>
      <c r="S2435" s="11" t="s">
        <v>8335</v>
      </c>
      <c r="T2435" s="21">
        <f>(((K2435/60)/60)/24)+DATE(1970,1,1)</f>
        <v>42397.89980324074</v>
      </c>
      <c r="U2435" s="21">
        <f>(((I2435/60)/60)/24)+DATE(1970,1,1)</f>
        <v>42427.89980324074</v>
      </c>
    </row>
    <row r="2436" spans="1:21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f>YEAR(T2436)</f>
        <v>2015</v>
      </c>
      <c r="K2436" s="11">
        <v>1435206474</v>
      </c>
      <c r="L2436" t="b">
        <v>0</v>
      </c>
      <c r="M2436">
        <v>2</v>
      </c>
      <c r="N2436" t="b">
        <v>0</v>
      </c>
      <c r="O2436" t="s">
        <v>8282</v>
      </c>
      <c r="P2436" s="10">
        <f>ROUND(E2436/D2436*100,0)</f>
        <v>0</v>
      </c>
      <c r="Q2436">
        <f>IFERROR(ROUND(E2436/M2436,2),0)</f>
        <v>13</v>
      </c>
      <c r="R2436" s="16" t="s">
        <v>8334</v>
      </c>
      <c r="S2436" s="11" t="s">
        <v>8335</v>
      </c>
      <c r="T2436" s="21">
        <f>(((K2436/60)/60)/24)+DATE(1970,1,1)</f>
        <v>42180.18604166666</v>
      </c>
      <c r="U2436" s="21">
        <f>(((I2436/60)/60)/24)+DATE(1970,1,1)</f>
        <v>42220.18604166666</v>
      </c>
    </row>
    <row r="2437" spans="1:21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f>YEAR(T2437)</f>
        <v>2015</v>
      </c>
      <c r="K2437" s="11">
        <v>1441435186</v>
      </c>
      <c r="L2437" t="b">
        <v>0</v>
      </c>
      <c r="M2437">
        <v>4</v>
      </c>
      <c r="N2437" t="b">
        <v>0</v>
      </c>
      <c r="O2437" t="s">
        <v>8282</v>
      </c>
      <c r="P2437" s="10">
        <f>ROUND(E2437/D2437*100,0)</f>
        <v>0</v>
      </c>
      <c r="Q2437">
        <f>IFERROR(ROUND(E2437/M2437,2),0)</f>
        <v>306</v>
      </c>
      <c r="R2437" s="16" t="s">
        <v>8334</v>
      </c>
      <c r="S2437" s="11" t="s">
        <v>8335</v>
      </c>
      <c r="T2437" s="21">
        <f>(((K2437/60)/60)/24)+DATE(1970,1,1)</f>
        <v>42252.277615740735</v>
      </c>
      <c r="U2437" s="21">
        <f>(((I2437/60)/60)/24)+DATE(1970,1,1)</f>
        <v>42282.277615740735</v>
      </c>
    </row>
    <row r="2438" spans="1:21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f>YEAR(T2438)</f>
        <v>2015</v>
      </c>
      <c r="K2438" s="11">
        <v>1448894770</v>
      </c>
      <c r="L2438" t="b">
        <v>0</v>
      </c>
      <c r="M2438">
        <v>2</v>
      </c>
      <c r="N2438" t="b">
        <v>0</v>
      </c>
      <c r="O2438" t="s">
        <v>8282</v>
      </c>
      <c r="P2438" s="10">
        <f>ROUND(E2438/D2438*100,0)</f>
        <v>0</v>
      </c>
      <c r="Q2438">
        <f>IFERROR(ROUND(E2438/M2438,2),0)</f>
        <v>22.5</v>
      </c>
      <c r="R2438" s="16" t="s">
        <v>8334</v>
      </c>
      <c r="S2438" s="11" t="s">
        <v>8335</v>
      </c>
      <c r="T2438" s="21">
        <f>(((K2438/60)/60)/24)+DATE(1970,1,1)</f>
        <v>42338.615393518514</v>
      </c>
      <c r="U2438" s="21">
        <f>(((I2438/60)/60)/24)+DATE(1970,1,1)</f>
        <v>42398.615393518514</v>
      </c>
    </row>
    <row r="2439" spans="1:21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f>YEAR(T2439)</f>
        <v>2015</v>
      </c>
      <c r="K2439" s="11">
        <v>1422400188</v>
      </c>
      <c r="L2439" t="b">
        <v>0</v>
      </c>
      <c r="M2439">
        <v>0</v>
      </c>
      <c r="N2439" t="b">
        <v>0</v>
      </c>
      <c r="O2439" t="s">
        <v>8282</v>
      </c>
      <c r="P2439" s="10">
        <f>ROUND(E2439/D2439*100,0)</f>
        <v>0</v>
      </c>
      <c r="Q2439">
        <f>IFERROR(ROUND(E2439/M2439,2),0)</f>
        <v>0</v>
      </c>
      <c r="R2439" s="16" t="s">
        <v>8334</v>
      </c>
      <c r="S2439" s="11" t="s">
        <v>8335</v>
      </c>
      <c r="T2439" s="21">
        <f>(((K2439/60)/60)/24)+DATE(1970,1,1)</f>
        <v>42031.965138888889</v>
      </c>
      <c r="U2439" s="21">
        <f>(((I2439/60)/60)/24)+DATE(1970,1,1)</f>
        <v>42080.75</v>
      </c>
    </row>
    <row r="2440" spans="1:21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f>YEAR(T2440)</f>
        <v>2015</v>
      </c>
      <c r="K2440" s="11">
        <v>1444341462</v>
      </c>
      <c r="L2440" t="b">
        <v>0</v>
      </c>
      <c r="M2440">
        <v>1</v>
      </c>
      <c r="N2440" t="b">
        <v>0</v>
      </c>
      <c r="O2440" t="s">
        <v>8282</v>
      </c>
      <c r="P2440" s="10">
        <f>ROUND(E2440/D2440*100,0)</f>
        <v>0</v>
      </c>
      <c r="Q2440">
        <f>IFERROR(ROUND(E2440/M2440,2),0)</f>
        <v>50</v>
      </c>
      <c r="R2440" s="16" t="s">
        <v>8334</v>
      </c>
      <c r="S2440" s="11" t="s">
        <v>8335</v>
      </c>
      <c r="T2440" s="21">
        <f>(((K2440/60)/60)/24)+DATE(1970,1,1)</f>
        <v>42285.91506944444</v>
      </c>
      <c r="U2440" s="21">
        <f>(((I2440/60)/60)/24)+DATE(1970,1,1)</f>
        <v>42345.956736111111</v>
      </c>
    </row>
    <row r="2441" spans="1:21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f>YEAR(T2441)</f>
        <v>2015</v>
      </c>
      <c r="K2441" s="11">
        <v>1442605129</v>
      </c>
      <c r="L2441" t="b">
        <v>0</v>
      </c>
      <c r="M2441">
        <v>0</v>
      </c>
      <c r="N2441" t="b">
        <v>0</v>
      </c>
      <c r="O2441" t="s">
        <v>8282</v>
      </c>
      <c r="P2441" s="10">
        <f>ROUND(E2441/D2441*100,0)</f>
        <v>0</v>
      </c>
      <c r="Q2441">
        <f>IFERROR(ROUND(E2441/M2441,2),0)</f>
        <v>0</v>
      </c>
      <c r="R2441" s="16" t="s">
        <v>8334</v>
      </c>
      <c r="S2441" s="11" t="s">
        <v>8335</v>
      </c>
      <c r="T2441" s="21">
        <f>(((K2441/60)/60)/24)+DATE(1970,1,1)</f>
        <v>42265.818622685183</v>
      </c>
      <c r="U2441" s="21">
        <f>(((I2441/60)/60)/24)+DATE(1970,1,1)</f>
        <v>42295.818622685183</v>
      </c>
    </row>
    <row r="2442" spans="1:21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f>YEAR(T2442)</f>
        <v>2016</v>
      </c>
      <c r="K2442" s="11">
        <v>1452807313</v>
      </c>
      <c r="L2442" t="b">
        <v>0</v>
      </c>
      <c r="M2442">
        <v>2</v>
      </c>
      <c r="N2442" t="b">
        <v>0</v>
      </c>
      <c r="O2442" t="s">
        <v>8282</v>
      </c>
      <c r="P2442" s="10">
        <f>ROUND(E2442/D2442*100,0)</f>
        <v>0</v>
      </c>
      <c r="Q2442">
        <f>IFERROR(ROUND(E2442/M2442,2),0)</f>
        <v>5</v>
      </c>
      <c r="R2442" s="16" t="s">
        <v>8334</v>
      </c>
      <c r="S2442" s="11" t="s">
        <v>8335</v>
      </c>
      <c r="T2442" s="21">
        <f>(((K2442/60)/60)/24)+DATE(1970,1,1)</f>
        <v>42383.899456018517</v>
      </c>
      <c r="U2442" s="21">
        <f>(((I2442/60)/60)/24)+DATE(1970,1,1)</f>
        <v>42413.899456018517</v>
      </c>
    </row>
    <row r="2443" spans="1:21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f>YEAR(T2443)</f>
        <v>2015</v>
      </c>
      <c r="K2443" s="11">
        <v>1435806054</v>
      </c>
      <c r="L2443" t="b">
        <v>0</v>
      </c>
      <c r="M2443">
        <v>109</v>
      </c>
      <c r="N2443" t="b">
        <v>1</v>
      </c>
      <c r="O2443" t="s">
        <v>8296</v>
      </c>
      <c r="P2443" s="10">
        <f>ROUND(E2443/D2443*100,0)</f>
        <v>108</v>
      </c>
      <c r="Q2443">
        <f>IFERROR(ROUND(E2443/M2443,2),0)</f>
        <v>74.23</v>
      </c>
      <c r="R2443" s="16" t="s">
        <v>8334</v>
      </c>
      <c r="S2443" s="11" t="s">
        <v>8350</v>
      </c>
      <c r="T2443" s="21">
        <f>(((K2443/60)/60)/24)+DATE(1970,1,1)</f>
        <v>42187.125625000001</v>
      </c>
      <c r="U2443" s="21">
        <f>(((I2443/60)/60)/24)+DATE(1970,1,1)</f>
        <v>42208.207638888889</v>
      </c>
    </row>
    <row r="2444" spans="1:21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f>YEAR(T2444)</f>
        <v>2015</v>
      </c>
      <c r="K2444" s="11">
        <v>1424188828</v>
      </c>
      <c r="L2444" t="b">
        <v>0</v>
      </c>
      <c r="M2444">
        <v>372</v>
      </c>
      <c r="N2444" t="b">
        <v>1</v>
      </c>
      <c r="O2444" t="s">
        <v>8296</v>
      </c>
      <c r="P2444" s="10">
        <f>ROUND(E2444/D2444*100,0)</f>
        <v>126</v>
      </c>
      <c r="Q2444">
        <f>IFERROR(ROUND(E2444/M2444,2),0)</f>
        <v>81.25</v>
      </c>
      <c r="R2444" s="16" t="s">
        <v>8334</v>
      </c>
      <c r="S2444" s="11" t="s">
        <v>8350</v>
      </c>
      <c r="T2444" s="21">
        <f>(((K2444/60)/60)/24)+DATE(1970,1,1)</f>
        <v>42052.666990740734</v>
      </c>
      <c r="U2444" s="21">
        <f>(((I2444/60)/60)/24)+DATE(1970,1,1)</f>
        <v>42082.625324074077</v>
      </c>
    </row>
    <row r="2445" spans="1:21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f>YEAR(T2445)</f>
        <v>2014</v>
      </c>
      <c r="K2445" s="11">
        <v>1405522822</v>
      </c>
      <c r="L2445" t="b">
        <v>0</v>
      </c>
      <c r="M2445">
        <v>311</v>
      </c>
      <c r="N2445" t="b">
        <v>1</v>
      </c>
      <c r="O2445" t="s">
        <v>8296</v>
      </c>
      <c r="P2445" s="10">
        <f>ROUND(E2445/D2445*100,0)</f>
        <v>203</v>
      </c>
      <c r="Q2445">
        <f>IFERROR(ROUND(E2445/M2445,2),0)</f>
        <v>130.22999999999999</v>
      </c>
      <c r="R2445" s="16" t="s">
        <v>8334</v>
      </c>
      <c r="S2445" s="11" t="s">
        <v>8350</v>
      </c>
      <c r="T2445" s="21">
        <f>(((K2445/60)/60)/24)+DATE(1970,1,1)</f>
        <v>41836.625254629631</v>
      </c>
      <c r="U2445" s="21">
        <f>(((I2445/60)/60)/24)+DATE(1970,1,1)</f>
        <v>41866.625254629631</v>
      </c>
    </row>
    <row r="2446" spans="1:21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f>YEAR(T2446)</f>
        <v>2016</v>
      </c>
      <c r="K2446" s="11">
        <v>1461607591</v>
      </c>
      <c r="L2446" t="b">
        <v>0</v>
      </c>
      <c r="M2446">
        <v>61</v>
      </c>
      <c r="N2446" t="b">
        <v>1</v>
      </c>
      <c r="O2446" t="s">
        <v>8296</v>
      </c>
      <c r="P2446" s="10">
        <f>ROUND(E2446/D2446*100,0)</f>
        <v>109</v>
      </c>
      <c r="Q2446">
        <f>IFERROR(ROUND(E2446/M2446,2),0)</f>
        <v>53.41</v>
      </c>
      <c r="R2446" s="16" t="s">
        <v>8334</v>
      </c>
      <c r="S2446" s="11" t="s">
        <v>8350</v>
      </c>
      <c r="T2446" s="21">
        <f>(((K2446/60)/60)/24)+DATE(1970,1,1)</f>
        <v>42485.754525462966</v>
      </c>
      <c r="U2446" s="21">
        <f>(((I2446/60)/60)/24)+DATE(1970,1,1)</f>
        <v>42515.754525462966</v>
      </c>
    </row>
    <row r="2447" spans="1:21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f>YEAR(T2447)</f>
        <v>2015</v>
      </c>
      <c r="K2447" s="11">
        <v>1440650021</v>
      </c>
      <c r="L2447" t="b">
        <v>0</v>
      </c>
      <c r="M2447">
        <v>115</v>
      </c>
      <c r="N2447" t="b">
        <v>1</v>
      </c>
      <c r="O2447" t="s">
        <v>8296</v>
      </c>
      <c r="P2447" s="10">
        <f>ROUND(E2447/D2447*100,0)</f>
        <v>173</v>
      </c>
      <c r="Q2447">
        <f>IFERROR(ROUND(E2447/M2447,2),0)</f>
        <v>75.13</v>
      </c>
      <c r="R2447" s="16" t="s">
        <v>8334</v>
      </c>
      <c r="S2447" s="11" t="s">
        <v>8350</v>
      </c>
      <c r="T2447" s="21">
        <f>(((K2447/60)/60)/24)+DATE(1970,1,1)</f>
        <v>42243.190057870372</v>
      </c>
      <c r="U2447" s="21">
        <f>(((I2447/60)/60)/24)+DATE(1970,1,1)</f>
        <v>42273.190057870372</v>
      </c>
    </row>
    <row r="2448" spans="1:21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f>YEAR(T2448)</f>
        <v>2016</v>
      </c>
      <c r="K2448" s="11">
        <v>1477578471</v>
      </c>
      <c r="L2448" t="b">
        <v>0</v>
      </c>
      <c r="M2448">
        <v>111</v>
      </c>
      <c r="N2448" t="b">
        <v>1</v>
      </c>
      <c r="O2448" t="s">
        <v>8296</v>
      </c>
      <c r="P2448" s="10">
        <f>ROUND(E2448/D2448*100,0)</f>
        <v>168</v>
      </c>
      <c r="Q2448">
        <f>IFERROR(ROUND(E2448/M2448,2),0)</f>
        <v>75.67</v>
      </c>
      <c r="R2448" s="16" t="s">
        <v>8334</v>
      </c>
      <c r="S2448" s="11" t="s">
        <v>8350</v>
      </c>
      <c r="T2448" s="21">
        <f>(((K2448/60)/60)/24)+DATE(1970,1,1)</f>
        <v>42670.602673611109</v>
      </c>
      <c r="U2448" s="21">
        <f>(((I2448/60)/60)/24)+DATE(1970,1,1)</f>
        <v>42700.64434027778</v>
      </c>
    </row>
    <row r="2449" spans="1:21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f>YEAR(T2449)</f>
        <v>2016</v>
      </c>
      <c r="K2449" s="11">
        <v>1476184593</v>
      </c>
      <c r="L2449" t="b">
        <v>0</v>
      </c>
      <c r="M2449">
        <v>337</v>
      </c>
      <c r="N2449" t="b">
        <v>1</v>
      </c>
      <c r="O2449" t="s">
        <v>8296</v>
      </c>
      <c r="P2449" s="10">
        <f>ROUND(E2449/D2449*100,0)</f>
        <v>427</v>
      </c>
      <c r="Q2449">
        <f>IFERROR(ROUND(E2449/M2449,2),0)</f>
        <v>31.69</v>
      </c>
      <c r="R2449" s="16" t="s">
        <v>8334</v>
      </c>
      <c r="S2449" s="11" t="s">
        <v>8350</v>
      </c>
      <c r="T2449" s="21">
        <f>(((K2449/60)/60)/24)+DATE(1970,1,1)</f>
        <v>42654.469826388886</v>
      </c>
      <c r="U2449" s="21">
        <f>(((I2449/60)/60)/24)+DATE(1970,1,1)</f>
        <v>42686.166666666672</v>
      </c>
    </row>
    <row r="2450" spans="1:21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f>YEAR(T2450)</f>
        <v>2016</v>
      </c>
      <c r="K2450" s="11">
        <v>1472110513</v>
      </c>
      <c r="L2450" t="b">
        <v>0</v>
      </c>
      <c r="M2450">
        <v>9</v>
      </c>
      <c r="N2450" t="b">
        <v>1</v>
      </c>
      <c r="O2450" t="s">
        <v>8296</v>
      </c>
      <c r="P2450" s="10">
        <f>ROUND(E2450/D2450*100,0)</f>
        <v>108</v>
      </c>
      <c r="Q2450">
        <f>IFERROR(ROUND(E2450/M2450,2),0)</f>
        <v>47.78</v>
      </c>
      <c r="R2450" s="16" t="s">
        <v>8334</v>
      </c>
      <c r="S2450" s="11" t="s">
        <v>8350</v>
      </c>
      <c r="T2450" s="21">
        <f>(((K2450/60)/60)/24)+DATE(1970,1,1)</f>
        <v>42607.316122685181</v>
      </c>
      <c r="U2450" s="21">
        <f>(((I2450/60)/60)/24)+DATE(1970,1,1)</f>
        <v>42613.233333333337</v>
      </c>
    </row>
    <row r="2451" spans="1:21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f>YEAR(T2451)</f>
        <v>2014</v>
      </c>
      <c r="K2451" s="11">
        <v>1414725915</v>
      </c>
      <c r="L2451" t="b">
        <v>0</v>
      </c>
      <c r="M2451">
        <v>120</v>
      </c>
      <c r="N2451" t="b">
        <v>1</v>
      </c>
      <c r="O2451" t="s">
        <v>8296</v>
      </c>
      <c r="P2451" s="10">
        <f>ROUND(E2451/D2451*100,0)</f>
        <v>108</v>
      </c>
      <c r="Q2451">
        <f>IFERROR(ROUND(E2451/M2451,2),0)</f>
        <v>90</v>
      </c>
      <c r="R2451" s="16" t="s">
        <v>8334</v>
      </c>
      <c r="S2451" s="11" t="s">
        <v>8350</v>
      </c>
      <c r="T2451" s="21">
        <f>(((K2451/60)/60)/24)+DATE(1970,1,1)</f>
        <v>41943.142534722225</v>
      </c>
      <c r="U2451" s="21">
        <f>(((I2451/60)/60)/24)+DATE(1970,1,1)</f>
        <v>41973.184201388889</v>
      </c>
    </row>
    <row r="2452" spans="1:21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f>YEAR(T2452)</f>
        <v>2014</v>
      </c>
      <c r="K2452" s="11">
        <v>1411177456</v>
      </c>
      <c r="L2452" t="b">
        <v>0</v>
      </c>
      <c r="M2452">
        <v>102</v>
      </c>
      <c r="N2452" t="b">
        <v>1</v>
      </c>
      <c r="O2452" t="s">
        <v>8296</v>
      </c>
      <c r="P2452" s="10">
        <f>ROUND(E2452/D2452*100,0)</f>
        <v>102</v>
      </c>
      <c r="Q2452">
        <f>IFERROR(ROUND(E2452/M2452,2),0)</f>
        <v>149.31</v>
      </c>
      <c r="R2452" s="16" t="s">
        <v>8334</v>
      </c>
      <c r="S2452" s="11" t="s">
        <v>8350</v>
      </c>
      <c r="T2452" s="21">
        <f>(((K2452/60)/60)/24)+DATE(1970,1,1)</f>
        <v>41902.07240740741</v>
      </c>
      <c r="U2452" s="21">
        <f>(((I2452/60)/60)/24)+DATE(1970,1,1)</f>
        <v>41940.132638888892</v>
      </c>
    </row>
    <row r="2453" spans="1:21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f>YEAR(T2453)</f>
        <v>2017</v>
      </c>
      <c r="K2453" s="11">
        <v>1487022490</v>
      </c>
      <c r="L2453" t="b">
        <v>0</v>
      </c>
      <c r="M2453">
        <v>186</v>
      </c>
      <c r="N2453" t="b">
        <v>1</v>
      </c>
      <c r="O2453" t="s">
        <v>8296</v>
      </c>
      <c r="P2453" s="10">
        <f>ROUND(E2453/D2453*100,0)</f>
        <v>115</v>
      </c>
      <c r="Q2453">
        <f>IFERROR(ROUND(E2453/M2453,2),0)</f>
        <v>62.07</v>
      </c>
      <c r="R2453" s="16" t="s">
        <v>8334</v>
      </c>
      <c r="S2453" s="11" t="s">
        <v>8350</v>
      </c>
      <c r="T2453" s="21">
        <f>(((K2453/60)/60)/24)+DATE(1970,1,1)</f>
        <v>42779.908449074079</v>
      </c>
      <c r="U2453" s="21">
        <f>(((I2453/60)/60)/24)+DATE(1970,1,1)</f>
        <v>42799.908449074079</v>
      </c>
    </row>
    <row r="2454" spans="1:21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f>YEAR(T2454)</f>
        <v>2015</v>
      </c>
      <c r="K2454" s="11">
        <v>1448914500</v>
      </c>
      <c r="L2454" t="b">
        <v>0</v>
      </c>
      <c r="M2454">
        <v>15</v>
      </c>
      <c r="N2454" t="b">
        <v>1</v>
      </c>
      <c r="O2454" t="s">
        <v>8296</v>
      </c>
      <c r="P2454" s="10">
        <f>ROUND(E2454/D2454*100,0)</f>
        <v>134</v>
      </c>
      <c r="Q2454">
        <f>IFERROR(ROUND(E2454/M2454,2),0)</f>
        <v>53.4</v>
      </c>
      <c r="R2454" s="16" t="s">
        <v>8334</v>
      </c>
      <c r="S2454" s="11" t="s">
        <v>8350</v>
      </c>
      <c r="T2454" s="21">
        <f>(((K2454/60)/60)/24)+DATE(1970,1,1)</f>
        <v>42338.84375</v>
      </c>
      <c r="U2454" s="21">
        <f>(((I2454/60)/60)/24)+DATE(1970,1,1)</f>
        <v>42367.958333333328</v>
      </c>
    </row>
    <row r="2455" spans="1:21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f>YEAR(T2455)</f>
        <v>2017</v>
      </c>
      <c r="K2455" s="11">
        <v>1483461409</v>
      </c>
      <c r="L2455" t="b">
        <v>0</v>
      </c>
      <c r="M2455">
        <v>67</v>
      </c>
      <c r="N2455" t="b">
        <v>1</v>
      </c>
      <c r="O2455" t="s">
        <v>8296</v>
      </c>
      <c r="P2455" s="10">
        <f>ROUND(E2455/D2455*100,0)</f>
        <v>155</v>
      </c>
      <c r="Q2455">
        <f>IFERROR(ROUND(E2455/M2455,2),0)</f>
        <v>69.27</v>
      </c>
      <c r="R2455" s="16" t="s">
        <v>8334</v>
      </c>
      <c r="S2455" s="11" t="s">
        <v>8350</v>
      </c>
      <c r="T2455" s="21">
        <f>(((K2455/60)/60)/24)+DATE(1970,1,1)</f>
        <v>42738.692233796297</v>
      </c>
      <c r="U2455" s="21">
        <f>(((I2455/60)/60)/24)+DATE(1970,1,1)</f>
        <v>42768.692233796297</v>
      </c>
    </row>
    <row r="2456" spans="1:21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f>YEAR(T2456)</f>
        <v>2017</v>
      </c>
      <c r="K2456" s="11">
        <v>1486183808</v>
      </c>
      <c r="L2456" t="b">
        <v>0</v>
      </c>
      <c r="M2456">
        <v>130</v>
      </c>
      <c r="N2456" t="b">
        <v>1</v>
      </c>
      <c r="O2456" t="s">
        <v>8296</v>
      </c>
      <c r="P2456" s="10">
        <f>ROUND(E2456/D2456*100,0)</f>
        <v>101</v>
      </c>
      <c r="Q2456">
        <f>IFERROR(ROUND(E2456/M2456,2),0)</f>
        <v>271.51</v>
      </c>
      <c r="R2456" s="16" t="s">
        <v>8334</v>
      </c>
      <c r="S2456" s="11" t="s">
        <v>8350</v>
      </c>
      <c r="T2456" s="21">
        <f>(((K2456/60)/60)/24)+DATE(1970,1,1)</f>
        <v>42770.201481481476</v>
      </c>
      <c r="U2456" s="21">
        <f>(((I2456/60)/60)/24)+DATE(1970,1,1)</f>
        <v>42805.201481481476</v>
      </c>
    </row>
    <row r="2457" spans="1:21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f>YEAR(T2457)</f>
        <v>2016</v>
      </c>
      <c r="K2457" s="11">
        <v>1458758750</v>
      </c>
      <c r="L2457" t="b">
        <v>0</v>
      </c>
      <c r="M2457">
        <v>16</v>
      </c>
      <c r="N2457" t="b">
        <v>1</v>
      </c>
      <c r="O2457" t="s">
        <v>8296</v>
      </c>
      <c r="P2457" s="10">
        <f>ROUND(E2457/D2457*100,0)</f>
        <v>182</v>
      </c>
      <c r="Q2457">
        <f>IFERROR(ROUND(E2457/M2457,2),0)</f>
        <v>34.130000000000003</v>
      </c>
      <c r="R2457" s="16" t="s">
        <v>8334</v>
      </c>
      <c r="S2457" s="11" t="s">
        <v>8350</v>
      </c>
      <c r="T2457" s="21">
        <f>(((K2457/60)/60)/24)+DATE(1970,1,1)</f>
        <v>42452.781828703708</v>
      </c>
      <c r="U2457" s="21">
        <f>(((I2457/60)/60)/24)+DATE(1970,1,1)</f>
        <v>42480.781828703708</v>
      </c>
    </row>
    <row r="2458" spans="1:21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f>YEAR(T2458)</f>
        <v>2017</v>
      </c>
      <c r="K2458" s="11">
        <v>1485471839</v>
      </c>
      <c r="L2458" t="b">
        <v>0</v>
      </c>
      <c r="M2458">
        <v>67</v>
      </c>
      <c r="N2458" t="b">
        <v>1</v>
      </c>
      <c r="O2458" t="s">
        <v>8296</v>
      </c>
      <c r="P2458" s="10">
        <f>ROUND(E2458/D2458*100,0)</f>
        <v>181</v>
      </c>
      <c r="Q2458">
        <f>IFERROR(ROUND(E2458/M2458,2),0)</f>
        <v>40.49</v>
      </c>
      <c r="R2458" s="16" t="s">
        <v>8334</v>
      </c>
      <c r="S2458" s="11" t="s">
        <v>8350</v>
      </c>
      <c r="T2458" s="21">
        <f>(((K2458/60)/60)/24)+DATE(1970,1,1)</f>
        <v>42761.961099537039</v>
      </c>
      <c r="U2458" s="21">
        <f>(((I2458/60)/60)/24)+DATE(1970,1,1)</f>
        <v>42791.961099537039</v>
      </c>
    </row>
    <row r="2459" spans="1:21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f>YEAR(T2459)</f>
        <v>2016</v>
      </c>
      <c r="K2459" s="11">
        <v>1456237656</v>
      </c>
      <c r="L2459" t="b">
        <v>0</v>
      </c>
      <c r="M2459">
        <v>124</v>
      </c>
      <c r="N2459" t="b">
        <v>1</v>
      </c>
      <c r="O2459" t="s">
        <v>8296</v>
      </c>
      <c r="P2459" s="10">
        <f>ROUND(E2459/D2459*100,0)</f>
        <v>102</v>
      </c>
      <c r="Q2459">
        <f>IFERROR(ROUND(E2459/M2459,2),0)</f>
        <v>189.76</v>
      </c>
      <c r="R2459" s="16" t="s">
        <v>8334</v>
      </c>
      <c r="S2459" s="11" t="s">
        <v>8350</v>
      </c>
      <c r="T2459" s="21">
        <f>(((K2459/60)/60)/24)+DATE(1970,1,1)</f>
        <v>42423.602500000001</v>
      </c>
      <c r="U2459" s="21">
        <f>(((I2459/60)/60)/24)+DATE(1970,1,1)</f>
        <v>42453.560833333337</v>
      </c>
    </row>
    <row r="2460" spans="1:21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f>YEAR(T2460)</f>
        <v>2016</v>
      </c>
      <c r="K2460" s="11">
        <v>1462481718</v>
      </c>
      <c r="L2460" t="b">
        <v>0</v>
      </c>
      <c r="M2460">
        <v>80</v>
      </c>
      <c r="N2460" t="b">
        <v>1</v>
      </c>
      <c r="O2460" t="s">
        <v>8296</v>
      </c>
      <c r="P2460" s="10">
        <f>ROUND(E2460/D2460*100,0)</f>
        <v>110</v>
      </c>
      <c r="Q2460">
        <f>IFERROR(ROUND(E2460/M2460,2),0)</f>
        <v>68.86</v>
      </c>
      <c r="R2460" s="16" t="s">
        <v>8334</v>
      </c>
      <c r="S2460" s="11" t="s">
        <v>8350</v>
      </c>
      <c r="T2460" s="21">
        <f>(((K2460/60)/60)/24)+DATE(1970,1,1)</f>
        <v>42495.871736111112</v>
      </c>
      <c r="U2460" s="21">
        <f>(((I2460/60)/60)/24)+DATE(1970,1,1)</f>
        <v>42530.791666666672</v>
      </c>
    </row>
    <row r="2461" spans="1:21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f>YEAR(T2461)</f>
        <v>2016</v>
      </c>
      <c r="K2461" s="11">
        <v>1454858285</v>
      </c>
      <c r="L2461" t="b">
        <v>0</v>
      </c>
      <c r="M2461">
        <v>282</v>
      </c>
      <c r="N2461" t="b">
        <v>1</v>
      </c>
      <c r="O2461" t="s">
        <v>8296</v>
      </c>
      <c r="P2461" s="10">
        <f>ROUND(E2461/D2461*100,0)</f>
        <v>102</v>
      </c>
      <c r="Q2461">
        <f>IFERROR(ROUND(E2461/M2461,2),0)</f>
        <v>108.78</v>
      </c>
      <c r="R2461" s="16" t="s">
        <v>8334</v>
      </c>
      <c r="S2461" s="11" t="s">
        <v>8350</v>
      </c>
      <c r="T2461" s="21">
        <f>(((K2461/60)/60)/24)+DATE(1970,1,1)</f>
        <v>42407.637557870374</v>
      </c>
      <c r="U2461" s="21">
        <f>(((I2461/60)/60)/24)+DATE(1970,1,1)</f>
        <v>42452.595891203702</v>
      </c>
    </row>
    <row r="2462" spans="1:21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f>YEAR(T2462)</f>
        <v>2016</v>
      </c>
      <c r="K2462" s="11">
        <v>1480480167</v>
      </c>
      <c r="L2462" t="b">
        <v>0</v>
      </c>
      <c r="M2462">
        <v>68</v>
      </c>
      <c r="N2462" t="b">
        <v>1</v>
      </c>
      <c r="O2462" t="s">
        <v>8296</v>
      </c>
      <c r="P2462" s="10">
        <f>ROUND(E2462/D2462*100,0)</f>
        <v>101</v>
      </c>
      <c r="Q2462">
        <f>IFERROR(ROUND(E2462/M2462,2),0)</f>
        <v>125.99</v>
      </c>
      <c r="R2462" s="16" t="s">
        <v>8334</v>
      </c>
      <c r="S2462" s="11" t="s">
        <v>8350</v>
      </c>
      <c r="T2462" s="21">
        <f>(((K2462/60)/60)/24)+DATE(1970,1,1)</f>
        <v>42704.187118055561</v>
      </c>
      <c r="U2462" s="21">
        <f>(((I2462/60)/60)/24)+DATE(1970,1,1)</f>
        <v>42738.178472222222</v>
      </c>
    </row>
    <row r="2463" spans="1:21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f>YEAR(T2463)</f>
        <v>2011</v>
      </c>
      <c r="K2463" s="11">
        <v>1314577097</v>
      </c>
      <c r="L2463" t="b">
        <v>0</v>
      </c>
      <c r="M2463">
        <v>86</v>
      </c>
      <c r="N2463" t="b">
        <v>1</v>
      </c>
      <c r="O2463" t="s">
        <v>8277</v>
      </c>
      <c r="P2463" s="10">
        <f>ROUND(E2463/D2463*100,0)</f>
        <v>104</v>
      </c>
      <c r="Q2463">
        <f>IFERROR(ROUND(E2463/M2463,2),0)</f>
        <v>90.52</v>
      </c>
      <c r="R2463" s="16" t="s">
        <v>8323</v>
      </c>
      <c r="S2463" s="11" t="s">
        <v>8327</v>
      </c>
      <c r="T2463" s="21">
        <f>(((K2463/60)/60)/24)+DATE(1970,1,1)</f>
        <v>40784.012696759259</v>
      </c>
      <c r="U2463" s="21">
        <f>(((I2463/60)/60)/24)+DATE(1970,1,1)</f>
        <v>40817.125</v>
      </c>
    </row>
    <row r="2464" spans="1:21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f>YEAR(T2464)</f>
        <v>2012</v>
      </c>
      <c r="K2464" s="11">
        <v>1340944096</v>
      </c>
      <c r="L2464" t="b">
        <v>0</v>
      </c>
      <c r="M2464">
        <v>115</v>
      </c>
      <c r="N2464" t="b">
        <v>1</v>
      </c>
      <c r="O2464" t="s">
        <v>8277</v>
      </c>
      <c r="P2464" s="10">
        <f>ROUND(E2464/D2464*100,0)</f>
        <v>111</v>
      </c>
      <c r="Q2464">
        <f>IFERROR(ROUND(E2464/M2464,2),0)</f>
        <v>28.88</v>
      </c>
      <c r="R2464" s="16" t="s">
        <v>8323</v>
      </c>
      <c r="S2464" s="11" t="s">
        <v>8327</v>
      </c>
      <c r="T2464" s="21">
        <f>(((K2464/60)/60)/24)+DATE(1970,1,1)</f>
        <v>41089.186296296299</v>
      </c>
      <c r="U2464" s="21">
        <f>(((I2464/60)/60)/24)+DATE(1970,1,1)</f>
        <v>41109.186296296299</v>
      </c>
    </row>
    <row r="2465" spans="1:21" ht="21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f>YEAR(T2465)</f>
        <v>2013</v>
      </c>
      <c r="K2465" s="11">
        <v>1362710425</v>
      </c>
      <c r="L2465" t="b">
        <v>0</v>
      </c>
      <c r="M2465">
        <v>75</v>
      </c>
      <c r="N2465" t="b">
        <v>1</v>
      </c>
      <c r="O2465" t="s">
        <v>8277</v>
      </c>
      <c r="P2465" s="10">
        <f>ROUND(E2465/D2465*100,0)</f>
        <v>116</v>
      </c>
      <c r="Q2465">
        <f>IFERROR(ROUND(E2465/M2465,2),0)</f>
        <v>31</v>
      </c>
      <c r="R2465" s="16" t="s">
        <v>8323</v>
      </c>
      <c r="S2465" s="11" t="s">
        <v>8327</v>
      </c>
      <c r="T2465" s="21">
        <f>(((K2465/60)/60)/24)+DATE(1970,1,1)</f>
        <v>41341.111400462964</v>
      </c>
      <c r="U2465" s="21">
        <f>(((I2465/60)/60)/24)+DATE(1970,1,1)</f>
        <v>41380.791666666664</v>
      </c>
    </row>
    <row r="2466" spans="1:21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f>YEAR(T2466)</f>
        <v>2015</v>
      </c>
      <c r="K2466" s="11">
        <v>1441143397</v>
      </c>
      <c r="L2466" t="b">
        <v>0</v>
      </c>
      <c r="M2466">
        <v>43</v>
      </c>
      <c r="N2466" t="b">
        <v>1</v>
      </c>
      <c r="O2466" t="s">
        <v>8277</v>
      </c>
      <c r="P2466" s="10">
        <f>ROUND(E2466/D2466*100,0)</f>
        <v>111</v>
      </c>
      <c r="Q2466">
        <f>IFERROR(ROUND(E2466/M2466,2),0)</f>
        <v>51.67</v>
      </c>
      <c r="R2466" s="16" t="s">
        <v>8323</v>
      </c>
      <c r="S2466" s="11" t="s">
        <v>8327</v>
      </c>
      <c r="T2466" s="21">
        <f>(((K2466/60)/60)/24)+DATE(1970,1,1)</f>
        <v>42248.90042824074</v>
      </c>
      <c r="U2466" s="21">
        <f>(((I2466/60)/60)/24)+DATE(1970,1,1)</f>
        <v>42277.811805555553</v>
      </c>
    </row>
    <row r="2467" spans="1:21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f>YEAR(T2467)</f>
        <v>2012</v>
      </c>
      <c r="K2467" s="11">
        <v>1345828548</v>
      </c>
      <c r="L2467" t="b">
        <v>0</v>
      </c>
      <c r="M2467">
        <v>48</v>
      </c>
      <c r="N2467" t="b">
        <v>1</v>
      </c>
      <c r="O2467" t="s">
        <v>8277</v>
      </c>
      <c r="P2467" s="10">
        <f>ROUND(E2467/D2467*100,0)</f>
        <v>180</v>
      </c>
      <c r="Q2467">
        <f>IFERROR(ROUND(E2467/M2467,2),0)</f>
        <v>26.27</v>
      </c>
      <c r="R2467" s="16" t="s">
        <v>8323</v>
      </c>
      <c r="S2467" s="11" t="s">
        <v>8327</v>
      </c>
      <c r="T2467" s="21">
        <f>(((K2467/60)/60)/24)+DATE(1970,1,1)</f>
        <v>41145.719305555554</v>
      </c>
      <c r="U2467" s="21">
        <f>(((I2467/60)/60)/24)+DATE(1970,1,1)</f>
        <v>41175.719305555554</v>
      </c>
    </row>
    <row r="2468" spans="1:21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f>YEAR(T2468)</f>
        <v>2013</v>
      </c>
      <c r="K2468" s="11">
        <v>1365474453</v>
      </c>
      <c r="L2468" t="b">
        <v>0</v>
      </c>
      <c r="M2468">
        <v>52</v>
      </c>
      <c r="N2468" t="b">
        <v>1</v>
      </c>
      <c r="O2468" t="s">
        <v>8277</v>
      </c>
      <c r="P2468" s="10">
        <f>ROUND(E2468/D2468*100,0)</f>
        <v>100</v>
      </c>
      <c r="Q2468">
        <f>IFERROR(ROUND(E2468/M2468,2),0)</f>
        <v>48.08</v>
      </c>
      <c r="R2468" s="16" t="s">
        <v>8323</v>
      </c>
      <c r="S2468" s="11" t="s">
        <v>8327</v>
      </c>
      <c r="T2468" s="21">
        <f>(((K2468/60)/60)/24)+DATE(1970,1,1)</f>
        <v>41373.102465277778</v>
      </c>
      <c r="U2468" s="21">
        <f>(((I2468/60)/60)/24)+DATE(1970,1,1)</f>
        <v>41403.102465277778</v>
      </c>
    </row>
    <row r="2469" spans="1:21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f>YEAR(T2469)</f>
        <v>2012</v>
      </c>
      <c r="K2469" s="11">
        <v>1335473931</v>
      </c>
      <c r="L2469" t="b">
        <v>0</v>
      </c>
      <c r="M2469">
        <v>43</v>
      </c>
      <c r="N2469" t="b">
        <v>1</v>
      </c>
      <c r="O2469" t="s">
        <v>8277</v>
      </c>
      <c r="P2469" s="10">
        <f>ROUND(E2469/D2469*100,0)</f>
        <v>119</v>
      </c>
      <c r="Q2469">
        <f>IFERROR(ROUND(E2469/M2469,2),0)</f>
        <v>27.56</v>
      </c>
      <c r="R2469" s="16" t="s">
        <v>8323</v>
      </c>
      <c r="S2469" s="11" t="s">
        <v>8327</v>
      </c>
      <c r="T2469" s="21">
        <f>(((K2469/60)/60)/24)+DATE(1970,1,1)</f>
        <v>41025.874201388891</v>
      </c>
      <c r="U2469" s="21">
        <f>(((I2469/60)/60)/24)+DATE(1970,1,1)</f>
        <v>41039.708333333336</v>
      </c>
    </row>
    <row r="2470" spans="1:21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f>YEAR(T2470)</f>
        <v>2012</v>
      </c>
      <c r="K2470" s="11">
        <v>1348285321</v>
      </c>
      <c r="L2470" t="b">
        <v>0</v>
      </c>
      <c r="M2470">
        <v>58</v>
      </c>
      <c r="N2470" t="b">
        <v>1</v>
      </c>
      <c r="O2470" t="s">
        <v>8277</v>
      </c>
      <c r="P2470" s="10">
        <f>ROUND(E2470/D2470*100,0)</f>
        <v>107</v>
      </c>
      <c r="Q2470">
        <f>IFERROR(ROUND(E2470/M2470,2),0)</f>
        <v>36.97</v>
      </c>
      <c r="R2470" s="16" t="s">
        <v>8323</v>
      </c>
      <c r="S2470" s="11" t="s">
        <v>8327</v>
      </c>
      <c r="T2470" s="21">
        <f>(((K2470/60)/60)/24)+DATE(1970,1,1)</f>
        <v>41174.154178240737</v>
      </c>
      <c r="U2470" s="21">
        <f>(((I2470/60)/60)/24)+DATE(1970,1,1)</f>
        <v>41210.208333333336</v>
      </c>
    </row>
    <row r="2471" spans="1:21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f>YEAR(T2471)</f>
        <v>2011</v>
      </c>
      <c r="K2471" s="11">
        <v>1295000329</v>
      </c>
      <c r="L2471" t="b">
        <v>0</v>
      </c>
      <c r="M2471">
        <v>47</v>
      </c>
      <c r="N2471" t="b">
        <v>1</v>
      </c>
      <c r="O2471" t="s">
        <v>8277</v>
      </c>
      <c r="P2471" s="10">
        <f>ROUND(E2471/D2471*100,0)</f>
        <v>114</v>
      </c>
      <c r="Q2471">
        <f>IFERROR(ROUND(E2471/M2471,2),0)</f>
        <v>29.02</v>
      </c>
      <c r="R2471" s="16" t="s">
        <v>8323</v>
      </c>
      <c r="S2471" s="11" t="s">
        <v>8327</v>
      </c>
      <c r="T2471" s="21">
        <f>(((K2471/60)/60)/24)+DATE(1970,1,1)</f>
        <v>40557.429733796293</v>
      </c>
      <c r="U2471" s="21">
        <f>(((I2471/60)/60)/24)+DATE(1970,1,1)</f>
        <v>40582.429733796293</v>
      </c>
    </row>
    <row r="2472" spans="1:21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f>YEAR(T2472)</f>
        <v>2012</v>
      </c>
      <c r="K2472" s="11">
        <v>1335232055</v>
      </c>
      <c r="L2472" t="b">
        <v>0</v>
      </c>
      <c r="M2472">
        <v>36</v>
      </c>
      <c r="N2472" t="b">
        <v>1</v>
      </c>
      <c r="O2472" t="s">
        <v>8277</v>
      </c>
      <c r="P2472" s="10">
        <f>ROUND(E2472/D2472*100,0)</f>
        <v>103</v>
      </c>
      <c r="Q2472">
        <f>IFERROR(ROUND(E2472/M2472,2),0)</f>
        <v>28.66</v>
      </c>
      <c r="R2472" s="16" t="s">
        <v>8323</v>
      </c>
      <c r="S2472" s="11" t="s">
        <v>8327</v>
      </c>
      <c r="T2472" s="21">
        <f>(((K2472/60)/60)/24)+DATE(1970,1,1)</f>
        <v>41023.07471064815</v>
      </c>
      <c r="U2472" s="21">
        <f>(((I2472/60)/60)/24)+DATE(1970,1,1)</f>
        <v>41053.07471064815</v>
      </c>
    </row>
    <row r="2473" spans="1:21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f>YEAR(T2473)</f>
        <v>2011</v>
      </c>
      <c r="K2473" s="11">
        <v>1324079392</v>
      </c>
      <c r="L2473" t="b">
        <v>0</v>
      </c>
      <c r="M2473">
        <v>17</v>
      </c>
      <c r="N2473" t="b">
        <v>1</v>
      </c>
      <c r="O2473" t="s">
        <v>8277</v>
      </c>
      <c r="P2473" s="10">
        <f>ROUND(E2473/D2473*100,0)</f>
        <v>128</v>
      </c>
      <c r="Q2473">
        <f>IFERROR(ROUND(E2473/M2473,2),0)</f>
        <v>37.65</v>
      </c>
      <c r="R2473" s="16" t="s">
        <v>8323</v>
      </c>
      <c r="S2473" s="11" t="s">
        <v>8327</v>
      </c>
      <c r="T2473" s="21">
        <f>(((K2473/60)/60)/24)+DATE(1970,1,1)</f>
        <v>40893.992962962962</v>
      </c>
      <c r="U2473" s="21">
        <f>(((I2473/60)/60)/24)+DATE(1970,1,1)</f>
        <v>40933.992962962962</v>
      </c>
    </row>
    <row r="2474" spans="1:21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f>YEAR(T2474)</f>
        <v>2010</v>
      </c>
      <c r="K2474" s="11">
        <v>1277433980</v>
      </c>
      <c r="L2474" t="b">
        <v>0</v>
      </c>
      <c r="M2474">
        <v>104</v>
      </c>
      <c r="N2474" t="b">
        <v>1</v>
      </c>
      <c r="O2474" t="s">
        <v>8277</v>
      </c>
      <c r="P2474" s="10">
        <f>ROUND(E2474/D2474*100,0)</f>
        <v>136</v>
      </c>
      <c r="Q2474">
        <f>IFERROR(ROUND(E2474/M2474,2),0)</f>
        <v>97.9</v>
      </c>
      <c r="R2474" s="16" t="s">
        <v>8323</v>
      </c>
      <c r="S2474" s="11" t="s">
        <v>8327</v>
      </c>
      <c r="T2474" s="21">
        <f>(((K2474/60)/60)/24)+DATE(1970,1,1)</f>
        <v>40354.11550925926</v>
      </c>
      <c r="U2474" s="21">
        <f>(((I2474/60)/60)/24)+DATE(1970,1,1)</f>
        <v>40425.043749999997</v>
      </c>
    </row>
    <row r="2475" spans="1:21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f>YEAR(T2475)</f>
        <v>2012</v>
      </c>
      <c r="K2475" s="11">
        <v>1349978269</v>
      </c>
      <c r="L2475" t="b">
        <v>0</v>
      </c>
      <c r="M2475">
        <v>47</v>
      </c>
      <c r="N2475" t="b">
        <v>1</v>
      </c>
      <c r="O2475" t="s">
        <v>8277</v>
      </c>
      <c r="P2475" s="10">
        <f>ROUND(E2475/D2475*100,0)</f>
        <v>100</v>
      </c>
      <c r="Q2475">
        <f>IFERROR(ROUND(E2475/M2475,2),0)</f>
        <v>42.55</v>
      </c>
      <c r="R2475" s="16" t="s">
        <v>8323</v>
      </c>
      <c r="S2475" s="11" t="s">
        <v>8327</v>
      </c>
      <c r="T2475" s="21">
        <f>(((K2475/60)/60)/24)+DATE(1970,1,1)</f>
        <v>41193.748483796298</v>
      </c>
      <c r="U2475" s="21">
        <f>(((I2475/60)/60)/24)+DATE(1970,1,1)</f>
        <v>41223.790150462963</v>
      </c>
    </row>
    <row r="2476" spans="1:21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f>YEAR(T2476)</f>
        <v>2010</v>
      </c>
      <c r="K2476" s="11">
        <v>1282868176</v>
      </c>
      <c r="L2476" t="b">
        <v>0</v>
      </c>
      <c r="M2476">
        <v>38</v>
      </c>
      <c r="N2476" t="b">
        <v>1</v>
      </c>
      <c r="O2476" t="s">
        <v>8277</v>
      </c>
      <c r="P2476" s="10">
        <f>ROUND(E2476/D2476*100,0)</f>
        <v>100</v>
      </c>
      <c r="Q2476">
        <f>IFERROR(ROUND(E2476/M2476,2),0)</f>
        <v>131.58000000000001</v>
      </c>
      <c r="R2476" s="16" t="s">
        <v>8323</v>
      </c>
      <c r="S2476" s="11" t="s">
        <v>8327</v>
      </c>
      <c r="T2476" s="21">
        <f>(((K2476/60)/60)/24)+DATE(1970,1,1)</f>
        <v>40417.011296296296</v>
      </c>
      <c r="U2476" s="21">
        <f>(((I2476/60)/60)/24)+DATE(1970,1,1)</f>
        <v>40462.011296296296</v>
      </c>
    </row>
    <row r="2477" spans="1:21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f>YEAR(T2477)</f>
        <v>2010</v>
      </c>
      <c r="K2477" s="11">
        <v>1273647255</v>
      </c>
      <c r="L2477" t="b">
        <v>0</v>
      </c>
      <c r="M2477">
        <v>81</v>
      </c>
      <c r="N2477" t="b">
        <v>1</v>
      </c>
      <c r="O2477" t="s">
        <v>8277</v>
      </c>
      <c r="P2477" s="10">
        <f>ROUND(E2477/D2477*100,0)</f>
        <v>105</v>
      </c>
      <c r="Q2477">
        <f>IFERROR(ROUND(E2477/M2477,2),0)</f>
        <v>32.32</v>
      </c>
      <c r="R2477" s="16" t="s">
        <v>8323</v>
      </c>
      <c r="S2477" s="11" t="s">
        <v>8327</v>
      </c>
      <c r="T2477" s="21">
        <f>(((K2477/60)/60)/24)+DATE(1970,1,1)</f>
        <v>40310.287673611114</v>
      </c>
      <c r="U2477" s="21">
        <f>(((I2477/60)/60)/24)+DATE(1970,1,1)</f>
        <v>40369.916666666664</v>
      </c>
    </row>
    <row r="2478" spans="1:21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f>YEAR(T2478)</f>
        <v>2014</v>
      </c>
      <c r="K2478" s="11">
        <v>1412149970</v>
      </c>
      <c r="L2478" t="b">
        <v>0</v>
      </c>
      <c r="M2478">
        <v>55</v>
      </c>
      <c r="N2478" t="b">
        <v>1</v>
      </c>
      <c r="O2478" t="s">
        <v>8277</v>
      </c>
      <c r="P2478" s="10">
        <f>ROUND(E2478/D2478*100,0)</f>
        <v>105</v>
      </c>
      <c r="Q2478">
        <f>IFERROR(ROUND(E2478/M2478,2),0)</f>
        <v>61.1</v>
      </c>
      <c r="R2478" s="16" t="s">
        <v>8323</v>
      </c>
      <c r="S2478" s="11" t="s">
        <v>8327</v>
      </c>
      <c r="T2478" s="21">
        <f>(((K2478/60)/60)/24)+DATE(1970,1,1)</f>
        <v>41913.328356481477</v>
      </c>
      <c r="U2478" s="21">
        <f>(((I2478/60)/60)/24)+DATE(1970,1,1)</f>
        <v>41946.370023148149</v>
      </c>
    </row>
    <row r="2479" spans="1:21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f>YEAR(T2479)</f>
        <v>2012</v>
      </c>
      <c r="K2479" s="11">
        <v>1340901345</v>
      </c>
      <c r="L2479" t="b">
        <v>0</v>
      </c>
      <c r="M2479">
        <v>41</v>
      </c>
      <c r="N2479" t="b">
        <v>1</v>
      </c>
      <c r="O2479" t="s">
        <v>8277</v>
      </c>
      <c r="P2479" s="10">
        <f>ROUND(E2479/D2479*100,0)</f>
        <v>171</v>
      </c>
      <c r="Q2479">
        <f>IFERROR(ROUND(E2479/M2479,2),0)</f>
        <v>31.34</v>
      </c>
      <c r="R2479" s="16" t="s">
        <v>8323</v>
      </c>
      <c r="S2479" s="11" t="s">
        <v>8327</v>
      </c>
      <c r="T2479" s="21">
        <f>(((K2479/60)/60)/24)+DATE(1970,1,1)</f>
        <v>41088.691493055558</v>
      </c>
      <c r="U2479" s="21">
        <f>(((I2479/60)/60)/24)+DATE(1970,1,1)</f>
        <v>41133.691493055558</v>
      </c>
    </row>
    <row r="2480" spans="1:21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f>YEAR(T2480)</f>
        <v>2012</v>
      </c>
      <c r="K2480" s="11">
        <v>1355525313</v>
      </c>
      <c r="L2480" t="b">
        <v>0</v>
      </c>
      <c r="M2480">
        <v>79</v>
      </c>
      <c r="N2480" t="b">
        <v>1</v>
      </c>
      <c r="O2480" t="s">
        <v>8277</v>
      </c>
      <c r="P2480" s="10">
        <f>ROUND(E2480/D2480*100,0)</f>
        <v>128</v>
      </c>
      <c r="Q2480">
        <f>IFERROR(ROUND(E2480/M2480,2),0)</f>
        <v>129.11000000000001</v>
      </c>
      <c r="R2480" s="16" t="s">
        <v>8323</v>
      </c>
      <c r="S2480" s="11" t="s">
        <v>8327</v>
      </c>
      <c r="T2480" s="21">
        <f>(((K2480/60)/60)/24)+DATE(1970,1,1)</f>
        <v>41257.950381944444</v>
      </c>
      <c r="U2480" s="21">
        <f>(((I2480/60)/60)/24)+DATE(1970,1,1)</f>
        <v>41287.950381944444</v>
      </c>
    </row>
    <row r="2481" spans="1:21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f>YEAR(T2481)</f>
        <v>2012</v>
      </c>
      <c r="K2481" s="11">
        <v>1342545994</v>
      </c>
      <c r="L2481" t="b">
        <v>0</v>
      </c>
      <c r="M2481">
        <v>16</v>
      </c>
      <c r="N2481" t="b">
        <v>1</v>
      </c>
      <c r="O2481" t="s">
        <v>8277</v>
      </c>
      <c r="P2481" s="10">
        <f>ROUND(E2481/D2481*100,0)</f>
        <v>133</v>
      </c>
      <c r="Q2481">
        <f>IFERROR(ROUND(E2481/M2481,2),0)</f>
        <v>25.02</v>
      </c>
      <c r="R2481" s="16" t="s">
        <v>8323</v>
      </c>
      <c r="S2481" s="11" t="s">
        <v>8327</v>
      </c>
      <c r="T2481" s="21">
        <f>(((K2481/60)/60)/24)+DATE(1970,1,1)</f>
        <v>41107.726782407408</v>
      </c>
      <c r="U2481" s="21">
        <f>(((I2481/60)/60)/24)+DATE(1970,1,1)</f>
        <v>41118.083333333336</v>
      </c>
    </row>
    <row r="2482" spans="1:21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f>YEAR(T2482)</f>
        <v>2015</v>
      </c>
      <c r="K2482" s="11">
        <v>1439332084</v>
      </c>
      <c r="L2482" t="b">
        <v>0</v>
      </c>
      <c r="M2482">
        <v>8</v>
      </c>
      <c r="N2482" t="b">
        <v>1</v>
      </c>
      <c r="O2482" t="s">
        <v>8277</v>
      </c>
      <c r="P2482" s="10">
        <f>ROUND(E2482/D2482*100,0)</f>
        <v>100</v>
      </c>
      <c r="Q2482">
        <f>IFERROR(ROUND(E2482/M2482,2),0)</f>
        <v>250</v>
      </c>
      <c r="R2482" s="16" t="s">
        <v>8323</v>
      </c>
      <c r="S2482" s="11" t="s">
        <v>8327</v>
      </c>
      <c r="T2482" s="21">
        <f>(((K2482/60)/60)/24)+DATE(1970,1,1)</f>
        <v>42227.936157407406</v>
      </c>
      <c r="U2482" s="21">
        <f>(((I2482/60)/60)/24)+DATE(1970,1,1)</f>
        <v>42287.936157407406</v>
      </c>
    </row>
    <row r="2483" spans="1:21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f>YEAR(T2483)</f>
        <v>2012</v>
      </c>
      <c r="K2483" s="11">
        <v>1333207808</v>
      </c>
      <c r="L2483" t="b">
        <v>0</v>
      </c>
      <c r="M2483">
        <v>95</v>
      </c>
      <c r="N2483" t="b">
        <v>1</v>
      </c>
      <c r="O2483" t="s">
        <v>8277</v>
      </c>
      <c r="P2483" s="10">
        <f>ROUND(E2483/D2483*100,0)</f>
        <v>113</v>
      </c>
      <c r="Q2483">
        <f>IFERROR(ROUND(E2483/M2483,2),0)</f>
        <v>47.54</v>
      </c>
      <c r="R2483" s="16" t="s">
        <v>8323</v>
      </c>
      <c r="S2483" s="11" t="s">
        <v>8327</v>
      </c>
      <c r="T2483" s="21">
        <f>(((K2483/60)/60)/24)+DATE(1970,1,1)</f>
        <v>40999.645925925928</v>
      </c>
      <c r="U2483" s="21">
        <f>(((I2483/60)/60)/24)+DATE(1970,1,1)</f>
        <v>41029.645925925928</v>
      </c>
    </row>
    <row r="2484" spans="1:21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f>YEAR(T2484)</f>
        <v>2011</v>
      </c>
      <c r="K2484" s="11">
        <v>1308336383</v>
      </c>
      <c r="L2484" t="b">
        <v>0</v>
      </c>
      <c r="M2484">
        <v>25</v>
      </c>
      <c r="N2484" t="b">
        <v>1</v>
      </c>
      <c r="O2484" t="s">
        <v>8277</v>
      </c>
      <c r="P2484" s="10">
        <f>ROUND(E2484/D2484*100,0)</f>
        <v>100</v>
      </c>
      <c r="Q2484">
        <f>IFERROR(ROUND(E2484/M2484,2),0)</f>
        <v>40.04</v>
      </c>
      <c r="R2484" s="16" t="s">
        <v>8323</v>
      </c>
      <c r="S2484" s="11" t="s">
        <v>8327</v>
      </c>
      <c r="T2484" s="21">
        <f>(((K2484/60)/60)/24)+DATE(1970,1,1)</f>
        <v>40711.782210648147</v>
      </c>
      <c r="U2484" s="21">
        <f>(((I2484/60)/60)/24)+DATE(1970,1,1)</f>
        <v>40756.782210648147</v>
      </c>
    </row>
    <row r="2485" spans="1:21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f>YEAR(T2485)</f>
        <v>2012</v>
      </c>
      <c r="K2485" s="11">
        <v>1330711203</v>
      </c>
      <c r="L2485" t="b">
        <v>0</v>
      </c>
      <c r="M2485">
        <v>19</v>
      </c>
      <c r="N2485" t="b">
        <v>1</v>
      </c>
      <c r="O2485" t="s">
        <v>8277</v>
      </c>
      <c r="P2485" s="10">
        <f>ROUND(E2485/D2485*100,0)</f>
        <v>114</v>
      </c>
      <c r="Q2485">
        <f>IFERROR(ROUND(E2485/M2485,2),0)</f>
        <v>65.84</v>
      </c>
      <c r="R2485" s="16" t="s">
        <v>8323</v>
      </c>
      <c r="S2485" s="11" t="s">
        <v>8327</v>
      </c>
      <c r="T2485" s="21">
        <f>(((K2485/60)/60)/24)+DATE(1970,1,1)</f>
        <v>40970.750034722223</v>
      </c>
      <c r="U2485" s="21">
        <f>(((I2485/60)/60)/24)+DATE(1970,1,1)</f>
        <v>41030.708368055559</v>
      </c>
    </row>
    <row r="2486" spans="1:21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f>YEAR(T2486)</f>
        <v>2011</v>
      </c>
      <c r="K2486" s="11">
        <v>1313532003</v>
      </c>
      <c r="L2486" t="b">
        <v>0</v>
      </c>
      <c r="M2486">
        <v>90</v>
      </c>
      <c r="N2486" t="b">
        <v>1</v>
      </c>
      <c r="O2486" t="s">
        <v>8277</v>
      </c>
      <c r="P2486" s="10">
        <f>ROUND(E2486/D2486*100,0)</f>
        <v>119</v>
      </c>
      <c r="Q2486">
        <f>IFERROR(ROUND(E2486/M2486,2),0)</f>
        <v>46.4</v>
      </c>
      <c r="R2486" s="16" t="s">
        <v>8323</v>
      </c>
      <c r="S2486" s="11" t="s">
        <v>8327</v>
      </c>
      <c r="T2486" s="21">
        <f>(((K2486/60)/60)/24)+DATE(1970,1,1)</f>
        <v>40771.916701388887</v>
      </c>
      <c r="U2486" s="21">
        <f>(((I2486/60)/60)/24)+DATE(1970,1,1)</f>
        <v>40801.916701388887</v>
      </c>
    </row>
    <row r="2487" spans="1:21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f>YEAR(T2487)</f>
        <v>2011</v>
      </c>
      <c r="K2487" s="11">
        <v>1315439879</v>
      </c>
      <c r="L2487" t="b">
        <v>0</v>
      </c>
      <c r="M2487">
        <v>41</v>
      </c>
      <c r="N2487" t="b">
        <v>1</v>
      </c>
      <c r="O2487" t="s">
        <v>8277</v>
      </c>
      <c r="P2487" s="10">
        <f>ROUND(E2487/D2487*100,0)</f>
        <v>103</v>
      </c>
      <c r="Q2487">
        <f>IFERROR(ROUND(E2487/M2487,2),0)</f>
        <v>50.37</v>
      </c>
      <c r="R2487" s="16" t="s">
        <v>8323</v>
      </c>
      <c r="S2487" s="11" t="s">
        <v>8327</v>
      </c>
      <c r="T2487" s="21">
        <f>(((K2487/60)/60)/24)+DATE(1970,1,1)</f>
        <v>40793.998599537037</v>
      </c>
      <c r="U2487" s="21">
        <f>(((I2487/60)/60)/24)+DATE(1970,1,1)</f>
        <v>40828.998599537037</v>
      </c>
    </row>
    <row r="2488" spans="1:21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f>YEAR(T2488)</f>
        <v>2012</v>
      </c>
      <c r="K2488" s="11">
        <v>1332521976</v>
      </c>
      <c r="L2488" t="b">
        <v>0</v>
      </c>
      <c r="M2488">
        <v>30</v>
      </c>
      <c r="N2488" t="b">
        <v>1</v>
      </c>
      <c r="O2488" t="s">
        <v>8277</v>
      </c>
      <c r="P2488" s="10">
        <f>ROUND(E2488/D2488*100,0)</f>
        <v>266</v>
      </c>
      <c r="Q2488">
        <f>IFERROR(ROUND(E2488/M2488,2),0)</f>
        <v>26.57</v>
      </c>
      <c r="R2488" s="16" t="s">
        <v>8323</v>
      </c>
      <c r="S2488" s="11" t="s">
        <v>8327</v>
      </c>
      <c r="T2488" s="21">
        <f>(((K2488/60)/60)/24)+DATE(1970,1,1)</f>
        <v>40991.708055555559</v>
      </c>
      <c r="U2488" s="21">
        <f>(((I2488/60)/60)/24)+DATE(1970,1,1)</f>
        <v>41021.708055555559</v>
      </c>
    </row>
    <row r="2489" spans="1:21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f>YEAR(T2489)</f>
        <v>2012</v>
      </c>
      <c r="K2489" s="11">
        <v>1335491997</v>
      </c>
      <c r="L2489" t="b">
        <v>0</v>
      </c>
      <c r="M2489">
        <v>38</v>
      </c>
      <c r="N2489" t="b">
        <v>1</v>
      </c>
      <c r="O2489" t="s">
        <v>8277</v>
      </c>
      <c r="P2489" s="10">
        <f>ROUND(E2489/D2489*100,0)</f>
        <v>100</v>
      </c>
      <c r="Q2489">
        <f>IFERROR(ROUND(E2489/M2489,2),0)</f>
        <v>39.49</v>
      </c>
      <c r="R2489" s="16" t="s">
        <v>8323</v>
      </c>
      <c r="S2489" s="11" t="s">
        <v>8327</v>
      </c>
      <c r="T2489" s="21">
        <f>(((K2489/60)/60)/24)+DATE(1970,1,1)</f>
        <v>41026.083298611113</v>
      </c>
      <c r="U2489" s="21">
        <f>(((I2489/60)/60)/24)+DATE(1970,1,1)</f>
        <v>41056.083298611113</v>
      </c>
    </row>
    <row r="2490" spans="1:21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f>YEAR(T2490)</f>
        <v>2011</v>
      </c>
      <c r="K2490" s="11">
        <v>1318864308</v>
      </c>
      <c r="L2490" t="b">
        <v>0</v>
      </c>
      <c r="M2490">
        <v>65</v>
      </c>
      <c r="N2490" t="b">
        <v>1</v>
      </c>
      <c r="O2490" t="s">
        <v>8277</v>
      </c>
      <c r="P2490" s="10">
        <f>ROUND(E2490/D2490*100,0)</f>
        <v>107</v>
      </c>
      <c r="Q2490">
        <f>IFERROR(ROUND(E2490/M2490,2),0)</f>
        <v>49.25</v>
      </c>
      <c r="R2490" s="16" t="s">
        <v>8323</v>
      </c>
      <c r="S2490" s="11" t="s">
        <v>8327</v>
      </c>
      <c r="T2490" s="21">
        <f>(((K2490/60)/60)/24)+DATE(1970,1,1)</f>
        <v>40833.633194444446</v>
      </c>
      <c r="U2490" s="21">
        <f>(((I2490/60)/60)/24)+DATE(1970,1,1)</f>
        <v>40863.674861111111</v>
      </c>
    </row>
    <row r="2491" spans="1:21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f>YEAR(T2491)</f>
        <v>2013</v>
      </c>
      <c r="K2491" s="11">
        <v>1365525239</v>
      </c>
      <c r="L2491" t="b">
        <v>0</v>
      </c>
      <c r="M2491">
        <v>75</v>
      </c>
      <c r="N2491" t="b">
        <v>1</v>
      </c>
      <c r="O2491" t="s">
        <v>8277</v>
      </c>
      <c r="P2491" s="10">
        <f>ROUND(E2491/D2491*100,0)</f>
        <v>134</v>
      </c>
      <c r="Q2491">
        <f>IFERROR(ROUND(E2491/M2491,2),0)</f>
        <v>62.38</v>
      </c>
      <c r="R2491" s="16" t="s">
        <v>8323</v>
      </c>
      <c r="S2491" s="11" t="s">
        <v>8327</v>
      </c>
      <c r="T2491" s="21">
        <f>(((K2491/60)/60)/24)+DATE(1970,1,1)</f>
        <v>41373.690266203703</v>
      </c>
      <c r="U2491" s="21">
        <f>(((I2491/60)/60)/24)+DATE(1970,1,1)</f>
        <v>41403.690266203703</v>
      </c>
    </row>
    <row r="2492" spans="1:21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f>YEAR(T2492)</f>
        <v>2012</v>
      </c>
      <c r="K2492" s="11">
        <v>1335245276</v>
      </c>
      <c r="L2492" t="b">
        <v>0</v>
      </c>
      <c r="M2492">
        <v>16</v>
      </c>
      <c r="N2492" t="b">
        <v>1</v>
      </c>
      <c r="O2492" t="s">
        <v>8277</v>
      </c>
      <c r="P2492" s="10">
        <f>ROUND(E2492/D2492*100,0)</f>
        <v>121</v>
      </c>
      <c r="Q2492">
        <f>IFERROR(ROUND(E2492/M2492,2),0)</f>
        <v>37.94</v>
      </c>
      <c r="R2492" s="16" t="s">
        <v>8323</v>
      </c>
      <c r="S2492" s="11" t="s">
        <v>8327</v>
      </c>
      <c r="T2492" s="21">
        <f>(((K2492/60)/60)/24)+DATE(1970,1,1)</f>
        <v>41023.227731481478</v>
      </c>
      <c r="U2492" s="21">
        <f>(((I2492/60)/60)/24)+DATE(1970,1,1)</f>
        <v>41083.227731481478</v>
      </c>
    </row>
    <row r="2493" spans="1:21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f>YEAR(T2493)</f>
        <v>2010</v>
      </c>
      <c r="K2493" s="11">
        <v>1293739714</v>
      </c>
      <c r="L2493" t="b">
        <v>0</v>
      </c>
      <c r="M2493">
        <v>10</v>
      </c>
      <c r="N2493" t="b">
        <v>1</v>
      </c>
      <c r="O2493" t="s">
        <v>8277</v>
      </c>
      <c r="P2493" s="10">
        <f>ROUND(E2493/D2493*100,0)</f>
        <v>103</v>
      </c>
      <c r="Q2493">
        <f>IFERROR(ROUND(E2493/M2493,2),0)</f>
        <v>51.6</v>
      </c>
      <c r="R2493" s="16" t="s">
        <v>8323</v>
      </c>
      <c r="S2493" s="11" t="s">
        <v>8327</v>
      </c>
      <c r="T2493" s="21">
        <f>(((K2493/60)/60)/24)+DATE(1970,1,1)</f>
        <v>40542.839282407411</v>
      </c>
      <c r="U2493" s="21">
        <f>(((I2493/60)/60)/24)+DATE(1970,1,1)</f>
        <v>40559.07708333333</v>
      </c>
    </row>
    <row r="2494" spans="1:21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f>YEAR(T2494)</f>
        <v>2012</v>
      </c>
      <c r="K2494" s="11">
        <v>1335397188</v>
      </c>
      <c r="L2494" t="b">
        <v>0</v>
      </c>
      <c r="M2494">
        <v>27</v>
      </c>
      <c r="N2494" t="b">
        <v>1</v>
      </c>
      <c r="O2494" t="s">
        <v>8277</v>
      </c>
      <c r="P2494" s="10">
        <f>ROUND(E2494/D2494*100,0)</f>
        <v>125</v>
      </c>
      <c r="Q2494">
        <f>IFERROR(ROUND(E2494/M2494,2),0)</f>
        <v>27.78</v>
      </c>
      <c r="R2494" s="16" t="s">
        <v>8323</v>
      </c>
      <c r="S2494" s="11" t="s">
        <v>8327</v>
      </c>
      <c r="T2494" s="21">
        <f>(((K2494/60)/60)/24)+DATE(1970,1,1)</f>
        <v>41024.985972222225</v>
      </c>
      <c r="U2494" s="21">
        <f>(((I2494/60)/60)/24)+DATE(1970,1,1)</f>
        <v>41076.415972222225</v>
      </c>
    </row>
    <row r="2495" spans="1:21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f>YEAR(T2495)</f>
        <v>2013</v>
      </c>
      <c r="K2495" s="11">
        <v>1363320140</v>
      </c>
      <c r="L2495" t="b">
        <v>0</v>
      </c>
      <c r="M2495">
        <v>259</v>
      </c>
      <c r="N2495" t="b">
        <v>1</v>
      </c>
      <c r="O2495" t="s">
        <v>8277</v>
      </c>
      <c r="P2495" s="10">
        <f>ROUND(E2495/D2495*100,0)</f>
        <v>129</v>
      </c>
      <c r="Q2495">
        <f>IFERROR(ROUND(E2495/M2495,2),0)</f>
        <v>99.38</v>
      </c>
      <c r="R2495" s="16" t="s">
        <v>8323</v>
      </c>
      <c r="S2495" s="11" t="s">
        <v>8327</v>
      </c>
      <c r="T2495" s="21">
        <f>(((K2495/60)/60)/24)+DATE(1970,1,1)</f>
        <v>41348.168287037035</v>
      </c>
      <c r="U2495" s="21">
        <f>(((I2495/60)/60)/24)+DATE(1970,1,1)</f>
        <v>41393.168287037035</v>
      </c>
    </row>
    <row r="2496" spans="1:21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f>YEAR(T2496)</f>
        <v>2012</v>
      </c>
      <c r="K2496" s="11">
        <v>1335194944</v>
      </c>
      <c r="L2496" t="b">
        <v>0</v>
      </c>
      <c r="M2496">
        <v>39</v>
      </c>
      <c r="N2496" t="b">
        <v>1</v>
      </c>
      <c r="O2496" t="s">
        <v>8277</v>
      </c>
      <c r="P2496" s="10">
        <f>ROUND(E2496/D2496*100,0)</f>
        <v>101</v>
      </c>
      <c r="Q2496">
        <f>IFERROR(ROUND(E2496/M2496,2),0)</f>
        <v>38.85</v>
      </c>
      <c r="R2496" s="16" t="s">
        <v>8323</v>
      </c>
      <c r="S2496" s="11" t="s">
        <v>8327</v>
      </c>
      <c r="T2496" s="21">
        <f>(((K2496/60)/60)/24)+DATE(1970,1,1)</f>
        <v>41022.645185185182</v>
      </c>
      <c r="U2496" s="21">
        <f>(((I2496/60)/60)/24)+DATE(1970,1,1)</f>
        <v>41052.645185185182</v>
      </c>
    </row>
    <row r="2497" spans="1:21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f>YEAR(T2497)</f>
        <v>2012</v>
      </c>
      <c r="K2497" s="11">
        <v>1336430575</v>
      </c>
      <c r="L2497" t="b">
        <v>0</v>
      </c>
      <c r="M2497">
        <v>42</v>
      </c>
      <c r="N2497" t="b">
        <v>1</v>
      </c>
      <c r="O2497" t="s">
        <v>8277</v>
      </c>
      <c r="P2497" s="10">
        <f>ROUND(E2497/D2497*100,0)</f>
        <v>128</v>
      </c>
      <c r="Q2497">
        <f>IFERROR(ROUND(E2497/M2497,2),0)</f>
        <v>45.55</v>
      </c>
      <c r="R2497" s="16" t="s">
        <v>8323</v>
      </c>
      <c r="S2497" s="11" t="s">
        <v>8327</v>
      </c>
      <c r="T2497" s="21">
        <f>(((K2497/60)/60)/24)+DATE(1970,1,1)</f>
        <v>41036.946469907409</v>
      </c>
      <c r="U2497" s="21">
        <f>(((I2497/60)/60)/24)+DATE(1970,1,1)</f>
        <v>41066.946469907409</v>
      </c>
    </row>
    <row r="2498" spans="1:21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f>YEAR(T2498)</f>
        <v>2013</v>
      </c>
      <c r="K2498" s="11">
        <v>1361577292</v>
      </c>
      <c r="L2498" t="b">
        <v>0</v>
      </c>
      <c r="M2498">
        <v>10</v>
      </c>
      <c r="N2498" t="b">
        <v>1</v>
      </c>
      <c r="O2498" t="s">
        <v>8277</v>
      </c>
      <c r="P2498" s="10">
        <f>ROUND(E2498/D2498*100,0)</f>
        <v>100</v>
      </c>
      <c r="Q2498">
        <f>IFERROR(ROUND(E2498/M2498,2),0)</f>
        <v>600</v>
      </c>
      <c r="R2498" s="16" t="s">
        <v>8323</v>
      </c>
      <c r="S2498" s="11" t="s">
        <v>8327</v>
      </c>
      <c r="T2498" s="21">
        <f>(((K2498/60)/60)/24)+DATE(1970,1,1)</f>
        <v>41327.996435185189</v>
      </c>
      <c r="U2498" s="21">
        <f>(((I2498/60)/60)/24)+DATE(1970,1,1)</f>
        <v>41362.954768518517</v>
      </c>
    </row>
    <row r="2499" spans="1:21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f>YEAR(T2499)</f>
        <v>2011</v>
      </c>
      <c r="K2499" s="11">
        <v>1309986338</v>
      </c>
      <c r="L2499" t="b">
        <v>0</v>
      </c>
      <c r="M2499">
        <v>56</v>
      </c>
      <c r="N2499" t="b">
        <v>1</v>
      </c>
      <c r="O2499" t="s">
        <v>8277</v>
      </c>
      <c r="P2499" s="10">
        <f>ROUND(E2499/D2499*100,0)</f>
        <v>113</v>
      </c>
      <c r="Q2499">
        <f>IFERROR(ROUND(E2499/M2499,2),0)</f>
        <v>80.55</v>
      </c>
      <c r="R2499" s="16" t="s">
        <v>8323</v>
      </c>
      <c r="S2499" s="11" t="s">
        <v>8327</v>
      </c>
      <c r="T2499" s="21">
        <f>(((K2499/60)/60)/24)+DATE(1970,1,1)</f>
        <v>40730.878912037035</v>
      </c>
      <c r="U2499" s="21">
        <f>(((I2499/60)/60)/24)+DATE(1970,1,1)</f>
        <v>40760.878912037035</v>
      </c>
    </row>
    <row r="2500" spans="1:21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f>YEAR(T2500)</f>
        <v>2015</v>
      </c>
      <c r="K2500" s="11">
        <v>1421190787</v>
      </c>
      <c r="L2500" t="b">
        <v>0</v>
      </c>
      <c r="M2500">
        <v>20</v>
      </c>
      <c r="N2500" t="b">
        <v>1</v>
      </c>
      <c r="O2500" t="s">
        <v>8277</v>
      </c>
      <c r="P2500" s="10">
        <f>ROUND(E2500/D2500*100,0)</f>
        <v>106</v>
      </c>
      <c r="Q2500">
        <f>IFERROR(ROUND(E2500/M2500,2),0)</f>
        <v>52.8</v>
      </c>
      <c r="R2500" s="16" t="s">
        <v>8323</v>
      </c>
      <c r="S2500" s="11" t="s">
        <v>8327</v>
      </c>
      <c r="T2500" s="21">
        <f>(((K2500/60)/60)/24)+DATE(1970,1,1)</f>
        <v>42017.967442129629</v>
      </c>
      <c r="U2500" s="21">
        <f>(((I2500/60)/60)/24)+DATE(1970,1,1)</f>
        <v>42031.967442129629</v>
      </c>
    </row>
    <row r="2501" spans="1:21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f>YEAR(T2501)</f>
        <v>2012</v>
      </c>
      <c r="K2501" s="11">
        <v>1352820837</v>
      </c>
      <c r="L2501" t="b">
        <v>0</v>
      </c>
      <c r="M2501">
        <v>170</v>
      </c>
      <c r="N2501" t="b">
        <v>1</v>
      </c>
      <c r="O2501" t="s">
        <v>8277</v>
      </c>
      <c r="P2501" s="10">
        <f>ROUND(E2501/D2501*100,0)</f>
        <v>203</v>
      </c>
      <c r="Q2501">
        <f>IFERROR(ROUND(E2501/M2501,2),0)</f>
        <v>47.68</v>
      </c>
      <c r="R2501" s="16" t="s">
        <v>8323</v>
      </c>
      <c r="S2501" s="11" t="s">
        <v>8327</v>
      </c>
      <c r="T2501" s="21">
        <f>(((K2501/60)/60)/24)+DATE(1970,1,1)</f>
        <v>41226.648576388885</v>
      </c>
      <c r="U2501" s="21">
        <f>(((I2501/60)/60)/24)+DATE(1970,1,1)</f>
        <v>41274.75</v>
      </c>
    </row>
    <row r="2502" spans="1:21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f>YEAR(T2502)</f>
        <v>2012</v>
      </c>
      <c r="K2502" s="11">
        <v>1337884375</v>
      </c>
      <c r="L2502" t="b">
        <v>0</v>
      </c>
      <c r="M2502">
        <v>29</v>
      </c>
      <c r="N2502" t="b">
        <v>1</v>
      </c>
      <c r="O2502" t="s">
        <v>8277</v>
      </c>
      <c r="P2502" s="10">
        <f>ROUND(E2502/D2502*100,0)</f>
        <v>113</v>
      </c>
      <c r="Q2502">
        <f>IFERROR(ROUND(E2502/M2502,2),0)</f>
        <v>23.45</v>
      </c>
      <c r="R2502" s="16" t="s">
        <v>8323</v>
      </c>
      <c r="S2502" s="11" t="s">
        <v>8327</v>
      </c>
      <c r="T2502" s="21">
        <f>(((K2502/60)/60)/24)+DATE(1970,1,1)</f>
        <v>41053.772858796299</v>
      </c>
      <c r="U2502" s="21">
        <f>(((I2502/60)/60)/24)+DATE(1970,1,1)</f>
        <v>41083.772858796299</v>
      </c>
    </row>
    <row r="2503" spans="1:21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f>YEAR(T2503)</f>
        <v>2015</v>
      </c>
      <c r="K2503" s="11">
        <v>1440787104</v>
      </c>
      <c r="L2503" t="b">
        <v>0</v>
      </c>
      <c r="M2503">
        <v>7</v>
      </c>
      <c r="N2503" t="b">
        <v>0</v>
      </c>
      <c r="O2503" t="s">
        <v>8297</v>
      </c>
      <c r="P2503" s="10">
        <f>ROUND(E2503/D2503*100,0)</f>
        <v>3</v>
      </c>
      <c r="Q2503">
        <f>IFERROR(ROUND(E2503/M2503,2),0)</f>
        <v>40.14</v>
      </c>
      <c r="R2503" s="16" t="s">
        <v>8334</v>
      </c>
      <c r="S2503" s="11" t="s">
        <v>8351</v>
      </c>
      <c r="T2503" s="21">
        <f>(((K2503/60)/60)/24)+DATE(1970,1,1)</f>
        <v>42244.776666666665</v>
      </c>
      <c r="U2503" s="21">
        <f>(((I2503/60)/60)/24)+DATE(1970,1,1)</f>
        <v>42274.776666666665</v>
      </c>
    </row>
    <row r="2504" spans="1:21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f>YEAR(T2504)</f>
        <v>2014</v>
      </c>
      <c r="K2504" s="11">
        <v>1407440918</v>
      </c>
      <c r="L2504" t="b">
        <v>0</v>
      </c>
      <c r="M2504">
        <v>5</v>
      </c>
      <c r="N2504" t="b">
        <v>0</v>
      </c>
      <c r="O2504" t="s">
        <v>8297</v>
      </c>
      <c r="P2504" s="10">
        <f>ROUND(E2504/D2504*100,0)</f>
        <v>0</v>
      </c>
      <c r="Q2504">
        <f>IFERROR(ROUND(E2504/M2504,2),0)</f>
        <v>17.2</v>
      </c>
      <c r="R2504" s="16" t="s">
        <v>8334</v>
      </c>
      <c r="S2504" s="11" t="s">
        <v>8351</v>
      </c>
      <c r="T2504" s="21">
        <f>(((K2504/60)/60)/24)+DATE(1970,1,1)</f>
        <v>41858.825439814813</v>
      </c>
      <c r="U2504" s="21">
        <f>(((I2504/60)/60)/24)+DATE(1970,1,1)</f>
        <v>41903.825439814813</v>
      </c>
    </row>
    <row r="2505" spans="1:21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f>YEAR(T2505)</f>
        <v>2016</v>
      </c>
      <c r="K2505" s="11">
        <v>1462743308</v>
      </c>
      <c r="L2505" t="b">
        <v>0</v>
      </c>
      <c r="M2505">
        <v>0</v>
      </c>
      <c r="N2505" t="b">
        <v>0</v>
      </c>
      <c r="O2505" t="s">
        <v>8297</v>
      </c>
      <c r="P2505" s="10">
        <f>ROUND(E2505/D2505*100,0)</f>
        <v>0</v>
      </c>
      <c r="Q2505">
        <f>IFERROR(ROUND(E2505/M2505,2),0)</f>
        <v>0</v>
      </c>
      <c r="R2505" s="16" t="s">
        <v>8334</v>
      </c>
      <c r="S2505" s="11" t="s">
        <v>8351</v>
      </c>
      <c r="T2505" s="21">
        <f>(((K2505/60)/60)/24)+DATE(1970,1,1)</f>
        <v>42498.899398148147</v>
      </c>
      <c r="U2505" s="21">
        <f>(((I2505/60)/60)/24)+DATE(1970,1,1)</f>
        <v>42528.879166666666</v>
      </c>
    </row>
    <row r="2506" spans="1:21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f>YEAR(T2506)</f>
        <v>2014</v>
      </c>
      <c r="K2506" s="11">
        <v>1413418934</v>
      </c>
      <c r="L2506" t="b">
        <v>0</v>
      </c>
      <c r="M2506">
        <v>0</v>
      </c>
      <c r="N2506" t="b">
        <v>0</v>
      </c>
      <c r="O2506" t="s">
        <v>8297</v>
      </c>
      <c r="P2506" s="10">
        <f>ROUND(E2506/D2506*100,0)</f>
        <v>0</v>
      </c>
      <c r="Q2506">
        <f>IFERROR(ROUND(E2506/M2506,2),0)</f>
        <v>0</v>
      </c>
      <c r="R2506" s="16" t="s">
        <v>8334</v>
      </c>
      <c r="S2506" s="11" t="s">
        <v>8351</v>
      </c>
      <c r="T2506" s="21">
        <f>(((K2506/60)/60)/24)+DATE(1970,1,1)</f>
        <v>41928.015439814815</v>
      </c>
      <c r="U2506" s="21">
        <f>(((I2506/60)/60)/24)+DATE(1970,1,1)</f>
        <v>41958.057106481487</v>
      </c>
    </row>
    <row r="2507" spans="1:21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f>YEAR(T2507)</f>
        <v>2015</v>
      </c>
      <c r="K2507" s="11">
        <v>1423704016</v>
      </c>
      <c r="L2507" t="b">
        <v>0</v>
      </c>
      <c r="M2507">
        <v>0</v>
      </c>
      <c r="N2507" t="b">
        <v>0</v>
      </c>
      <c r="O2507" t="s">
        <v>8297</v>
      </c>
      <c r="P2507" s="10">
        <f>ROUND(E2507/D2507*100,0)</f>
        <v>0</v>
      </c>
      <c r="Q2507">
        <f>IFERROR(ROUND(E2507/M2507,2),0)</f>
        <v>0</v>
      </c>
      <c r="R2507" s="16" t="s">
        <v>8334</v>
      </c>
      <c r="S2507" s="11" t="s">
        <v>8351</v>
      </c>
      <c r="T2507" s="21">
        <f>(((K2507/60)/60)/24)+DATE(1970,1,1)</f>
        <v>42047.05574074074</v>
      </c>
      <c r="U2507" s="21">
        <f>(((I2507/60)/60)/24)+DATE(1970,1,1)</f>
        <v>42077.014074074075</v>
      </c>
    </row>
    <row r="2508" spans="1:21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f>YEAR(T2508)</f>
        <v>2015</v>
      </c>
      <c r="K2508" s="11">
        <v>1441955269</v>
      </c>
      <c r="L2508" t="b">
        <v>0</v>
      </c>
      <c r="M2508">
        <v>2</v>
      </c>
      <c r="N2508" t="b">
        <v>0</v>
      </c>
      <c r="O2508" t="s">
        <v>8297</v>
      </c>
      <c r="P2508" s="10">
        <f>ROUND(E2508/D2508*100,0)</f>
        <v>1</v>
      </c>
      <c r="Q2508">
        <f>IFERROR(ROUND(E2508/M2508,2),0)</f>
        <v>15</v>
      </c>
      <c r="R2508" s="16" t="s">
        <v>8334</v>
      </c>
      <c r="S2508" s="11" t="s">
        <v>8351</v>
      </c>
      <c r="T2508" s="21">
        <f>(((K2508/60)/60)/24)+DATE(1970,1,1)</f>
        <v>42258.297094907408</v>
      </c>
      <c r="U2508" s="21">
        <f>(((I2508/60)/60)/24)+DATE(1970,1,1)</f>
        <v>42280.875</v>
      </c>
    </row>
    <row r="2509" spans="1:21" ht="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f>YEAR(T2509)</f>
        <v>2015</v>
      </c>
      <c r="K2509" s="11">
        <v>1428716704</v>
      </c>
      <c r="L2509" t="b">
        <v>0</v>
      </c>
      <c r="M2509">
        <v>0</v>
      </c>
      <c r="N2509" t="b">
        <v>0</v>
      </c>
      <c r="O2509" t="s">
        <v>8297</v>
      </c>
      <c r="P2509" s="10">
        <f>ROUND(E2509/D2509*100,0)</f>
        <v>0</v>
      </c>
      <c r="Q2509">
        <f>IFERROR(ROUND(E2509/M2509,2),0)</f>
        <v>0</v>
      </c>
      <c r="R2509" s="16" t="s">
        <v>8334</v>
      </c>
      <c r="S2509" s="11" t="s">
        <v>8351</v>
      </c>
      <c r="T2509" s="21">
        <f>(((K2509/60)/60)/24)+DATE(1970,1,1)</f>
        <v>42105.072962962964</v>
      </c>
      <c r="U2509" s="21">
        <f>(((I2509/60)/60)/24)+DATE(1970,1,1)</f>
        <v>42135.072962962964</v>
      </c>
    </row>
    <row r="2510" spans="1:21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f>YEAR(T2510)</f>
        <v>2014</v>
      </c>
      <c r="K2510" s="11">
        <v>1405464634</v>
      </c>
      <c r="L2510" t="b">
        <v>0</v>
      </c>
      <c r="M2510">
        <v>0</v>
      </c>
      <c r="N2510" t="b">
        <v>0</v>
      </c>
      <c r="O2510" t="s">
        <v>8297</v>
      </c>
      <c r="P2510" s="10">
        <f>ROUND(E2510/D2510*100,0)</f>
        <v>0</v>
      </c>
      <c r="Q2510">
        <f>IFERROR(ROUND(E2510/M2510,2),0)</f>
        <v>0</v>
      </c>
      <c r="R2510" s="16" t="s">
        <v>8334</v>
      </c>
      <c r="S2510" s="11" t="s">
        <v>8351</v>
      </c>
      <c r="T2510" s="21">
        <f>(((K2510/60)/60)/24)+DATE(1970,1,1)</f>
        <v>41835.951782407406</v>
      </c>
      <c r="U2510" s="21">
        <f>(((I2510/60)/60)/24)+DATE(1970,1,1)</f>
        <v>41865.951782407406</v>
      </c>
    </row>
    <row r="2511" spans="1:21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f>YEAR(T2511)</f>
        <v>2015</v>
      </c>
      <c r="K2511" s="11">
        <v>1424719549</v>
      </c>
      <c r="L2511" t="b">
        <v>0</v>
      </c>
      <c r="M2511">
        <v>28</v>
      </c>
      <c r="N2511" t="b">
        <v>0</v>
      </c>
      <c r="O2511" t="s">
        <v>8297</v>
      </c>
      <c r="P2511" s="10">
        <f>ROUND(E2511/D2511*100,0)</f>
        <v>1</v>
      </c>
      <c r="Q2511">
        <f>IFERROR(ROUND(E2511/M2511,2),0)</f>
        <v>35.71</v>
      </c>
      <c r="R2511" s="16" t="s">
        <v>8334</v>
      </c>
      <c r="S2511" s="11" t="s">
        <v>8351</v>
      </c>
      <c r="T2511" s="21">
        <f>(((K2511/60)/60)/24)+DATE(1970,1,1)</f>
        <v>42058.809594907405</v>
      </c>
      <c r="U2511" s="21">
        <f>(((I2511/60)/60)/24)+DATE(1970,1,1)</f>
        <v>42114.767928240741</v>
      </c>
    </row>
    <row r="2512" spans="1:21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f>YEAR(T2512)</f>
        <v>2015</v>
      </c>
      <c r="K2512" s="11">
        <v>1426463772</v>
      </c>
      <c r="L2512" t="b">
        <v>0</v>
      </c>
      <c r="M2512">
        <v>2</v>
      </c>
      <c r="N2512" t="b">
        <v>0</v>
      </c>
      <c r="O2512" t="s">
        <v>8297</v>
      </c>
      <c r="P2512" s="10">
        <f>ROUND(E2512/D2512*100,0)</f>
        <v>0</v>
      </c>
      <c r="Q2512">
        <f>IFERROR(ROUND(E2512/M2512,2),0)</f>
        <v>37.5</v>
      </c>
      <c r="R2512" s="16" t="s">
        <v>8334</v>
      </c>
      <c r="S2512" s="11" t="s">
        <v>8351</v>
      </c>
      <c r="T2512" s="21">
        <f>(((K2512/60)/60)/24)+DATE(1970,1,1)</f>
        <v>42078.997361111105</v>
      </c>
      <c r="U2512" s="21">
        <f>(((I2512/60)/60)/24)+DATE(1970,1,1)</f>
        <v>42138.997361111105</v>
      </c>
    </row>
    <row r="2513" spans="1:21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f>YEAR(T2513)</f>
        <v>2016</v>
      </c>
      <c r="K2513" s="11">
        <v>1451731413</v>
      </c>
      <c r="L2513" t="b">
        <v>0</v>
      </c>
      <c r="M2513">
        <v>0</v>
      </c>
      <c r="N2513" t="b">
        <v>0</v>
      </c>
      <c r="O2513" t="s">
        <v>8297</v>
      </c>
      <c r="P2513" s="10">
        <f>ROUND(E2513/D2513*100,0)</f>
        <v>0</v>
      </c>
      <c r="Q2513">
        <f>IFERROR(ROUND(E2513/M2513,2),0)</f>
        <v>0</v>
      </c>
      <c r="R2513" s="16" t="s">
        <v>8334</v>
      </c>
      <c r="S2513" s="11" t="s">
        <v>8351</v>
      </c>
      <c r="T2513" s="21">
        <f>(((K2513/60)/60)/24)+DATE(1970,1,1)</f>
        <v>42371.446909722217</v>
      </c>
      <c r="U2513" s="21">
        <f>(((I2513/60)/60)/24)+DATE(1970,1,1)</f>
        <v>42401.446909722217</v>
      </c>
    </row>
    <row r="2514" spans="1:21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f>YEAR(T2514)</f>
        <v>2014</v>
      </c>
      <c r="K2514" s="11">
        <v>1417208561</v>
      </c>
      <c r="L2514" t="b">
        <v>0</v>
      </c>
      <c r="M2514">
        <v>0</v>
      </c>
      <c r="N2514" t="b">
        <v>0</v>
      </c>
      <c r="O2514" t="s">
        <v>8297</v>
      </c>
      <c r="P2514" s="10">
        <f>ROUND(E2514/D2514*100,0)</f>
        <v>0</v>
      </c>
      <c r="Q2514">
        <f>IFERROR(ROUND(E2514/M2514,2),0)</f>
        <v>0</v>
      </c>
      <c r="R2514" s="16" t="s">
        <v>8334</v>
      </c>
      <c r="S2514" s="11" t="s">
        <v>8351</v>
      </c>
      <c r="T2514" s="21">
        <f>(((K2514/60)/60)/24)+DATE(1970,1,1)</f>
        <v>41971.876863425925</v>
      </c>
      <c r="U2514" s="21">
        <f>(((I2514/60)/60)/24)+DATE(1970,1,1)</f>
        <v>41986.876863425925</v>
      </c>
    </row>
    <row r="2515" spans="1:21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f>YEAR(T2515)</f>
        <v>2016</v>
      </c>
      <c r="K2515" s="11">
        <v>1482883789</v>
      </c>
      <c r="L2515" t="b">
        <v>0</v>
      </c>
      <c r="M2515">
        <v>0</v>
      </c>
      <c r="N2515" t="b">
        <v>0</v>
      </c>
      <c r="O2515" t="s">
        <v>8297</v>
      </c>
      <c r="P2515" s="10">
        <f>ROUND(E2515/D2515*100,0)</f>
        <v>0</v>
      </c>
      <c r="Q2515">
        <f>IFERROR(ROUND(E2515/M2515,2),0)</f>
        <v>0</v>
      </c>
      <c r="R2515" s="16" t="s">
        <v>8334</v>
      </c>
      <c r="S2515" s="11" t="s">
        <v>8351</v>
      </c>
      <c r="T2515" s="21">
        <f>(((K2515/60)/60)/24)+DATE(1970,1,1)</f>
        <v>42732.00681712963</v>
      </c>
      <c r="U2515" s="21">
        <f>(((I2515/60)/60)/24)+DATE(1970,1,1)</f>
        <v>42792.00681712963</v>
      </c>
    </row>
    <row r="2516" spans="1:21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f>YEAR(T2516)</f>
        <v>2014</v>
      </c>
      <c r="K2516" s="11">
        <v>1407057677</v>
      </c>
      <c r="L2516" t="b">
        <v>0</v>
      </c>
      <c r="M2516">
        <v>4</v>
      </c>
      <c r="N2516" t="b">
        <v>0</v>
      </c>
      <c r="O2516" t="s">
        <v>8297</v>
      </c>
      <c r="P2516" s="10">
        <f>ROUND(E2516/D2516*100,0)</f>
        <v>2</v>
      </c>
      <c r="Q2516">
        <f>IFERROR(ROUND(E2516/M2516,2),0)</f>
        <v>52.5</v>
      </c>
      <c r="R2516" s="16" t="s">
        <v>8334</v>
      </c>
      <c r="S2516" s="11" t="s">
        <v>8351</v>
      </c>
      <c r="T2516" s="21">
        <f>(((K2516/60)/60)/24)+DATE(1970,1,1)</f>
        <v>41854.389780092592</v>
      </c>
      <c r="U2516" s="21">
        <f>(((I2516/60)/60)/24)+DATE(1970,1,1)</f>
        <v>41871.389780092592</v>
      </c>
    </row>
    <row r="2517" spans="1:21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f>YEAR(T2517)</f>
        <v>2015</v>
      </c>
      <c r="K2517" s="11">
        <v>1422043753</v>
      </c>
      <c r="L2517" t="b">
        <v>0</v>
      </c>
      <c r="M2517">
        <v>12</v>
      </c>
      <c r="N2517" t="b">
        <v>0</v>
      </c>
      <c r="O2517" t="s">
        <v>8297</v>
      </c>
      <c r="P2517" s="10">
        <f>ROUND(E2517/D2517*100,0)</f>
        <v>19</v>
      </c>
      <c r="Q2517">
        <f>IFERROR(ROUND(E2517/M2517,2),0)</f>
        <v>77.5</v>
      </c>
      <c r="R2517" s="16" t="s">
        <v>8334</v>
      </c>
      <c r="S2517" s="11" t="s">
        <v>8351</v>
      </c>
      <c r="T2517" s="21">
        <f>(((K2517/60)/60)/24)+DATE(1970,1,1)</f>
        <v>42027.839733796296</v>
      </c>
      <c r="U2517" s="21">
        <f>(((I2517/60)/60)/24)+DATE(1970,1,1)</f>
        <v>42057.839733796296</v>
      </c>
    </row>
    <row r="2518" spans="1:21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f>YEAR(T2518)</f>
        <v>2014</v>
      </c>
      <c r="K2518" s="11">
        <v>1414683652</v>
      </c>
      <c r="L2518" t="b">
        <v>0</v>
      </c>
      <c r="M2518">
        <v>0</v>
      </c>
      <c r="N2518" t="b">
        <v>0</v>
      </c>
      <c r="O2518" t="s">
        <v>8297</v>
      </c>
      <c r="P2518" s="10">
        <f>ROUND(E2518/D2518*100,0)</f>
        <v>0</v>
      </c>
      <c r="Q2518">
        <f>IFERROR(ROUND(E2518/M2518,2),0)</f>
        <v>0</v>
      </c>
      <c r="R2518" s="16" t="s">
        <v>8334</v>
      </c>
      <c r="S2518" s="11" t="s">
        <v>8351</v>
      </c>
      <c r="T2518" s="21">
        <f>(((K2518/60)/60)/24)+DATE(1970,1,1)</f>
        <v>41942.653379629628</v>
      </c>
      <c r="U2518" s="21">
        <f>(((I2518/60)/60)/24)+DATE(1970,1,1)</f>
        <v>41972.6950462963</v>
      </c>
    </row>
    <row r="2519" spans="1:21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f>YEAR(T2519)</f>
        <v>2015</v>
      </c>
      <c r="K2519" s="11">
        <v>1424200530</v>
      </c>
      <c r="L2519" t="b">
        <v>0</v>
      </c>
      <c r="M2519">
        <v>33</v>
      </c>
      <c r="N2519" t="b">
        <v>0</v>
      </c>
      <c r="O2519" t="s">
        <v>8297</v>
      </c>
      <c r="P2519" s="10">
        <f>ROUND(E2519/D2519*100,0)</f>
        <v>10</v>
      </c>
      <c r="Q2519">
        <f>IFERROR(ROUND(E2519/M2519,2),0)</f>
        <v>53.55</v>
      </c>
      <c r="R2519" s="16" t="s">
        <v>8334</v>
      </c>
      <c r="S2519" s="11" t="s">
        <v>8351</v>
      </c>
      <c r="T2519" s="21">
        <f>(((K2519/60)/60)/24)+DATE(1970,1,1)</f>
        <v>42052.802430555559</v>
      </c>
      <c r="U2519" s="21">
        <f>(((I2519/60)/60)/24)+DATE(1970,1,1)</f>
        <v>42082.760763888888</v>
      </c>
    </row>
    <row r="2520" spans="1:21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f>YEAR(T2520)</f>
        <v>2014</v>
      </c>
      <c r="K2520" s="11">
        <v>1413303628</v>
      </c>
      <c r="L2520" t="b">
        <v>0</v>
      </c>
      <c r="M2520">
        <v>0</v>
      </c>
      <c r="N2520" t="b">
        <v>0</v>
      </c>
      <c r="O2520" t="s">
        <v>8297</v>
      </c>
      <c r="P2520" s="10">
        <f>ROUND(E2520/D2520*100,0)</f>
        <v>0</v>
      </c>
      <c r="Q2520">
        <f>IFERROR(ROUND(E2520/M2520,2),0)</f>
        <v>0</v>
      </c>
      <c r="R2520" s="16" t="s">
        <v>8334</v>
      </c>
      <c r="S2520" s="11" t="s">
        <v>8351</v>
      </c>
      <c r="T2520" s="21">
        <f>(((K2520/60)/60)/24)+DATE(1970,1,1)</f>
        <v>41926.680879629632</v>
      </c>
      <c r="U2520" s="21">
        <f>(((I2520/60)/60)/24)+DATE(1970,1,1)</f>
        <v>41956.722546296296</v>
      </c>
    </row>
    <row r="2521" spans="1:21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f>YEAR(T2521)</f>
        <v>2014</v>
      </c>
      <c r="K2521" s="11">
        <v>1403149404</v>
      </c>
      <c r="L2521" t="b">
        <v>0</v>
      </c>
      <c r="M2521">
        <v>4</v>
      </c>
      <c r="N2521" t="b">
        <v>0</v>
      </c>
      <c r="O2521" t="s">
        <v>8297</v>
      </c>
      <c r="P2521" s="10">
        <f>ROUND(E2521/D2521*100,0)</f>
        <v>0</v>
      </c>
      <c r="Q2521">
        <f>IFERROR(ROUND(E2521/M2521,2),0)</f>
        <v>16.25</v>
      </c>
      <c r="R2521" s="16" t="s">
        <v>8334</v>
      </c>
      <c r="S2521" s="11" t="s">
        <v>8351</v>
      </c>
      <c r="T2521" s="21">
        <f>(((K2521/60)/60)/24)+DATE(1970,1,1)</f>
        <v>41809.155138888891</v>
      </c>
      <c r="U2521" s="21">
        <f>(((I2521/60)/60)/24)+DATE(1970,1,1)</f>
        <v>41839.155138888891</v>
      </c>
    </row>
    <row r="2522" spans="1:21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f>YEAR(T2522)</f>
        <v>2016</v>
      </c>
      <c r="K2522" s="11">
        <v>1472567085</v>
      </c>
      <c r="L2522" t="b">
        <v>0</v>
      </c>
      <c r="M2522">
        <v>0</v>
      </c>
      <c r="N2522" t="b">
        <v>0</v>
      </c>
      <c r="O2522" t="s">
        <v>8297</v>
      </c>
      <c r="P2522" s="10">
        <f>ROUND(E2522/D2522*100,0)</f>
        <v>0</v>
      </c>
      <c r="Q2522">
        <f>IFERROR(ROUND(E2522/M2522,2),0)</f>
        <v>0</v>
      </c>
      <c r="R2522" s="16" t="s">
        <v>8334</v>
      </c>
      <c r="S2522" s="11" t="s">
        <v>8351</v>
      </c>
      <c r="T2522" s="21">
        <f>(((K2522/60)/60)/24)+DATE(1970,1,1)</f>
        <v>42612.600520833337</v>
      </c>
      <c r="U2522" s="21">
        <f>(((I2522/60)/60)/24)+DATE(1970,1,1)</f>
        <v>42658.806249999994</v>
      </c>
    </row>
    <row r="2523" spans="1:21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f>YEAR(T2523)</f>
        <v>2015</v>
      </c>
      <c r="K2523" s="11">
        <v>1442963621</v>
      </c>
      <c r="L2523" t="b">
        <v>0</v>
      </c>
      <c r="M2523">
        <v>132</v>
      </c>
      <c r="N2523" t="b">
        <v>1</v>
      </c>
      <c r="O2523" t="s">
        <v>8298</v>
      </c>
      <c r="P2523" s="10">
        <f>ROUND(E2523/D2523*100,0)</f>
        <v>109</v>
      </c>
      <c r="Q2523">
        <f>IFERROR(ROUND(E2523/M2523,2),0)</f>
        <v>103.68</v>
      </c>
      <c r="R2523" s="16" t="s">
        <v>8323</v>
      </c>
      <c r="S2523" s="11" t="s">
        <v>8352</v>
      </c>
      <c r="T2523" s="21">
        <f>(((K2523/60)/60)/24)+DATE(1970,1,1)</f>
        <v>42269.967835648145</v>
      </c>
      <c r="U2523" s="21">
        <f>(((I2523/60)/60)/24)+DATE(1970,1,1)</f>
        <v>42290.967835648145</v>
      </c>
    </row>
    <row r="2524" spans="1:21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f>YEAR(T2524)</f>
        <v>2016</v>
      </c>
      <c r="K2524" s="11">
        <v>1459431960</v>
      </c>
      <c r="L2524" t="b">
        <v>0</v>
      </c>
      <c r="M2524">
        <v>27</v>
      </c>
      <c r="N2524" t="b">
        <v>1</v>
      </c>
      <c r="O2524" t="s">
        <v>8298</v>
      </c>
      <c r="P2524" s="10">
        <f>ROUND(E2524/D2524*100,0)</f>
        <v>100</v>
      </c>
      <c r="Q2524">
        <f>IFERROR(ROUND(E2524/M2524,2),0)</f>
        <v>185.19</v>
      </c>
      <c r="R2524" s="16" t="s">
        <v>8323</v>
      </c>
      <c r="S2524" s="11" t="s">
        <v>8352</v>
      </c>
      <c r="T2524" s="21">
        <f>(((K2524/60)/60)/24)+DATE(1970,1,1)</f>
        <v>42460.573611111111</v>
      </c>
      <c r="U2524" s="21">
        <f>(((I2524/60)/60)/24)+DATE(1970,1,1)</f>
        <v>42482.619444444441</v>
      </c>
    </row>
    <row r="2525" spans="1:21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f>YEAR(T2525)</f>
        <v>2014</v>
      </c>
      <c r="K2525" s="11">
        <v>1413674692</v>
      </c>
      <c r="L2525" t="b">
        <v>0</v>
      </c>
      <c r="M2525">
        <v>26</v>
      </c>
      <c r="N2525" t="b">
        <v>1</v>
      </c>
      <c r="O2525" t="s">
        <v>8298</v>
      </c>
      <c r="P2525" s="10">
        <f>ROUND(E2525/D2525*100,0)</f>
        <v>156</v>
      </c>
      <c r="Q2525">
        <f>IFERROR(ROUND(E2525/M2525,2),0)</f>
        <v>54.15</v>
      </c>
      <c r="R2525" s="16" t="s">
        <v>8323</v>
      </c>
      <c r="S2525" s="11" t="s">
        <v>8352</v>
      </c>
      <c r="T2525" s="21">
        <f>(((K2525/60)/60)/24)+DATE(1970,1,1)</f>
        <v>41930.975601851853</v>
      </c>
      <c r="U2525" s="21">
        <f>(((I2525/60)/60)/24)+DATE(1970,1,1)</f>
        <v>41961.017268518524</v>
      </c>
    </row>
    <row r="2526" spans="1:21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f>YEAR(T2526)</f>
        <v>2014</v>
      </c>
      <c r="K2526" s="11">
        <v>1416338557</v>
      </c>
      <c r="L2526" t="b">
        <v>0</v>
      </c>
      <c r="M2526">
        <v>43</v>
      </c>
      <c r="N2526" t="b">
        <v>1</v>
      </c>
      <c r="O2526" t="s">
        <v>8298</v>
      </c>
      <c r="P2526" s="10">
        <f>ROUND(E2526/D2526*100,0)</f>
        <v>102</v>
      </c>
      <c r="Q2526">
        <f>IFERROR(ROUND(E2526/M2526,2),0)</f>
        <v>177.21</v>
      </c>
      <c r="R2526" s="16" t="s">
        <v>8323</v>
      </c>
      <c r="S2526" s="11" t="s">
        <v>8352</v>
      </c>
      <c r="T2526" s="21">
        <f>(((K2526/60)/60)/24)+DATE(1970,1,1)</f>
        <v>41961.807372685187</v>
      </c>
      <c r="U2526" s="21">
        <f>(((I2526/60)/60)/24)+DATE(1970,1,1)</f>
        <v>41994.1875</v>
      </c>
    </row>
    <row r="2527" spans="1:21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f>YEAR(T2527)</f>
        <v>2012</v>
      </c>
      <c r="K2527" s="11">
        <v>1338322571</v>
      </c>
      <c r="L2527" t="b">
        <v>0</v>
      </c>
      <c r="M2527">
        <v>80</v>
      </c>
      <c r="N2527" t="b">
        <v>1</v>
      </c>
      <c r="O2527" t="s">
        <v>8298</v>
      </c>
      <c r="P2527" s="10">
        <f>ROUND(E2527/D2527*100,0)</f>
        <v>100</v>
      </c>
      <c r="Q2527">
        <f>IFERROR(ROUND(E2527/M2527,2),0)</f>
        <v>100.33</v>
      </c>
      <c r="R2527" s="16" t="s">
        <v>8323</v>
      </c>
      <c r="S2527" s="11" t="s">
        <v>8352</v>
      </c>
      <c r="T2527" s="21">
        <f>(((K2527/60)/60)/24)+DATE(1970,1,1)</f>
        <v>41058.844571759262</v>
      </c>
      <c r="U2527" s="21">
        <f>(((I2527/60)/60)/24)+DATE(1970,1,1)</f>
        <v>41088.844571759262</v>
      </c>
    </row>
    <row r="2528" spans="1:21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f>YEAR(T2528)</f>
        <v>2014</v>
      </c>
      <c r="K2528" s="11">
        <v>1415585474</v>
      </c>
      <c r="L2528" t="b">
        <v>0</v>
      </c>
      <c r="M2528">
        <v>33</v>
      </c>
      <c r="N2528" t="b">
        <v>1</v>
      </c>
      <c r="O2528" t="s">
        <v>8298</v>
      </c>
      <c r="P2528" s="10">
        <f>ROUND(E2528/D2528*100,0)</f>
        <v>113</v>
      </c>
      <c r="Q2528">
        <f>IFERROR(ROUND(E2528/M2528,2),0)</f>
        <v>136.91</v>
      </c>
      <c r="R2528" s="16" t="s">
        <v>8323</v>
      </c>
      <c r="S2528" s="11" t="s">
        <v>8352</v>
      </c>
      <c r="T2528" s="21">
        <f>(((K2528/60)/60)/24)+DATE(1970,1,1)</f>
        <v>41953.091134259259</v>
      </c>
      <c r="U2528" s="21">
        <f>(((I2528/60)/60)/24)+DATE(1970,1,1)</f>
        <v>41981.207638888889</v>
      </c>
    </row>
    <row r="2529" spans="1:21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f>YEAR(T2529)</f>
        <v>2013</v>
      </c>
      <c r="K2529" s="11">
        <v>1380477691</v>
      </c>
      <c r="L2529" t="b">
        <v>0</v>
      </c>
      <c r="M2529">
        <v>71</v>
      </c>
      <c r="N2529" t="b">
        <v>1</v>
      </c>
      <c r="O2529" t="s">
        <v>8298</v>
      </c>
      <c r="P2529" s="10">
        <f>ROUND(E2529/D2529*100,0)</f>
        <v>102</v>
      </c>
      <c r="Q2529">
        <f>IFERROR(ROUND(E2529/M2529,2),0)</f>
        <v>57.54</v>
      </c>
      <c r="R2529" s="16" t="s">
        <v>8323</v>
      </c>
      <c r="S2529" s="11" t="s">
        <v>8352</v>
      </c>
      <c r="T2529" s="21">
        <f>(((K2529/60)/60)/24)+DATE(1970,1,1)</f>
        <v>41546.75105324074</v>
      </c>
      <c r="U2529" s="21">
        <f>(((I2529/60)/60)/24)+DATE(1970,1,1)</f>
        <v>41565.165972222225</v>
      </c>
    </row>
    <row r="2530" spans="1:21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f>YEAR(T2530)</f>
        <v>2015</v>
      </c>
      <c r="K2530" s="11">
        <v>1438459303</v>
      </c>
      <c r="L2530" t="b">
        <v>0</v>
      </c>
      <c r="M2530">
        <v>81</v>
      </c>
      <c r="N2530" t="b">
        <v>1</v>
      </c>
      <c r="O2530" t="s">
        <v>8298</v>
      </c>
      <c r="P2530" s="10">
        <f>ROUND(E2530/D2530*100,0)</f>
        <v>107</v>
      </c>
      <c r="Q2530">
        <f>IFERROR(ROUND(E2530/M2530,2),0)</f>
        <v>52.96</v>
      </c>
      <c r="R2530" s="16" t="s">
        <v>8323</v>
      </c>
      <c r="S2530" s="11" t="s">
        <v>8352</v>
      </c>
      <c r="T2530" s="21">
        <f>(((K2530/60)/60)/24)+DATE(1970,1,1)</f>
        <v>42217.834525462968</v>
      </c>
      <c r="U2530" s="21">
        <f>(((I2530/60)/60)/24)+DATE(1970,1,1)</f>
        <v>42236.458333333328</v>
      </c>
    </row>
    <row r="2531" spans="1:21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f>YEAR(T2531)</f>
        <v>2012</v>
      </c>
      <c r="K2531" s="11">
        <v>1328752575</v>
      </c>
      <c r="L2531" t="b">
        <v>0</v>
      </c>
      <c r="M2531">
        <v>76</v>
      </c>
      <c r="N2531" t="b">
        <v>1</v>
      </c>
      <c r="O2531" t="s">
        <v>8298</v>
      </c>
      <c r="P2531" s="10">
        <f>ROUND(E2531/D2531*100,0)</f>
        <v>104</v>
      </c>
      <c r="Q2531">
        <f>IFERROR(ROUND(E2531/M2531,2),0)</f>
        <v>82.33</v>
      </c>
      <c r="R2531" s="16" t="s">
        <v>8323</v>
      </c>
      <c r="S2531" s="11" t="s">
        <v>8352</v>
      </c>
      <c r="T2531" s="21">
        <f>(((K2531/60)/60)/24)+DATE(1970,1,1)</f>
        <v>40948.080729166664</v>
      </c>
      <c r="U2531" s="21">
        <f>(((I2531/60)/60)/24)+DATE(1970,1,1)</f>
        <v>40993.0390625</v>
      </c>
    </row>
    <row r="2532" spans="1:21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f>YEAR(T2532)</f>
        <v>2015</v>
      </c>
      <c r="K2532" s="11">
        <v>1426711505</v>
      </c>
      <c r="L2532" t="b">
        <v>0</v>
      </c>
      <c r="M2532">
        <v>48</v>
      </c>
      <c r="N2532" t="b">
        <v>1</v>
      </c>
      <c r="O2532" t="s">
        <v>8298</v>
      </c>
      <c r="P2532" s="10">
        <f>ROUND(E2532/D2532*100,0)</f>
        <v>100</v>
      </c>
      <c r="Q2532">
        <f>IFERROR(ROUND(E2532/M2532,2),0)</f>
        <v>135.41999999999999</v>
      </c>
      <c r="R2532" s="16" t="s">
        <v>8323</v>
      </c>
      <c r="S2532" s="11" t="s">
        <v>8352</v>
      </c>
      <c r="T2532" s="21">
        <f>(((K2532/60)/60)/24)+DATE(1970,1,1)</f>
        <v>42081.864641203705</v>
      </c>
      <c r="U2532" s="21">
        <f>(((I2532/60)/60)/24)+DATE(1970,1,1)</f>
        <v>42114.201388888891</v>
      </c>
    </row>
    <row r="2533" spans="1:21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f>YEAR(T2533)</f>
        <v>2015</v>
      </c>
      <c r="K2533" s="11">
        <v>1437668354</v>
      </c>
      <c r="L2533" t="b">
        <v>0</v>
      </c>
      <c r="M2533">
        <v>61</v>
      </c>
      <c r="N2533" t="b">
        <v>1</v>
      </c>
      <c r="O2533" t="s">
        <v>8298</v>
      </c>
      <c r="P2533" s="10">
        <f>ROUND(E2533/D2533*100,0)</f>
        <v>100</v>
      </c>
      <c r="Q2533">
        <f>IFERROR(ROUND(E2533/M2533,2),0)</f>
        <v>74.069999999999993</v>
      </c>
      <c r="R2533" s="16" t="s">
        <v>8323</v>
      </c>
      <c r="S2533" s="11" t="s">
        <v>8352</v>
      </c>
      <c r="T2533" s="21">
        <f>(((K2533/60)/60)/24)+DATE(1970,1,1)</f>
        <v>42208.680023148147</v>
      </c>
      <c r="U2533" s="21">
        <f>(((I2533/60)/60)/24)+DATE(1970,1,1)</f>
        <v>42231.165972222225</v>
      </c>
    </row>
    <row r="2534" spans="1:21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f>YEAR(T2534)</f>
        <v>2012</v>
      </c>
      <c r="K2534" s="11">
        <v>1342556566</v>
      </c>
      <c r="L2534" t="b">
        <v>0</v>
      </c>
      <c r="M2534">
        <v>60</v>
      </c>
      <c r="N2534" t="b">
        <v>1</v>
      </c>
      <c r="O2534" t="s">
        <v>8298</v>
      </c>
      <c r="P2534" s="10">
        <f>ROUND(E2534/D2534*100,0)</f>
        <v>126</v>
      </c>
      <c r="Q2534">
        <f>IFERROR(ROUND(E2534/M2534,2),0)</f>
        <v>84.08</v>
      </c>
      <c r="R2534" s="16" t="s">
        <v>8323</v>
      </c>
      <c r="S2534" s="11" t="s">
        <v>8352</v>
      </c>
      <c r="T2534" s="21">
        <f>(((K2534/60)/60)/24)+DATE(1970,1,1)</f>
        <v>41107.849143518521</v>
      </c>
      <c r="U2534" s="21">
        <f>(((I2534/60)/60)/24)+DATE(1970,1,1)</f>
        <v>41137.849143518521</v>
      </c>
    </row>
    <row r="2535" spans="1:21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f>YEAR(T2535)</f>
        <v>2013</v>
      </c>
      <c r="K2535" s="11">
        <v>1359568911</v>
      </c>
      <c r="L2535" t="b">
        <v>0</v>
      </c>
      <c r="M2535">
        <v>136</v>
      </c>
      <c r="N2535" t="b">
        <v>1</v>
      </c>
      <c r="O2535" t="s">
        <v>8298</v>
      </c>
      <c r="P2535" s="10">
        <f>ROUND(E2535/D2535*100,0)</f>
        <v>111</v>
      </c>
      <c r="Q2535">
        <f>IFERROR(ROUND(E2535/M2535,2),0)</f>
        <v>61.03</v>
      </c>
      <c r="R2535" s="16" t="s">
        <v>8323</v>
      </c>
      <c r="S2535" s="11" t="s">
        <v>8352</v>
      </c>
      <c r="T2535" s="21">
        <f>(((K2535/60)/60)/24)+DATE(1970,1,1)</f>
        <v>41304.751284722224</v>
      </c>
      <c r="U2535" s="21">
        <f>(((I2535/60)/60)/24)+DATE(1970,1,1)</f>
        <v>41334.750787037039</v>
      </c>
    </row>
    <row r="2536" spans="1:21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f>YEAR(T2536)</f>
        <v>2009</v>
      </c>
      <c r="K2536" s="11">
        <v>1257871712</v>
      </c>
      <c r="L2536" t="b">
        <v>0</v>
      </c>
      <c r="M2536">
        <v>14</v>
      </c>
      <c r="N2536" t="b">
        <v>1</v>
      </c>
      <c r="O2536" t="s">
        <v>8298</v>
      </c>
      <c r="P2536" s="10">
        <f>ROUND(E2536/D2536*100,0)</f>
        <v>105</v>
      </c>
      <c r="Q2536">
        <f>IFERROR(ROUND(E2536/M2536,2),0)</f>
        <v>150</v>
      </c>
      <c r="R2536" s="16" t="s">
        <v>8323</v>
      </c>
      <c r="S2536" s="11" t="s">
        <v>8352</v>
      </c>
      <c r="T2536" s="21">
        <f>(((K2536/60)/60)/24)+DATE(1970,1,1)</f>
        <v>40127.700370370374</v>
      </c>
      <c r="U2536" s="21">
        <f>(((I2536/60)/60)/24)+DATE(1970,1,1)</f>
        <v>40179.25</v>
      </c>
    </row>
    <row r="2537" spans="1:21" ht="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f>YEAR(T2537)</f>
        <v>2014</v>
      </c>
      <c r="K2537" s="11">
        <v>1414781945</v>
      </c>
      <c r="L2537" t="b">
        <v>0</v>
      </c>
      <c r="M2537">
        <v>78</v>
      </c>
      <c r="N2537" t="b">
        <v>1</v>
      </c>
      <c r="O2537" t="s">
        <v>8298</v>
      </c>
      <c r="P2537" s="10">
        <f>ROUND(E2537/D2537*100,0)</f>
        <v>104</v>
      </c>
      <c r="Q2537">
        <f>IFERROR(ROUND(E2537/M2537,2),0)</f>
        <v>266.08999999999997</v>
      </c>
      <c r="R2537" s="16" t="s">
        <v>8323</v>
      </c>
      <c r="S2537" s="11" t="s">
        <v>8352</v>
      </c>
      <c r="T2537" s="21">
        <f>(((K2537/60)/60)/24)+DATE(1970,1,1)</f>
        <v>41943.791030092594</v>
      </c>
      <c r="U2537" s="21">
        <f>(((I2537/60)/60)/24)+DATE(1970,1,1)</f>
        <v>41974.832696759258</v>
      </c>
    </row>
    <row r="2538" spans="1:21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f>YEAR(T2538)</f>
        <v>2013</v>
      </c>
      <c r="K2538" s="11">
        <v>1373337166</v>
      </c>
      <c r="L2538" t="b">
        <v>0</v>
      </c>
      <c r="M2538">
        <v>4</v>
      </c>
      <c r="N2538" t="b">
        <v>1</v>
      </c>
      <c r="O2538" t="s">
        <v>8298</v>
      </c>
      <c r="P2538" s="10">
        <f>ROUND(E2538/D2538*100,0)</f>
        <v>116</v>
      </c>
      <c r="Q2538">
        <f>IFERROR(ROUND(E2538/M2538,2),0)</f>
        <v>7.25</v>
      </c>
      <c r="R2538" s="16" t="s">
        <v>8323</v>
      </c>
      <c r="S2538" s="11" t="s">
        <v>8352</v>
      </c>
      <c r="T2538" s="21">
        <f>(((K2538/60)/60)/24)+DATE(1970,1,1)</f>
        <v>41464.106087962966</v>
      </c>
      <c r="U2538" s="21">
        <f>(((I2538/60)/60)/24)+DATE(1970,1,1)</f>
        <v>41485.106087962966</v>
      </c>
    </row>
    <row r="2539" spans="1:21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f>YEAR(T2539)</f>
        <v>2011</v>
      </c>
      <c r="K2539" s="11">
        <v>1307028855</v>
      </c>
      <c r="L2539" t="b">
        <v>0</v>
      </c>
      <c r="M2539">
        <v>11</v>
      </c>
      <c r="N2539" t="b">
        <v>1</v>
      </c>
      <c r="O2539" t="s">
        <v>8298</v>
      </c>
      <c r="P2539" s="10">
        <f>ROUND(E2539/D2539*100,0)</f>
        <v>110</v>
      </c>
      <c r="Q2539">
        <f>IFERROR(ROUND(E2539/M2539,2),0)</f>
        <v>100</v>
      </c>
      <c r="R2539" s="16" t="s">
        <v>8323</v>
      </c>
      <c r="S2539" s="11" t="s">
        <v>8352</v>
      </c>
      <c r="T2539" s="21">
        <f>(((K2539/60)/60)/24)+DATE(1970,1,1)</f>
        <v>40696.648784722223</v>
      </c>
      <c r="U2539" s="21">
        <f>(((I2539/60)/60)/24)+DATE(1970,1,1)</f>
        <v>40756.648784722223</v>
      </c>
    </row>
    <row r="2540" spans="1:21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f>YEAR(T2540)</f>
        <v>2013</v>
      </c>
      <c r="K2540" s="11">
        <v>1359029661</v>
      </c>
      <c r="L2540" t="b">
        <v>0</v>
      </c>
      <c r="M2540">
        <v>185</v>
      </c>
      <c r="N2540" t="b">
        <v>1</v>
      </c>
      <c r="O2540" t="s">
        <v>8298</v>
      </c>
      <c r="P2540" s="10">
        <f>ROUND(E2540/D2540*100,0)</f>
        <v>113</v>
      </c>
      <c r="Q2540">
        <f>IFERROR(ROUND(E2540/M2540,2),0)</f>
        <v>109.96</v>
      </c>
      <c r="R2540" s="16" t="s">
        <v>8323</v>
      </c>
      <c r="S2540" s="11" t="s">
        <v>8352</v>
      </c>
      <c r="T2540" s="21">
        <f>(((K2540/60)/60)/24)+DATE(1970,1,1)</f>
        <v>41298.509965277779</v>
      </c>
      <c r="U2540" s="21">
        <f>(((I2540/60)/60)/24)+DATE(1970,1,1)</f>
        <v>41329.207638888889</v>
      </c>
    </row>
    <row r="2541" spans="1:21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f>YEAR(T2541)</f>
        <v>2014</v>
      </c>
      <c r="K2541" s="11">
        <v>1417729152</v>
      </c>
      <c r="L2541" t="b">
        <v>0</v>
      </c>
      <c r="M2541">
        <v>59</v>
      </c>
      <c r="N2541" t="b">
        <v>1</v>
      </c>
      <c r="O2541" t="s">
        <v>8298</v>
      </c>
      <c r="P2541" s="10">
        <f>ROUND(E2541/D2541*100,0)</f>
        <v>100</v>
      </c>
      <c r="Q2541">
        <f>IFERROR(ROUND(E2541/M2541,2),0)</f>
        <v>169.92</v>
      </c>
      <c r="R2541" s="16" t="s">
        <v>8323</v>
      </c>
      <c r="S2541" s="11" t="s">
        <v>8352</v>
      </c>
      <c r="T2541" s="21">
        <f>(((K2541/60)/60)/24)+DATE(1970,1,1)</f>
        <v>41977.902222222227</v>
      </c>
      <c r="U2541" s="21">
        <f>(((I2541/60)/60)/24)+DATE(1970,1,1)</f>
        <v>42037.902222222227</v>
      </c>
    </row>
    <row r="2542" spans="1:21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f>YEAR(T2542)</f>
        <v>2011</v>
      </c>
      <c r="K2542" s="11">
        <v>1314720721</v>
      </c>
      <c r="L2542" t="b">
        <v>0</v>
      </c>
      <c r="M2542">
        <v>27</v>
      </c>
      <c r="N2542" t="b">
        <v>1</v>
      </c>
      <c r="O2542" t="s">
        <v>8298</v>
      </c>
      <c r="P2542" s="10">
        <f>ROUND(E2542/D2542*100,0)</f>
        <v>103</v>
      </c>
      <c r="Q2542">
        <f>IFERROR(ROUND(E2542/M2542,2),0)</f>
        <v>95.74</v>
      </c>
      <c r="R2542" s="16" t="s">
        <v>8323</v>
      </c>
      <c r="S2542" s="11" t="s">
        <v>8352</v>
      </c>
      <c r="T2542" s="21">
        <f>(((K2542/60)/60)/24)+DATE(1970,1,1)</f>
        <v>40785.675011574072</v>
      </c>
      <c r="U2542" s="21">
        <f>(((I2542/60)/60)/24)+DATE(1970,1,1)</f>
        <v>40845.675011574072</v>
      </c>
    </row>
    <row r="2543" spans="1:21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f>YEAR(T2543)</f>
        <v>2013</v>
      </c>
      <c r="K2543" s="11">
        <v>1375008418</v>
      </c>
      <c r="L2543" t="b">
        <v>0</v>
      </c>
      <c r="M2543">
        <v>63</v>
      </c>
      <c r="N2543" t="b">
        <v>1</v>
      </c>
      <c r="O2543" t="s">
        <v>8298</v>
      </c>
      <c r="P2543" s="10">
        <f>ROUND(E2543/D2543*100,0)</f>
        <v>107</v>
      </c>
      <c r="Q2543">
        <f>IFERROR(ROUND(E2543/M2543,2),0)</f>
        <v>59.46</v>
      </c>
      <c r="R2543" s="16" t="s">
        <v>8323</v>
      </c>
      <c r="S2543" s="11" t="s">
        <v>8352</v>
      </c>
      <c r="T2543" s="21">
        <f>(((K2543/60)/60)/24)+DATE(1970,1,1)</f>
        <v>41483.449282407404</v>
      </c>
      <c r="U2543" s="21">
        <f>(((I2543/60)/60)/24)+DATE(1970,1,1)</f>
        <v>41543.449282407404</v>
      </c>
    </row>
    <row r="2544" spans="1:21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f>YEAR(T2544)</f>
        <v>2013</v>
      </c>
      <c r="K2544" s="11">
        <v>1377252857</v>
      </c>
      <c r="L2544" t="b">
        <v>0</v>
      </c>
      <c r="M2544">
        <v>13</v>
      </c>
      <c r="N2544" t="b">
        <v>1</v>
      </c>
      <c r="O2544" t="s">
        <v>8298</v>
      </c>
      <c r="P2544" s="10">
        <f>ROUND(E2544/D2544*100,0)</f>
        <v>104</v>
      </c>
      <c r="Q2544">
        <f>IFERROR(ROUND(E2544/M2544,2),0)</f>
        <v>55.77</v>
      </c>
      <c r="R2544" s="16" t="s">
        <v>8323</v>
      </c>
      <c r="S2544" s="11" t="s">
        <v>8352</v>
      </c>
      <c r="T2544" s="21">
        <f>(((K2544/60)/60)/24)+DATE(1970,1,1)</f>
        <v>41509.426585648151</v>
      </c>
      <c r="U2544" s="21">
        <f>(((I2544/60)/60)/24)+DATE(1970,1,1)</f>
        <v>41548.165972222225</v>
      </c>
    </row>
    <row r="2545" spans="1:21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f>YEAR(T2545)</f>
        <v>2010</v>
      </c>
      <c r="K2545" s="11">
        <v>1291257298</v>
      </c>
      <c r="L2545" t="b">
        <v>0</v>
      </c>
      <c r="M2545">
        <v>13</v>
      </c>
      <c r="N2545" t="b">
        <v>1</v>
      </c>
      <c r="O2545" t="s">
        <v>8298</v>
      </c>
      <c r="P2545" s="10">
        <f>ROUND(E2545/D2545*100,0)</f>
        <v>156</v>
      </c>
      <c r="Q2545">
        <f>IFERROR(ROUND(E2545/M2545,2),0)</f>
        <v>30.08</v>
      </c>
      <c r="R2545" s="16" t="s">
        <v>8323</v>
      </c>
      <c r="S2545" s="11" t="s">
        <v>8352</v>
      </c>
      <c r="T2545" s="21">
        <f>(((K2545/60)/60)/24)+DATE(1970,1,1)</f>
        <v>40514.107615740737</v>
      </c>
      <c r="U2545" s="21">
        <f>(((I2545/60)/60)/24)+DATE(1970,1,1)</f>
        <v>40545.125</v>
      </c>
    </row>
    <row r="2546" spans="1:21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f>YEAR(T2546)</f>
        <v>2012</v>
      </c>
      <c r="K2546" s="11">
        <v>1339158569</v>
      </c>
      <c r="L2546" t="b">
        <v>0</v>
      </c>
      <c r="M2546">
        <v>57</v>
      </c>
      <c r="N2546" t="b">
        <v>1</v>
      </c>
      <c r="O2546" t="s">
        <v>8298</v>
      </c>
      <c r="P2546" s="10">
        <f>ROUND(E2546/D2546*100,0)</f>
        <v>101</v>
      </c>
      <c r="Q2546">
        <f>IFERROR(ROUND(E2546/M2546,2),0)</f>
        <v>88.44</v>
      </c>
      <c r="R2546" s="16" t="s">
        <v>8323</v>
      </c>
      <c r="S2546" s="11" t="s">
        <v>8352</v>
      </c>
      <c r="T2546" s="21">
        <f>(((K2546/60)/60)/24)+DATE(1970,1,1)</f>
        <v>41068.520474537036</v>
      </c>
      <c r="U2546" s="21">
        <f>(((I2546/60)/60)/24)+DATE(1970,1,1)</f>
        <v>41098.520474537036</v>
      </c>
    </row>
    <row r="2547" spans="1:21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f>YEAR(T2547)</f>
        <v>2015</v>
      </c>
      <c r="K2547" s="11">
        <v>1421983138</v>
      </c>
      <c r="L2547" t="b">
        <v>0</v>
      </c>
      <c r="M2547">
        <v>61</v>
      </c>
      <c r="N2547" t="b">
        <v>1</v>
      </c>
      <c r="O2547" t="s">
        <v>8298</v>
      </c>
      <c r="P2547" s="10">
        <f>ROUND(E2547/D2547*100,0)</f>
        <v>195</v>
      </c>
      <c r="Q2547">
        <f>IFERROR(ROUND(E2547/M2547,2),0)</f>
        <v>64.03</v>
      </c>
      <c r="R2547" s="16" t="s">
        <v>8323</v>
      </c>
      <c r="S2547" s="11" t="s">
        <v>8352</v>
      </c>
      <c r="T2547" s="21">
        <f>(((K2547/60)/60)/24)+DATE(1970,1,1)</f>
        <v>42027.13817129629</v>
      </c>
      <c r="U2547" s="21">
        <f>(((I2547/60)/60)/24)+DATE(1970,1,1)</f>
        <v>42062.020833333328</v>
      </c>
    </row>
    <row r="2548" spans="1:21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f>YEAR(T2548)</f>
        <v>2013</v>
      </c>
      <c r="K2548" s="11">
        <v>1378586179</v>
      </c>
      <c r="L2548" t="b">
        <v>0</v>
      </c>
      <c r="M2548">
        <v>65</v>
      </c>
      <c r="N2548" t="b">
        <v>1</v>
      </c>
      <c r="O2548" t="s">
        <v>8298</v>
      </c>
      <c r="P2548" s="10">
        <f>ROUND(E2548/D2548*100,0)</f>
        <v>112</v>
      </c>
      <c r="Q2548">
        <f>IFERROR(ROUND(E2548/M2548,2),0)</f>
        <v>60.15</v>
      </c>
      <c r="R2548" s="16" t="s">
        <v>8323</v>
      </c>
      <c r="S2548" s="11" t="s">
        <v>8352</v>
      </c>
      <c r="T2548" s="21">
        <f>(((K2548/60)/60)/24)+DATE(1970,1,1)</f>
        <v>41524.858553240738</v>
      </c>
      <c r="U2548" s="21">
        <f>(((I2548/60)/60)/24)+DATE(1970,1,1)</f>
        <v>41552.208333333336</v>
      </c>
    </row>
    <row r="2549" spans="1:21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f>YEAR(T2549)</f>
        <v>2012</v>
      </c>
      <c r="K2549" s="11">
        <v>1330972403</v>
      </c>
      <c r="L2549" t="b">
        <v>0</v>
      </c>
      <c r="M2549">
        <v>134</v>
      </c>
      <c r="N2549" t="b">
        <v>1</v>
      </c>
      <c r="O2549" t="s">
        <v>8298</v>
      </c>
      <c r="P2549" s="10">
        <f>ROUND(E2549/D2549*100,0)</f>
        <v>120</v>
      </c>
      <c r="Q2549">
        <f>IFERROR(ROUND(E2549/M2549,2),0)</f>
        <v>49.19</v>
      </c>
      <c r="R2549" s="16" t="s">
        <v>8323</v>
      </c>
      <c r="S2549" s="11" t="s">
        <v>8352</v>
      </c>
      <c r="T2549" s="21">
        <f>(((K2549/60)/60)/24)+DATE(1970,1,1)</f>
        <v>40973.773182870369</v>
      </c>
      <c r="U2549" s="21">
        <f>(((I2549/60)/60)/24)+DATE(1970,1,1)</f>
        <v>41003.731516203705</v>
      </c>
    </row>
    <row r="2550" spans="1:21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f>YEAR(T2550)</f>
        <v>2016</v>
      </c>
      <c r="K2550" s="11">
        <v>1473087637</v>
      </c>
      <c r="L2550" t="b">
        <v>0</v>
      </c>
      <c r="M2550">
        <v>37</v>
      </c>
      <c r="N2550" t="b">
        <v>1</v>
      </c>
      <c r="O2550" t="s">
        <v>8298</v>
      </c>
      <c r="P2550" s="10">
        <f>ROUND(E2550/D2550*100,0)</f>
        <v>102</v>
      </c>
      <c r="Q2550">
        <f>IFERROR(ROUND(E2550/M2550,2),0)</f>
        <v>165.16</v>
      </c>
      <c r="R2550" s="16" t="s">
        <v>8323</v>
      </c>
      <c r="S2550" s="11" t="s">
        <v>8352</v>
      </c>
      <c r="T2550" s="21">
        <f>(((K2550/60)/60)/24)+DATE(1970,1,1)</f>
        <v>42618.625428240746</v>
      </c>
      <c r="U2550" s="21">
        <f>(((I2550/60)/60)/24)+DATE(1970,1,1)</f>
        <v>42643.185416666667</v>
      </c>
    </row>
    <row r="2551" spans="1:21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f>YEAR(T2551)</f>
        <v>2013</v>
      </c>
      <c r="K2551" s="11">
        <v>1366999870</v>
      </c>
      <c r="L2551" t="b">
        <v>0</v>
      </c>
      <c r="M2551">
        <v>37</v>
      </c>
      <c r="N2551" t="b">
        <v>1</v>
      </c>
      <c r="O2551" t="s">
        <v>8298</v>
      </c>
      <c r="P2551" s="10">
        <f>ROUND(E2551/D2551*100,0)</f>
        <v>103</v>
      </c>
      <c r="Q2551">
        <f>IFERROR(ROUND(E2551/M2551,2),0)</f>
        <v>43.62</v>
      </c>
      <c r="R2551" s="16" t="s">
        <v>8323</v>
      </c>
      <c r="S2551" s="11" t="s">
        <v>8352</v>
      </c>
      <c r="T2551" s="21">
        <f>(((K2551/60)/60)/24)+DATE(1970,1,1)</f>
        <v>41390.757754629631</v>
      </c>
      <c r="U2551" s="21">
        <f>(((I2551/60)/60)/24)+DATE(1970,1,1)</f>
        <v>41425.708333333336</v>
      </c>
    </row>
    <row r="2552" spans="1:21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f>YEAR(T2552)</f>
        <v>2015</v>
      </c>
      <c r="K2552" s="11">
        <v>1439392406</v>
      </c>
      <c r="L2552" t="b">
        <v>0</v>
      </c>
      <c r="M2552">
        <v>150</v>
      </c>
      <c r="N2552" t="b">
        <v>1</v>
      </c>
      <c r="O2552" t="s">
        <v>8298</v>
      </c>
      <c r="P2552" s="10">
        <f>ROUND(E2552/D2552*100,0)</f>
        <v>101</v>
      </c>
      <c r="Q2552">
        <f>IFERROR(ROUND(E2552/M2552,2),0)</f>
        <v>43.7</v>
      </c>
      <c r="R2552" s="16" t="s">
        <v>8323</v>
      </c>
      <c r="S2552" s="11" t="s">
        <v>8352</v>
      </c>
      <c r="T2552" s="21">
        <f>(((K2552/60)/60)/24)+DATE(1970,1,1)</f>
        <v>42228.634328703702</v>
      </c>
      <c r="U2552" s="21">
        <f>(((I2552/60)/60)/24)+DATE(1970,1,1)</f>
        <v>42285.165972222225</v>
      </c>
    </row>
    <row r="2553" spans="1:21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f>YEAR(T2553)</f>
        <v>2012</v>
      </c>
      <c r="K2553" s="11">
        <v>1329890585</v>
      </c>
      <c r="L2553" t="b">
        <v>0</v>
      </c>
      <c r="M2553">
        <v>56</v>
      </c>
      <c r="N2553" t="b">
        <v>1</v>
      </c>
      <c r="O2553" t="s">
        <v>8298</v>
      </c>
      <c r="P2553" s="10">
        <f>ROUND(E2553/D2553*100,0)</f>
        <v>103</v>
      </c>
      <c r="Q2553">
        <f>IFERROR(ROUND(E2553/M2553,2),0)</f>
        <v>67.42</v>
      </c>
      <c r="R2553" s="16" t="s">
        <v>8323</v>
      </c>
      <c r="S2553" s="11" t="s">
        <v>8352</v>
      </c>
      <c r="T2553" s="21">
        <f>(((K2553/60)/60)/24)+DATE(1970,1,1)</f>
        <v>40961.252141203702</v>
      </c>
      <c r="U2553" s="21">
        <f>(((I2553/60)/60)/24)+DATE(1970,1,1)</f>
        <v>40989.866666666669</v>
      </c>
    </row>
    <row r="2554" spans="1:21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f>YEAR(T2554)</f>
        <v>2017</v>
      </c>
      <c r="K2554" s="11">
        <v>1486149981</v>
      </c>
      <c r="L2554" t="b">
        <v>0</v>
      </c>
      <c r="M2554">
        <v>18</v>
      </c>
      <c r="N2554" t="b">
        <v>1</v>
      </c>
      <c r="O2554" t="s">
        <v>8298</v>
      </c>
      <c r="P2554" s="10">
        <f>ROUND(E2554/D2554*100,0)</f>
        <v>107</v>
      </c>
      <c r="Q2554">
        <f>IFERROR(ROUND(E2554/M2554,2),0)</f>
        <v>177.5</v>
      </c>
      <c r="R2554" s="16" t="s">
        <v>8323</v>
      </c>
      <c r="S2554" s="11" t="s">
        <v>8352</v>
      </c>
      <c r="T2554" s="21">
        <f>(((K2554/60)/60)/24)+DATE(1970,1,1)</f>
        <v>42769.809965277775</v>
      </c>
      <c r="U2554" s="21">
        <f>(((I2554/60)/60)/24)+DATE(1970,1,1)</f>
        <v>42799.809965277775</v>
      </c>
    </row>
    <row r="2555" spans="1:21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f>YEAR(T2555)</f>
        <v>2012</v>
      </c>
      <c r="K2555" s="11">
        <v>1343018807</v>
      </c>
      <c r="L2555" t="b">
        <v>0</v>
      </c>
      <c r="M2555">
        <v>60</v>
      </c>
      <c r="N2555" t="b">
        <v>1</v>
      </c>
      <c r="O2555" t="s">
        <v>8298</v>
      </c>
      <c r="P2555" s="10">
        <f>ROUND(E2555/D2555*100,0)</f>
        <v>156</v>
      </c>
      <c r="Q2555">
        <f>IFERROR(ROUND(E2555/M2555,2),0)</f>
        <v>38.880000000000003</v>
      </c>
      <c r="R2555" s="16" t="s">
        <v>8323</v>
      </c>
      <c r="S2555" s="11" t="s">
        <v>8352</v>
      </c>
      <c r="T2555" s="21">
        <f>(((K2555/60)/60)/24)+DATE(1970,1,1)</f>
        <v>41113.199155092596</v>
      </c>
      <c r="U2555" s="21">
        <f>(((I2555/60)/60)/24)+DATE(1970,1,1)</f>
        <v>41173.199155092596</v>
      </c>
    </row>
    <row r="2556" spans="1:21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f>YEAR(T2556)</f>
        <v>2015</v>
      </c>
      <c r="K2556" s="11">
        <v>1430445163</v>
      </c>
      <c r="L2556" t="b">
        <v>0</v>
      </c>
      <c r="M2556">
        <v>67</v>
      </c>
      <c r="N2556" t="b">
        <v>1</v>
      </c>
      <c r="O2556" t="s">
        <v>8298</v>
      </c>
      <c r="P2556" s="10">
        <f>ROUND(E2556/D2556*100,0)</f>
        <v>123</v>
      </c>
      <c r="Q2556">
        <f>IFERROR(ROUND(E2556/M2556,2),0)</f>
        <v>54.99</v>
      </c>
      <c r="R2556" s="16" t="s">
        <v>8323</v>
      </c>
      <c r="S2556" s="11" t="s">
        <v>8352</v>
      </c>
      <c r="T2556" s="21">
        <f>(((K2556/60)/60)/24)+DATE(1970,1,1)</f>
        <v>42125.078275462962</v>
      </c>
      <c r="U2556" s="21">
        <f>(((I2556/60)/60)/24)+DATE(1970,1,1)</f>
        <v>42156.165972222225</v>
      </c>
    </row>
    <row r="2557" spans="1:21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f>YEAR(T2557)</f>
        <v>2012</v>
      </c>
      <c r="K2557" s="11">
        <v>1335541393</v>
      </c>
      <c r="L2557" t="b">
        <v>0</v>
      </c>
      <c r="M2557">
        <v>35</v>
      </c>
      <c r="N2557" t="b">
        <v>1</v>
      </c>
      <c r="O2557" t="s">
        <v>8298</v>
      </c>
      <c r="P2557" s="10">
        <f>ROUND(E2557/D2557*100,0)</f>
        <v>107</v>
      </c>
      <c r="Q2557">
        <f>IFERROR(ROUND(E2557/M2557,2),0)</f>
        <v>61.34</v>
      </c>
      <c r="R2557" s="16" t="s">
        <v>8323</v>
      </c>
      <c r="S2557" s="11" t="s">
        <v>8352</v>
      </c>
      <c r="T2557" s="21">
        <f>(((K2557/60)/60)/24)+DATE(1970,1,1)</f>
        <v>41026.655011574076</v>
      </c>
      <c r="U2557" s="21">
        <f>(((I2557/60)/60)/24)+DATE(1970,1,1)</f>
        <v>41057.655011574076</v>
      </c>
    </row>
    <row r="2558" spans="1:21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f>YEAR(T2558)</f>
        <v>2012</v>
      </c>
      <c r="K2558" s="11">
        <v>1352504857</v>
      </c>
      <c r="L2558" t="b">
        <v>0</v>
      </c>
      <c r="M2558">
        <v>34</v>
      </c>
      <c r="N2558" t="b">
        <v>1</v>
      </c>
      <c r="O2558" t="s">
        <v>8298</v>
      </c>
      <c r="P2558" s="10">
        <f>ROUND(E2558/D2558*100,0)</f>
        <v>106</v>
      </c>
      <c r="Q2558">
        <f>IFERROR(ROUND(E2558/M2558,2),0)</f>
        <v>23.12</v>
      </c>
      <c r="R2558" s="16" t="s">
        <v>8323</v>
      </c>
      <c r="S2558" s="11" t="s">
        <v>8352</v>
      </c>
      <c r="T2558" s="21">
        <f>(((K2558/60)/60)/24)+DATE(1970,1,1)</f>
        <v>41222.991400462961</v>
      </c>
      <c r="U2558" s="21">
        <f>(((I2558/60)/60)/24)+DATE(1970,1,1)</f>
        <v>41267.991400462961</v>
      </c>
    </row>
    <row r="2559" spans="1:21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f>YEAR(T2559)</f>
        <v>2014</v>
      </c>
      <c r="K2559" s="11">
        <v>1397584386</v>
      </c>
      <c r="L2559" t="b">
        <v>0</v>
      </c>
      <c r="M2559">
        <v>36</v>
      </c>
      <c r="N2559" t="b">
        <v>1</v>
      </c>
      <c r="O2559" t="s">
        <v>8298</v>
      </c>
      <c r="P2559" s="10">
        <f>ROUND(E2559/D2559*100,0)</f>
        <v>118</v>
      </c>
      <c r="Q2559">
        <f>IFERROR(ROUND(E2559/M2559,2),0)</f>
        <v>29.61</v>
      </c>
      <c r="R2559" s="16" t="s">
        <v>8323</v>
      </c>
      <c r="S2559" s="11" t="s">
        <v>8352</v>
      </c>
      <c r="T2559" s="21">
        <f>(((K2559/60)/60)/24)+DATE(1970,1,1)</f>
        <v>41744.745208333334</v>
      </c>
      <c r="U2559" s="21">
        <f>(((I2559/60)/60)/24)+DATE(1970,1,1)</f>
        <v>41774.745208333334</v>
      </c>
    </row>
    <row r="2560" spans="1:21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f>YEAR(T2560)</f>
        <v>2015</v>
      </c>
      <c r="K2560" s="11">
        <v>1427747906</v>
      </c>
      <c r="L2560" t="b">
        <v>0</v>
      </c>
      <c r="M2560">
        <v>18</v>
      </c>
      <c r="N2560" t="b">
        <v>1</v>
      </c>
      <c r="O2560" t="s">
        <v>8298</v>
      </c>
      <c r="P2560" s="10">
        <f>ROUND(E2560/D2560*100,0)</f>
        <v>109</v>
      </c>
      <c r="Q2560">
        <f>IFERROR(ROUND(E2560/M2560,2),0)</f>
        <v>75.61</v>
      </c>
      <c r="R2560" s="16" t="s">
        <v>8323</v>
      </c>
      <c r="S2560" s="11" t="s">
        <v>8352</v>
      </c>
      <c r="T2560" s="21">
        <f>(((K2560/60)/60)/24)+DATE(1970,1,1)</f>
        <v>42093.860023148154</v>
      </c>
      <c r="U2560" s="21">
        <f>(((I2560/60)/60)/24)+DATE(1970,1,1)</f>
        <v>42125.582638888889</v>
      </c>
    </row>
    <row r="2561" spans="1:21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f>YEAR(T2561)</f>
        <v>2011</v>
      </c>
      <c r="K2561" s="11">
        <v>1318539484</v>
      </c>
      <c r="L2561" t="b">
        <v>0</v>
      </c>
      <c r="M2561">
        <v>25</v>
      </c>
      <c r="N2561" t="b">
        <v>1</v>
      </c>
      <c r="O2561" t="s">
        <v>8298</v>
      </c>
      <c r="P2561" s="10">
        <f>ROUND(E2561/D2561*100,0)</f>
        <v>111</v>
      </c>
      <c r="Q2561">
        <f>IFERROR(ROUND(E2561/M2561,2),0)</f>
        <v>35.6</v>
      </c>
      <c r="R2561" s="16" t="s">
        <v>8323</v>
      </c>
      <c r="S2561" s="11" t="s">
        <v>8352</v>
      </c>
      <c r="T2561" s="21">
        <f>(((K2561/60)/60)/24)+DATE(1970,1,1)</f>
        <v>40829.873657407406</v>
      </c>
      <c r="U2561" s="21">
        <f>(((I2561/60)/60)/24)+DATE(1970,1,1)</f>
        <v>40862.817361111112</v>
      </c>
    </row>
    <row r="2562" spans="1:21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f>YEAR(T2562)</f>
        <v>2015</v>
      </c>
      <c r="K2562" s="11">
        <v>1423090174</v>
      </c>
      <c r="L2562" t="b">
        <v>0</v>
      </c>
      <c r="M2562">
        <v>21</v>
      </c>
      <c r="N2562" t="b">
        <v>1</v>
      </c>
      <c r="O2562" t="s">
        <v>8298</v>
      </c>
      <c r="P2562" s="10">
        <f>ROUND(E2562/D2562*100,0)</f>
        <v>100</v>
      </c>
      <c r="Q2562">
        <f>IFERROR(ROUND(E2562/M2562,2),0)</f>
        <v>143</v>
      </c>
      <c r="R2562" s="16" t="s">
        <v>8323</v>
      </c>
      <c r="S2562" s="11" t="s">
        <v>8352</v>
      </c>
      <c r="T2562" s="21">
        <f>(((K2562/60)/60)/24)+DATE(1970,1,1)</f>
        <v>42039.951087962967</v>
      </c>
      <c r="U2562" s="21">
        <f>(((I2562/60)/60)/24)+DATE(1970,1,1)</f>
        <v>42069.951087962967</v>
      </c>
    </row>
    <row r="2563" spans="1:21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f>YEAR(T2563)</f>
        <v>2015</v>
      </c>
      <c r="K2563" s="11">
        <v>1442148089</v>
      </c>
      <c r="L2563" t="b">
        <v>0</v>
      </c>
      <c r="M2563">
        <v>0</v>
      </c>
      <c r="N2563" t="b">
        <v>0</v>
      </c>
      <c r="O2563" t="s">
        <v>8282</v>
      </c>
      <c r="P2563" s="10">
        <f>ROUND(E2563/D2563*100,0)</f>
        <v>0</v>
      </c>
      <c r="Q2563">
        <f>IFERROR(ROUND(E2563/M2563,2),0)</f>
        <v>0</v>
      </c>
      <c r="R2563" s="16" t="s">
        <v>8334</v>
      </c>
      <c r="S2563" s="11" t="s">
        <v>8335</v>
      </c>
      <c r="T2563" s="21">
        <f>(((K2563/60)/60)/24)+DATE(1970,1,1)</f>
        <v>42260.528807870374</v>
      </c>
      <c r="U2563" s="21">
        <f>(((I2563/60)/60)/24)+DATE(1970,1,1)</f>
        <v>42290.528807870374</v>
      </c>
    </row>
    <row r="2564" spans="1:21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f>YEAR(T2564)</f>
        <v>2016</v>
      </c>
      <c r="K2564" s="11">
        <v>1471005339</v>
      </c>
      <c r="L2564" t="b">
        <v>0</v>
      </c>
      <c r="M2564">
        <v>3</v>
      </c>
      <c r="N2564" t="b">
        <v>0</v>
      </c>
      <c r="O2564" t="s">
        <v>8282</v>
      </c>
      <c r="P2564" s="10">
        <f>ROUND(E2564/D2564*100,0)</f>
        <v>1</v>
      </c>
      <c r="Q2564">
        <f>IFERROR(ROUND(E2564/M2564,2),0)</f>
        <v>25</v>
      </c>
      <c r="R2564" s="16" t="s">
        <v>8334</v>
      </c>
      <c r="S2564" s="11" t="s">
        <v>8335</v>
      </c>
      <c r="T2564" s="21">
        <f>(((K2564/60)/60)/24)+DATE(1970,1,1)</f>
        <v>42594.524756944447</v>
      </c>
      <c r="U2564" s="21">
        <f>(((I2564/60)/60)/24)+DATE(1970,1,1)</f>
        <v>42654.524756944447</v>
      </c>
    </row>
    <row r="2565" spans="1:21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f>YEAR(T2565)</f>
        <v>2015</v>
      </c>
      <c r="K2565" s="11">
        <v>1433042451</v>
      </c>
      <c r="L2565" t="b">
        <v>0</v>
      </c>
      <c r="M2565">
        <v>0</v>
      </c>
      <c r="N2565" t="b">
        <v>0</v>
      </c>
      <c r="O2565" t="s">
        <v>8282</v>
      </c>
      <c r="P2565" s="10">
        <f>ROUND(E2565/D2565*100,0)</f>
        <v>0</v>
      </c>
      <c r="Q2565">
        <f>IFERROR(ROUND(E2565/M2565,2),0)</f>
        <v>0</v>
      </c>
      <c r="R2565" s="16" t="s">
        <v>8334</v>
      </c>
      <c r="S2565" s="11" t="s">
        <v>8335</v>
      </c>
      <c r="T2565" s="21">
        <f>(((K2565/60)/60)/24)+DATE(1970,1,1)</f>
        <v>42155.139479166668</v>
      </c>
      <c r="U2565" s="21">
        <f>(((I2565/60)/60)/24)+DATE(1970,1,1)</f>
        <v>42215.139479166668</v>
      </c>
    </row>
    <row r="2566" spans="1:21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f>YEAR(T2566)</f>
        <v>2014</v>
      </c>
      <c r="K2566" s="11">
        <v>1404262699</v>
      </c>
      <c r="L2566" t="b">
        <v>0</v>
      </c>
      <c r="M2566">
        <v>0</v>
      </c>
      <c r="N2566" t="b">
        <v>0</v>
      </c>
      <c r="O2566" t="s">
        <v>8282</v>
      </c>
      <c r="P2566" s="10">
        <f>ROUND(E2566/D2566*100,0)</f>
        <v>0</v>
      </c>
      <c r="Q2566">
        <f>IFERROR(ROUND(E2566/M2566,2),0)</f>
        <v>0</v>
      </c>
      <c r="R2566" s="16" t="s">
        <v>8334</v>
      </c>
      <c r="S2566" s="11" t="s">
        <v>8335</v>
      </c>
      <c r="T2566" s="21">
        <f>(((K2566/60)/60)/24)+DATE(1970,1,1)</f>
        <v>41822.040497685186</v>
      </c>
      <c r="U2566" s="21">
        <f>(((I2566/60)/60)/24)+DATE(1970,1,1)</f>
        <v>41852.040497685186</v>
      </c>
    </row>
    <row r="2567" spans="1:21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f>YEAR(T2567)</f>
        <v>2016</v>
      </c>
      <c r="K2567" s="11">
        <v>1457710589</v>
      </c>
      <c r="L2567" t="b">
        <v>0</v>
      </c>
      <c r="M2567">
        <v>1</v>
      </c>
      <c r="N2567" t="b">
        <v>0</v>
      </c>
      <c r="O2567" t="s">
        <v>8282</v>
      </c>
      <c r="P2567" s="10">
        <f>ROUND(E2567/D2567*100,0)</f>
        <v>1</v>
      </c>
      <c r="Q2567">
        <f>IFERROR(ROUND(E2567/M2567,2),0)</f>
        <v>100</v>
      </c>
      <c r="R2567" s="16" t="s">
        <v>8334</v>
      </c>
      <c r="S2567" s="11" t="s">
        <v>8335</v>
      </c>
      <c r="T2567" s="21">
        <f>(((K2567/60)/60)/24)+DATE(1970,1,1)</f>
        <v>42440.650335648148</v>
      </c>
      <c r="U2567" s="21">
        <f>(((I2567/60)/60)/24)+DATE(1970,1,1)</f>
        <v>42499.868055555555</v>
      </c>
    </row>
    <row r="2568" spans="1:21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f>YEAR(T2568)</f>
        <v>2014</v>
      </c>
      <c r="K2568" s="11">
        <v>1406071948</v>
      </c>
      <c r="L2568" t="b">
        <v>0</v>
      </c>
      <c r="M2568">
        <v>0</v>
      </c>
      <c r="N2568" t="b">
        <v>0</v>
      </c>
      <c r="O2568" t="s">
        <v>8282</v>
      </c>
      <c r="P2568" s="10">
        <f>ROUND(E2568/D2568*100,0)</f>
        <v>0</v>
      </c>
      <c r="Q2568">
        <f>IFERROR(ROUND(E2568/M2568,2),0)</f>
        <v>0</v>
      </c>
      <c r="R2568" s="16" t="s">
        <v>8334</v>
      </c>
      <c r="S2568" s="11" t="s">
        <v>8335</v>
      </c>
      <c r="T2568" s="21">
        <f>(((K2568/60)/60)/24)+DATE(1970,1,1)</f>
        <v>41842.980879629627</v>
      </c>
      <c r="U2568" s="21">
        <f>(((I2568/60)/60)/24)+DATE(1970,1,1)</f>
        <v>41872.980879629627</v>
      </c>
    </row>
    <row r="2569" spans="1:21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f>YEAR(T2569)</f>
        <v>2015</v>
      </c>
      <c r="K2569" s="11">
        <v>1427231138</v>
      </c>
      <c r="L2569" t="b">
        <v>0</v>
      </c>
      <c r="M2569">
        <v>2</v>
      </c>
      <c r="N2569" t="b">
        <v>0</v>
      </c>
      <c r="O2569" t="s">
        <v>8282</v>
      </c>
      <c r="P2569" s="10">
        <f>ROUND(E2569/D2569*100,0)</f>
        <v>0</v>
      </c>
      <c r="Q2569">
        <f>IFERROR(ROUND(E2569/M2569,2),0)</f>
        <v>60</v>
      </c>
      <c r="R2569" s="16" t="s">
        <v>8334</v>
      </c>
      <c r="S2569" s="11" t="s">
        <v>8335</v>
      </c>
      <c r="T2569" s="21">
        <f>(((K2569/60)/60)/24)+DATE(1970,1,1)</f>
        <v>42087.878912037035</v>
      </c>
      <c r="U2569" s="21">
        <f>(((I2569/60)/60)/24)+DATE(1970,1,1)</f>
        <v>42117.878912037035</v>
      </c>
    </row>
    <row r="2570" spans="1:21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f>YEAR(T2570)</f>
        <v>2016</v>
      </c>
      <c r="K2570" s="11">
        <v>1470153594</v>
      </c>
      <c r="L2570" t="b">
        <v>0</v>
      </c>
      <c r="M2570">
        <v>1</v>
      </c>
      <c r="N2570" t="b">
        <v>0</v>
      </c>
      <c r="O2570" t="s">
        <v>8282</v>
      </c>
      <c r="P2570" s="10">
        <f>ROUND(E2570/D2570*100,0)</f>
        <v>1</v>
      </c>
      <c r="Q2570">
        <f>IFERROR(ROUND(E2570/M2570,2),0)</f>
        <v>50</v>
      </c>
      <c r="R2570" s="16" t="s">
        <v>8334</v>
      </c>
      <c r="S2570" s="11" t="s">
        <v>8335</v>
      </c>
      <c r="T2570" s="21">
        <f>(((K2570/60)/60)/24)+DATE(1970,1,1)</f>
        <v>42584.666597222225</v>
      </c>
      <c r="U2570" s="21">
        <f>(((I2570/60)/60)/24)+DATE(1970,1,1)</f>
        <v>42614.666597222225</v>
      </c>
    </row>
    <row r="2571" spans="1:21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f>YEAR(T2571)</f>
        <v>2015</v>
      </c>
      <c r="K2571" s="11">
        <v>1439865112</v>
      </c>
      <c r="L2571" t="b">
        <v>0</v>
      </c>
      <c r="M2571">
        <v>2</v>
      </c>
      <c r="N2571" t="b">
        <v>0</v>
      </c>
      <c r="O2571" t="s">
        <v>8282</v>
      </c>
      <c r="P2571" s="10">
        <f>ROUND(E2571/D2571*100,0)</f>
        <v>2</v>
      </c>
      <c r="Q2571">
        <f>IFERROR(ROUND(E2571/M2571,2),0)</f>
        <v>72.5</v>
      </c>
      <c r="R2571" s="16" t="s">
        <v>8334</v>
      </c>
      <c r="S2571" s="11" t="s">
        <v>8335</v>
      </c>
      <c r="T2571" s="21">
        <f>(((K2571/60)/60)/24)+DATE(1970,1,1)</f>
        <v>42234.105462962965</v>
      </c>
      <c r="U2571" s="21">
        <f>(((I2571/60)/60)/24)+DATE(1970,1,1)</f>
        <v>42264.105462962965</v>
      </c>
    </row>
    <row r="2572" spans="1:21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f>YEAR(T2572)</f>
        <v>2017</v>
      </c>
      <c r="K2572" s="11">
        <v>1483998035</v>
      </c>
      <c r="L2572" t="b">
        <v>0</v>
      </c>
      <c r="M2572">
        <v>2</v>
      </c>
      <c r="N2572" t="b">
        <v>0</v>
      </c>
      <c r="O2572" t="s">
        <v>8282</v>
      </c>
      <c r="P2572" s="10">
        <f>ROUND(E2572/D2572*100,0)</f>
        <v>1</v>
      </c>
      <c r="Q2572">
        <f>IFERROR(ROUND(E2572/M2572,2),0)</f>
        <v>29.5</v>
      </c>
      <c r="R2572" s="16" t="s">
        <v>8334</v>
      </c>
      <c r="S2572" s="11" t="s">
        <v>8335</v>
      </c>
      <c r="T2572" s="21">
        <f>(((K2572/60)/60)/24)+DATE(1970,1,1)</f>
        <v>42744.903182870374</v>
      </c>
      <c r="U2572" s="21">
        <f>(((I2572/60)/60)/24)+DATE(1970,1,1)</f>
        <v>42774.903182870374</v>
      </c>
    </row>
    <row r="2573" spans="1:21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f>YEAR(T2573)</f>
        <v>2016</v>
      </c>
      <c r="K2573" s="11">
        <v>1458461521</v>
      </c>
      <c r="L2573" t="b">
        <v>0</v>
      </c>
      <c r="M2573">
        <v>4</v>
      </c>
      <c r="N2573" t="b">
        <v>0</v>
      </c>
      <c r="O2573" t="s">
        <v>8282</v>
      </c>
      <c r="P2573" s="10">
        <f>ROUND(E2573/D2573*100,0)</f>
        <v>0</v>
      </c>
      <c r="Q2573">
        <f>IFERROR(ROUND(E2573/M2573,2),0)</f>
        <v>62.5</v>
      </c>
      <c r="R2573" s="16" t="s">
        <v>8334</v>
      </c>
      <c r="S2573" s="11" t="s">
        <v>8335</v>
      </c>
      <c r="T2573" s="21">
        <f>(((K2573/60)/60)/24)+DATE(1970,1,1)</f>
        <v>42449.341678240744</v>
      </c>
      <c r="U2573" s="21">
        <f>(((I2573/60)/60)/24)+DATE(1970,1,1)</f>
        <v>42509.341678240744</v>
      </c>
    </row>
    <row r="2574" spans="1:21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f>YEAR(T2574)</f>
        <v>2015</v>
      </c>
      <c r="K2574" s="11">
        <v>1426301517</v>
      </c>
      <c r="L2574" t="b">
        <v>0</v>
      </c>
      <c r="M2574">
        <v>0</v>
      </c>
      <c r="N2574" t="b">
        <v>0</v>
      </c>
      <c r="O2574" t="s">
        <v>8282</v>
      </c>
      <c r="P2574" s="10">
        <f>ROUND(E2574/D2574*100,0)</f>
        <v>0</v>
      </c>
      <c r="Q2574">
        <f>IFERROR(ROUND(E2574/M2574,2),0)</f>
        <v>0</v>
      </c>
      <c r="R2574" s="16" t="s">
        <v>8334</v>
      </c>
      <c r="S2574" s="11" t="s">
        <v>8335</v>
      </c>
      <c r="T2574" s="21">
        <f>(((K2574/60)/60)/24)+DATE(1970,1,1)</f>
        <v>42077.119409722218</v>
      </c>
      <c r="U2574" s="21">
        <f>(((I2574/60)/60)/24)+DATE(1970,1,1)</f>
        <v>42107.119409722218</v>
      </c>
    </row>
    <row r="2575" spans="1:21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f>YEAR(T2575)</f>
        <v>2014</v>
      </c>
      <c r="K2575" s="11">
        <v>1404915149</v>
      </c>
      <c r="L2575" t="b">
        <v>0</v>
      </c>
      <c r="M2575">
        <v>0</v>
      </c>
      <c r="N2575" t="b">
        <v>0</v>
      </c>
      <c r="O2575" t="s">
        <v>8282</v>
      </c>
      <c r="P2575" s="10">
        <f>ROUND(E2575/D2575*100,0)</f>
        <v>0</v>
      </c>
      <c r="Q2575">
        <f>IFERROR(ROUND(E2575/M2575,2),0)</f>
        <v>0</v>
      </c>
      <c r="R2575" s="16" t="s">
        <v>8334</v>
      </c>
      <c r="S2575" s="11" t="s">
        <v>8335</v>
      </c>
      <c r="T2575" s="21">
        <f>(((K2575/60)/60)/24)+DATE(1970,1,1)</f>
        <v>41829.592002314814</v>
      </c>
      <c r="U2575" s="21">
        <f>(((I2575/60)/60)/24)+DATE(1970,1,1)</f>
        <v>41874.592002314814</v>
      </c>
    </row>
    <row r="2576" spans="1:21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f>YEAR(T2576)</f>
        <v>2016</v>
      </c>
      <c r="K2576" s="11">
        <v>1461786545</v>
      </c>
      <c r="L2576" t="b">
        <v>0</v>
      </c>
      <c r="M2576">
        <v>0</v>
      </c>
      <c r="N2576" t="b">
        <v>0</v>
      </c>
      <c r="O2576" t="s">
        <v>8282</v>
      </c>
      <c r="P2576" s="10">
        <f>ROUND(E2576/D2576*100,0)</f>
        <v>0</v>
      </c>
      <c r="Q2576">
        <f>IFERROR(ROUND(E2576/M2576,2),0)</f>
        <v>0</v>
      </c>
      <c r="R2576" s="16" t="s">
        <v>8334</v>
      </c>
      <c r="S2576" s="11" t="s">
        <v>8335</v>
      </c>
      <c r="T2576" s="21">
        <f>(((K2576/60)/60)/24)+DATE(1970,1,1)</f>
        <v>42487.825752314813</v>
      </c>
      <c r="U2576" s="21">
        <f>(((I2576/60)/60)/24)+DATE(1970,1,1)</f>
        <v>42508.825752314813</v>
      </c>
    </row>
    <row r="2577" spans="1:21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f>YEAR(T2577)</f>
        <v>2014</v>
      </c>
      <c r="K2577" s="11">
        <v>1418438194</v>
      </c>
      <c r="L2577" t="b">
        <v>0</v>
      </c>
      <c r="M2577">
        <v>0</v>
      </c>
      <c r="N2577" t="b">
        <v>0</v>
      </c>
      <c r="O2577" t="s">
        <v>8282</v>
      </c>
      <c r="P2577" s="10">
        <f>ROUND(E2577/D2577*100,0)</f>
        <v>0</v>
      </c>
      <c r="Q2577">
        <f>IFERROR(ROUND(E2577/M2577,2),0)</f>
        <v>0</v>
      </c>
      <c r="R2577" s="16" t="s">
        <v>8334</v>
      </c>
      <c r="S2577" s="11" t="s">
        <v>8335</v>
      </c>
      <c r="T2577" s="21">
        <f>(((K2577/60)/60)/24)+DATE(1970,1,1)</f>
        <v>41986.108726851846</v>
      </c>
      <c r="U2577" s="21">
        <f>(((I2577/60)/60)/24)+DATE(1970,1,1)</f>
        <v>42016.108726851846</v>
      </c>
    </row>
    <row r="2578" spans="1:21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f>YEAR(T2578)</f>
        <v>2015</v>
      </c>
      <c r="K2578" s="11">
        <v>1424823247</v>
      </c>
      <c r="L2578" t="b">
        <v>0</v>
      </c>
      <c r="M2578">
        <v>0</v>
      </c>
      <c r="N2578" t="b">
        <v>0</v>
      </c>
      <c r="O2578" t="s">
        <v>8282</v>
      </c>
      <c r="P2578" s="10">
        <f>ROUND(E2578/D2578*100,0)</f>
        <v>0</v>
      </c>
      <c r="Q2578">
        <f>IFERROR(ROUND(E2578/M2578,2),0)</f>
        <v>0</v>
      </c>
      <c r="R2578" s="16" t="s">
        <v>8334</v>
      </c>
      <c r="S2578" s="11" t="s">
        <v>8335</v>
      </c>
      <c r="T2578" s="21">
        <f>(((K2578/60)/60)/24)+DATE(1970,1,1)</f>
        <v>42060.00980324074</v>
      </c>
      <c r="U2578" s="21">
        <f>(((I2578/60)/60)/24)+DATE(1970,1,1)</f>
        <v>42104.968136574069</v>
      </c>
    </row>
    <row r="2579" spans="1:21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f>YEAR(T2579)</f>
        <v>2014</v>
      </c>
      <c r="K2579" s="11">
        <v>1405021297</v>
      </c>
      <c r="L2579" t="b">
        <v>0</v>
      </c>
      <c r="M2579">
        <v>0</v>
      </c>
      <c r="N2579" t="b">
        <v>0</v>
      </c>
      <c r="O2579" t="s">
        <v>8282</v>
      </c>
      <c r="P2579" s="10">
        <f>ROUND(E2579/D2579*100,0)</f>
        <v>0</v>
      </c>
      <c r="Q2579">
        <f>IFERROR(ROUND(E2579/M2579,2),0)</f>
        <v>0</v>
      </c>
      <c r="R2579" s="16" t="s">
        <v>8334</v>
      </c>
      <c r="S2579" s="11" t="s">
        <v>8335</v>
      </c>
      <c r="T2579" s="21">
        <f>(((K2579/60)/60)/24)+DATE(1970,1,1)</f>
        <v>41830.820567129631</v>
      </c>
      <c r="U2579" s="21">
        <f>(((I2579/60)/60)/24)+DATE(1970,1,1)</f>
        <v>41855.820567129631</v>
      </c>
    </row>
    <row r="2580" spans="1:21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f>YEAR(T2580)</f>
        <v>2015</v>
      </c>
      <c r="K2580" s="11">
        <v>1440203579</v>
      </c>
      <c r="L2580" t="b">
        <v>0</v>
      </c>
      <c r="M2580">
        <v>0</v>
      </c>
      <c r="N2580" t="b">
        <v>0</v>
      </c>
      <c r="O2580" t="s">
        <v>8282</v>
      </c>
      <c r="P2580" s="10">
        <f>ROUND(E2580/D2580*100,0)</f>
        <v>0</v>
      </c>
      <c r="Q2580">
        <f>IFERROR(ROUND(E2580/M2580,2),0)</f>
        <v>0</v>
      </c>
      <c r="R2580" s="16" t="s">
        <v>8334</v>
      </c>
      <c r="S2580" s="11" t="s">
        <v>8335</v>
      </c>
      <c r="T2580" s="21">
        <f>(((K2580/60)/60)/24)+DATE(1970,1,1)</f>
        <v>42238.022905092599</v>
      </c>
      <c r="U2580" s="21">
        <f>(((I2580/60)/60)/24)+DATE(1970,1,1)</f>
        <v>42286.708333333328</v>
      </c>
    </row>
    <row r="2581" spans="1:21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f>YEAR(T2581)</f>
        <v>2014</v>
      </c>
      <c r="K2581" s="11">
        <v>1405626903</v>
      </c>
      <c r="L2581" t="b">
        <v>0</v>
      </c>
      <c r="M2581">
        <v>12</v>
      </c>
      <c r="N2581" t="b">
        <v>0</v>
      </c>
      <c r="O2581" t="s">
        <v>8282</v>
      </c>
      <c r="P2581" s="10">
        <f>ROUND(E2581/D2581*100,0)</f>
        <v>0</v>
      </c>
      <c r="Q2581">
        <f>IFERROR(ROUND(E2581/M2581,2),0)</f>
        <v>23.08</v>
      </c>
      <c r="R2581" s="16" t="s">
        <v>8334</v>
      </c>
      <c r="S2581" s="11" t="s">
        <v>8335</v>
      </c>
      <c r="T2581" s="21">
        <f>(((K2581/60)/60)/24)+DATE(1970,1,1)</f>
        <v>41837.829895833333</v>
      </c>
      <c r="U2581" s="21">
        <f>(((I2581/60)/60)/24)+DATE(1970,1,1)</f>
        <v>41897.829895833333</v>
      </c>
    </row>
    <row r="2582" spans="1:21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f>YEAR(T2582)</f>
        <v>2015</v>
      </c>
      <c r="K2582" s="11">
        <v>1429170603</v>
      </c>
      <c r="L2582" t="b">
        <v>0</v>
      </c>
      <c r="M2582">
        <v>2</v>
      </c>
      <c r="N2582" t="b">
        <v>0</v>
      </c>
      <c r="O2582" t="s">
        <v>8282</v>
      </c>
      <c r="P2582" s="10">
        <f>ROUND(E2582/D2582*100,0)</f>
        <v>1</v>
      </c>
      <c r="Q2582">
        <f>IFERROR(ROUND(E2582/M2582,2),0)</f>
        <v>25.5</v>
      </c>
      <c r="R2582" s="16" t="s">
        <v>8334</v>
      </c>
      <c r="S2582" s="11" t="s">
        <v>8335</v>
      </c>
      <c r="T2582" s="21">
        <f>(((K2582/60)/60)/24)+DATE(1970,1,1)</f>
        <v>42110.326423611114</v>
      </c>
      <c r="U2582" s="21">
        <f>(((I2582/60)/60)/24)+DATE(1970,1,1)</f>
        <v>42140.125</v>
      </c>
    </row>
    <row r="2583" spans="1:21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f>YEAR(T2583)</f>
        <v>2015</v>
      </c>
      <c r="K2583" s="11">
        <v>1445094298</v>
      </c>
      <c r="L2583" t="b">
        <v>0</v>
      </c>
      <c r="M2583">
        <v>11</v>
      </c>
      <c r="N2583" t="b">
        <v>0</v>
      </c>
      <c r="O2583" t="s">
        <v>8282</v>
      </c>
      <c r="P2583" s="10">
        <f>ROUND(E2583/D2583*100,0)</f>
        <v>11</v>
      </c>
      <c r="Q2583">
        <f>IFERROR(ROUND(E2583/M2583,2),0)</f>
        <v>48.18</v>
      </c>
      <c r="R2583" s="16" t="s">
        <v>8334</v>
      </c>
      <c r="S2583" s="11" t="s">
        <v>8335</v>
      </c>
      <c r="T2583" s="21">
        <f>(((K2583/60)/60)/24)+DATE(1970,1,1)</f>
        <v>42294.628449074073</v>
      </c>
      <c r="U2583" s="21">
        <f>(((I2583/60)/60)/24)+DATE(1970,1,1)</f>
        <v>42324.670115740737</v>
      </c>
    </row>
    <row r="2584" spans="1:21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f>YEAR(T2584)</f>
        <v>2016</v>
      </c>
      <c r="K2584" s="11">
        <v>1475192634</v>
      </c>
      <c r="L2584" t="b">
        <v>0</v>
      </c>
      <c r="M2584">
        <v>1</v>
      </c>
      <c r="N2584" t="b">
        <v>0</v>
      </c>
      <c r="O2584" t="s">
        <v>8282</v>
      </c>
      <c r="P2584" s="10">
        <f>ROUND(E2584/D2584*100,0)</f>
        <v>0</v>
      </c>
      <c r="Q2584">
        <f>IFERROR(ROUND(E2584/M2584,2),0)</f>
        <v>1</v>
      </c>
      <c r="R2584" s="16" t="s">
        <v>8334</v>
      </c>
      <c r="S2584" s="11" t="s">
        <v>8335</v>
      </c>
      <c r="T2584" s="21">
        <f>(((K2584/60)/60)/24)+DATE(1970,1,1)</f>
        <v>42642.988819444443</v>
      </c>
      <c r="U2584" s="21">
        <f>(((I2584/60)/60)/24)+DATE(1970,1,1)</f>
        <v>42672.988819444443</v>
      </c>
    </row>
    <row r="2585" spans="1:21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f>YEAR(T2585)</f>
        <v>2015</v>
      </c>
      <c r="K2585" s="11">
        <v>1421346480</v>
      </c>
      <c r="L2585" t="b">
        <v>0</v>
      </c>
      <c r="M2585">
        <v>5</v>
      </c>
      <c r="N2585" t="b">
        <v>0</v>
      </c>
      <c r="O2585" t="s">
        <v>8282</v>
      </c>
      <c r="P2585" s="10">
        <f>ROUND(E2585/D2585*100,0)</f>
        <v>1</v>
      </c>
      <c r="Q2585">
        <f>IFERROR(ROUND(E2585/M2585,2),0)</f>
        <v>1</v>
      </c>
      <c r="R2585" s="16" t="s">
        <v>8334</v>
      </c>
      <c r="S2585" s="11" t="s">
        <v>8335</v>
      </c>
      <c r="T2585" s="21">
        <f>(((K2585/60)/60)/24)+DATE(1970,1,1)</f>
        <v>42019.76944444445</v>
      </c>
      <c r="U2585" s="21">
        <f>(((I2585/60)/60)/24)+DATE(1970,1,1)</f>
        <v>42079.727777777778</v>
      </c>
    </row>
    <row r="2586" spans="1:21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f>YEAR(T2586)</f>
        <v>2015</v>
      </c>
      <c r="K2586" s="11">
        <v>1431749369</v>
      </c>
      <c r="L2586" t="b">
        <v>0</v>
      </c>
      <c r="M2586">
        <v>0</v>
      </c>
      <c r="N2586" t="b">
        <v>0</v>
      </c>
      <c r="O2586" t="s">
        <v>8282</v>
      </c>
      <c r="P2586" s="10">
        <f>ROUND(E2586/D2586*100,0)</f>
        <v>0</v>
      </c>
      <c r="Q2586">
        <f>IFERROR(ROUND(E2586/M2586,2),0)</f>
        <v>0</v>
      </c>
      <c r="R2586" s="16" t="s">
        <v>8334</v>
      </c>
      <c r="S2586" s="11" t="s">
        <v>8335</v>
      </c>
      <c r="T2586" s="21">
        <f>(((K2586/60)/60)/24)+DATE(1970,1,1)</f>
        <v>42140.173252314817</v>
      </c>
      <c r="U2586" s="21">
        <f>(((I2586/60)/60)/24)+DATE(1970,1,1)</f>
        <v>42170.173252314817</v>
      </c>
    </row>
    <row r="2587" spans="1:21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f>YEAR(T2587)</f>
        <v>2014</v>
      </c>
      <c r="K2587" s="11">
        <v>1402009632</v>
      </c>
      <c r="L2587" t="b">
        <v>0</v>
      </c>
      <c r="M2587">
        <v>1</v>
      </c>
      <c r="N2587" t="b">
        <v>0</v>
      </c>
      <c r="O2587" t="s">
        <v>8282</v>
      </c>
      <c r="P2587" s="10">
        <f>ROUND(E2587/D2587*100,0)</f>
        <v>0</v>
      </c>
      <c r="Q2587">
        <f>IFERROR(ROUND(E2587/M2587,2),0)</f>
        <v>50</v>
      </c>
      <c r="R2587" s="16" t="s">
        <v>8334</v>
      </c>
      <c r="S2587" s="11" t="s">
        <v>8335</v>
      </c>
      <c r="T2587" s="21">
        <f>(((K2587/60)/60)/24)+DATE(1970,1,1)</f>
        <v>41795.963333333333</v>
      </c>
      <c r="U2587" s="21">
        <f>(((I2587/60)/60)/24)+DATE(1970,1,1)</f>
        <v>41825.963333333333</v>
      </c>
    </row>
    <row r="2588" spans="1:21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f>YEAR(T2588)</f>
        <v>2015</v>
      </c>
      <c r="K2588" s="11">
        <v>1448438136</v>
      </c>
      <c r="L2588" t="b">
        <v>0</v>
      </c>
      <c r="M2588">
        <v>1</v>
      </c>
      <c r="N2588" t="b">
        <v>0</v>
      </c>
      <c r="O2588" t="s">
        <v>8282</v>
      </c>
      <c r="P2588" s="10">
        <f>ROUND(E2588/D2588*100,0)</f>
        <v>0</v>
      </c>
      <c r="Q2588">
        <f>IFERROR(ROUND(E2588/M2588,2),0)</f>
        <v>5</v>
      </c>
      <c r="R2588" s="16" t="s">
        <v>8334</v>
      </c>
      <c r="S2588" s="11" t="s">
        <v>8335</v>
      </c>
      <c r="T2588" s="21">
        <f>(((K2588/60)/60)/24)+DATE(1970,1,1)</f>
        <v>42333.330277777779</v>
      </c>
      <c r="U2588" s="21">
        <f>(((I2588/60)/60)/24)+DATE(1970,1,1)</f>
        <v>42363.330277777779</v>
      </c>
    </row>
    <row r="2589" spans="1:21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f>YEAR(T2589)</f>
        <v>2015</v>
      </c>
      <c r="K2589" s="11">
        <v>1448899953</v>
      </c>
      <c r="L2589" t="b">
        <v>0</v>
      </c>
      <c r="M2589">
        <v>6</v>
      </c>
      <c r="N2589" t="b">
        <v>0</v>
      </c>
      <c r="O2589" t="s">
        <v>8282</v>
      </c>
      <c r="P2589" s="10">
        <f>ROUND(E2589/D2589*100,0)</f>
        <v>2</v>
      </c>
      <c r="Q2589">
        <f>IFERROR(ROUND(E2589/M2589,2),0)</f>
        <v>202.83</v>
      </c>
      <c r="R2589" s="16" t="s">
        <v>8334</v>
      </c>
      <c r="S2589" s="11" t="s">
        <v>8335</v>
      </c>
      <c r="T2589" s="21">
        <f>(((K2589/60)/60)/24)+DATE(1970,1,1)</f>
        <v>42338.675381944442</v>
      </c>
      <c r="U2589" s="21">
        <f>(((I2589/60)/60)/24)+DATE(1970,1,1)</f>
        <v>42368.675381944442</v>
      </c>
    </row>
    <row r="2590" spans="1:21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f>YEAR(T2590)</f>
        <v>2015</v>
      </c>
      <c r="K2590" s="11">
        <v>1423325626</v>
      </c>
      <c r="L2590" t="b">
        <v>0</v>
      </c>
      <c r="M2590">
        <v>8</v>
      </c>
      <c r="N2590" t="b">
        <v>0</v>
      </c>
      <c r="O2590" t="s">
        <v>8282</v>
      </c>
      <c r="P2590" s="10">
        <f>ROUND(E2590/D2590*100,0)</f>
        <v>4</v>
      </c>
      <c r="Q2590">
        <f>IFERROR(ROUND(E2590/M2590,2),0)</f>
        <v>29.13</v>
      </c>
      <c r="R2590" s="16" t="s">
        <v>8334</v>
      </c>
      <c r="S2590" s="11" t="s">
        <v>8335</v>
      </c>
      <c r="T2590" s="21">
        <f>(((K2590/60)/60)/24)+DATE(1970,1,1)</f>
        <v>42042.676226851851</v>
      </c>
      <c r="U2590" s="21">
        <f>(((I2590/60)/60)/24)+DATE(1970,1,1)</f>
        <v>42094.551388888889</v>
      </c>
    </row>
    <row r="2591" spans="1:21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f>YEAR(T2591)</f>
        <v>2016</v>
      </c>
      <c r="K2591" s="11">
        <v>1456145527</v>
      </c>
      <c r="L2591" t="b">
        <v>0</v>
      </c>
      <c r="M2591">
        <v>1</v>
      </c>
      <c r="N2591" t="b">
        <v>0</v>
      </c>
      <c r="O2591" t="s">
        <v>8282</v>
      </c>
      <c r="P2591" s="10">
        <f>ROUND(E2591/D2591*100,0)</f>
        <v>0</v>
      </c>
      <c r="Q2591">
        <f>IFERROR(ROUND(E2591/M2591,2),0)</f>
        <v>5</v>
      </c>
      <c r="R2591" s="16" t="s">
        <v>8334</v>
      </c>
      <c r="S2591" s="11" t="s">
        <v>8335</v>
      </c>
      <c r="T2591" s="21">
        <f>(((K2591/60)/60)/24)+DATE(1970,1,1)</f>
        <v>42422.536192129628</v>
      </c>
      <c r="U2591" s="21">
        <f>(((I2591/60)/60)/24)+DATE(1970,1,1)</f>
        <v>42452.494525462964</v>
      </c>
    </row>
    <row r="2592" spans="1:21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f>YEAR(T2592)</f>
        <v>2016</v>
      </c>
      <c r="K2592" s="11">
        <v>1453212497</v>
      </c>
      <c r="L2592" t="b">
        <v>0</v>
      </c>
      <c r="M2592">
        <v>0</v>
      </c>
      <c r="N2592" t="b">
        <v>0</v>
      </c>
      <c r="O2592" t="s">
        <v>8282</v>
      </c>
      <c r="P2592" s="10">
        <f>ROUND(E2592/D2592*100,0)</f>
        <v>0</v>
      </c>
      <c r="Q2592">
        <f>IFERROR(ROUND(E2592/M2592,2),0)</f>
        <v>0</v>
      </c>
      <c r="R2592" s="16" t="s">
        <v>8334</v>
      </c>
      <c r="S2592" s="11" t="s">
        <v>8335</v>
      </c>
      <c r="T2592" s="21">
        <f>(((K2592/60)/60)/24)+DATE(1970,1,1)</f>
        <v>42388.589085648149</v>
      </c>
      <c r="U2592" s="21">
        <f>(((I2592/60)/60)/24)+DATE(1970,1,1)</f>
        <v>42395.589085648149</v>
      </c>
    </row>
    <row r="2593" spans="1:21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f>YEAR(T2593)</f>
        <v>2016</v>
      </c>
      <c r="K2593" s="11">
        <v>1452721524</v>
      </c>
      <c r="L2593" t="b">
        <v>0</v>
      </c>
      <c r="M2593">
        <v>2</v>
      </c>
      <c r="N2593" t="b">
        <v>0</v>
      </c>
      <c r="O2593" t="s">
        <v>8282</v>
      </c>
      <c r="P2593" s="10">
        <f>ROUND(E2593/D2593*100,0)</f>
        <v>2</v>
      </c>
      <c r="Q2593">
        <f>IFERROR(ROUND(E2593/M2593,2),0)</f>
        <v>13</v>
      </c>
      <c r="R2593" s="16" t="s">
        <v>8334</v>
      </c>
      <c r="S2593" s="11" t="s">
        <v>8335</v>
      </c>
      <c r="T2593" s="21">
        <f>(((K2593/60)/60)/24)+DATE(1970,1,1)</f>
        <v>42382.906527777777</v>
      </c>
      <c r="U2593" s="21">
        <f>(((I2593/60)/60)/24)+DATE(1970,1,1)</f>
        <v>42442.864861111113</v>
      </c>
    </row>
    <row r="2594" spans="1:21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f>YEAR(T2594)</f>
        <v>2014</v>
      </c>
      <c r="K2594" s="11">
        <v>1409944421</v>
      </c>
      <c r="L2594" t="b">
        <v>0</v>
      </c>
      <c r="M2594">
        <v>1</v>
      </c>
      <c r="N2594" t="b">
        <v>0</v>
      </c>
      <c r="O2594" t="s">
        <v>8282</v>
      </c>
      <c r="P2594" s="10">
        <f>ROUND(E2594/D2594*100,0)</f>
        <v>0</v>
      </c>
      <c r="Q2594">
        <f>IFERROR(ROUND(E2594/M2594,2),0)</f>
        <v>50</v>
      </c>
      <c r="R2594" s="16" t="s">
        <v>8334</v>
      </c>
      <c r="S2594" s="11" t="s">
        <v>8335</v>
      </c>
      <c r="T2594" s="21">
        <f>(((K2594/60)/60)/24)+DATE(1970,1,1)</f>
        <v>41887.801168981481</v>
      </c>
      <c r="U2594" s="21">
        <f>(((I2594/60)/60)/24)+DATE(1970,1,1)</f>
        <v>41917.801168981481</v>
      </c>
    </row>
    <row r="2595" spans="1:21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f>YEAR(T2595)</f>
        <v>2015</v>
      </c>
      <c r="K2595" s="11">
        <v>1427401026</v>
      </c>
      <c r="L2595" t="b">
        <v>0</v>
      </c>
      <c r="M2595">
        <v>0</v>
      </c>
      <c r="N2595" t="b">
        <v>0</v>
      </c>
      <c r="O2595" t="s">
        <v>8282</v>
      </c>
      <c r="P2595" s="10">
        <f>ROUND(E2595/D2595*100,0)</f>
        <v>0</v>
      </c>
      <c r="Q2595">
        <f>IFERROR(ROUND(E2595/M2595,2),0)</f>
        <v>0</v>
      </c>
      <c r="R2595" s="16" t="s">
        <v>8334</v>
      </c>
      <c r="S2595" s="11" t="s">
        <v>8335</v>
      </c>
      <c r="T2595" s="21">
        <f>(((K2595/60)/60)/24)+DATE(1970,1,1)</f>
        <v>42089.84520833334</v>
      </c>
      <c r="U2595" s="21">
        <f>(((I2595/60)/60)/24)+DATE(1970,1,1)</f>
        <v>42119.84520833334</v>
      </c>
    </row>
    <row r="2596" spans="1:21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f>YEAR(T2596)</f>
        <v>2014</v>
      </c>
      <c r="K2596" s="11">
        <v>1404861228</v>
      </c>
      <c r="L2596" t="b">
        <v>0</v>
      </c>
      <c r="M2596">
        <v>1</v>
      </c>
      <c r="N2596" t="b">
        <v>0</v>
      </c>
      <c r="O2596" t="s">
        <v>8282</v>
      </c>
      <c r="P2596" s="10">
        <f>ROUND(E2596/D2596*100,0)</f>
        <v>0</v>
      </c>
      <c r="Q2596">
        <f>IFERROR(ROUND(E2596/M2596,2),0)</f>
        <v>1</v>
      </c>
      <c r="R2596" s="16" t="s">
        <v>8334</v>
      </c>
      <c r="S2596" s="11" t="s">
        <v>8335</v>
      </c>
      <c r="T2596" s="21">
        <f>(((K2596/60)/60)/24)+DATE(1970,1,1)</f>
        <v>41828.967916666668</v>
      </c>
      <c r="U2596" s="21">
        <f>(((I2596/60)/60)/24)+DATE(1970,1,1)</f>
        <v>41858.967916666668</v>
      </c>
    </row>
    <row r="2597" spans="1:21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f>YEAR(T2597)</f>
        <v>2017</v>
      </c>
      <c r="K2597" s="11">
        <v>1485323500</v>
      </c>
      <c r="L2597" t="b">
        <v>0</v>
      </c>
      <c r="M2597">
        <v>19</v>
      </c>
      <c r="N2597" t="b">
        <v>0</v>
      </c>
      <c r="O2597" t="s">
        <v>8282</v>
      </c>
      <c r="P2597" s="10">
        <f>ROUND(E2597/D2597*100,0)</f>
        <v>12</v>
      </c>
      <c r="Q2597">
        <f>IFERROR(ROUND(E2597/M2597,2),0)</f>
        <v>96.05</v>
      </c>
      <c r="R2597" s="16" t="s">
        <v>8334</v>
      </c>
      <c r="S2597" s="11" t="s">
        <v>8335</v>
      </c>
      <c r="T2597" s="21">
        <f>(((K2597/60)/60)/24)+DATE(1970,1,1)</f>
        <v>42760.244212962964</v>
      </c>
      <c r="U2597" s="21">
        <f>(((I2597/60)/60)/24)+DATE(1970,1,1)</f>
        <v>42790.244212962964</v>
      </c>
    </row>
    <row r="2598" spans="1:21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f>YEAR(T2598)</f>
        <v>2014</v>
      </c>
      <c r="K2598" s="11">
        <v>1404835009</v>
      </c>
      <c r="L2598" t="b">
        <v>0</v>
      </c>
      <c r="M2598">
        <v>27</v>
      </c>
      <c r="N2598" t="b">
        <v>0</v>
      </c>
      <c r="O2598" t="s">
        <v>8282</v>
      </c>
      <c r="P2598" s="10">
        <f>ROUND(E2598/D2598*100,0)</f>
        <v>24</v>
      </c>
      <c r="Q2598">
        <f>IFERROR(ROUND(E2598/M2598,2),0)</f>
        <v>305.77999999999997</v>
      </c>
      <c r="R2598" s="16" t="s">
        <v>8334</v>
      </c>
      <c r="S2598" s="11" t="s">
        <v>8335</v>
      </c>
      <c r="T2598" s="21">
        <f>(((K2598/60)/60)/24)+DATE(1970,1,1)</f>
        <v>41828.664456018516</v>
      </c>
      <c r="U2598" s="21">
        <f>(((I2598/60)/60)/24)+DATE(1970,1,1)</f>
        <v>41858.664456018516</v>
      </c>
    </row>
    <row r="2599" spans="1:21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f>YEAR(T2599)</f>
        <v>2016</v>
      </c>
      <c r="K2599" s="11">
        <v>1463731917</v>
      </c>
      <c r="L2599" t="b">
        <v>0</v>
      </c>
      <c r="M2599">
        <v>7</v>
      </c>
      <c r="N2599" t="b">
        <v>0</v>
      </c>
      <c r="O2599" t="s">
        <v>8282</v>
      </c>
      <c r="P2599" s="10">
        <f>ROUND(E2599/D2599*100,0)</f>
        <v>6</v>
      </c>
      <c r="Q2599">
        <f>IFERROR(ROUND(E2599/M2599,2),0)</f>
        <v>12.14</v>
      </c>
      <c r="R2599" s="16" t="s">
        <v>8334</v>
      </c>
      <c r="S2599" s="11" t="s">
        <v>8335</v>
      </c>
      <c r="T2599" s="21">
        <f>(((K2599/60)/60)/24)+DATE(1970,1,1)</f>
        <v>42510.341631944444</v>
      </c>
      <c r="U2599" s="21">
        <f>(((I2599/60)/60)/24)+DATE(1970,1,1)</f>
        <v>42540.341631944444</v>
      </c>
    </row>
    <row r="2600" spans="1:21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f>YEAR(T2600)</f>
        <v>2015</v>
      </c>
      <c r="K2600" s="11">
        <v>1440447001</v>
      </c>
      <c r="L2600" t="b">
        <v>0</v>
      </c>
      <c r="M2600">
        <v>14</v>
      </c>
      <c r="N2600" t="b">
        <v>0</v>
      </c>
      <c r="O2600" t="s">
        <v>8282</v>
      </c>
      <c r="P2600" s="10">
        <f>ROUND(E2600/D2600*100,0)</f>
        <v>39</v>
      </c>
      <c r="Q2600">
        <f>IFERROR(ROUND(E2600/M2600,2),0)</f>
        <v>83.57</v>
      </c>
      <c r="R2600" s="16" t="s">
        <v>8334</v>
      </c>
      <c r="S2600" s="11" t="s">
        <v>8335</v>
      </c>
      <c r="T2600" s="21">
        <f>(((K2600/60)/60)/24)+DATE(1970,1,1)</f>
        <v>42240.840289351851</v>
      </c>
      <c r="U2600" s="21">
        <f>(((I2600/60)/60)/24)+DATE(1970,1,1)</f>
        <v>42270.840289351851</v>
      </c>
    </row>
    <row r="2601" spans="1:21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f>YEAR(T2601)</f>
        <v>2014</v>
      </c>
      <c r="K2601" s="11">
        <v>1403201147</v>
      </c>
      <c r="L2601" t="b">
        <v>0</v>
      </c>
      <c r="M2601">
        <v>5</v>
      </c>
      <c r="N2601" t="b">
        <v>0</v>
      </c>
      <c r="O2601" t="s">
        <v>8282</v>
      </c>
      <c r="P2601" s="10">
        <f>ROUND(E2601/D2601*100,0)</f>
        <v>1</v>
      </c>
      <c r="Q2601">
        <f>IFERROR(ROUND(E2601/M2601,2),0)</f>
        <v>18</v>
      </c>
      <c r="R2601" s="16" t="s">
        <v>8334</v>
      </c>
      <c r="S2601" s="11" t="s">
        <v>8335</v>
      </c>
      <c r="T2601" s="21">
        <f>(((K2601/60)/60)/24)+DATE(1970,1,1)</f>
        <v>41809.754016203704</v>
      </c>
      <c r="U2601" s="21">
        <f>(((I2601/60)/60)/24)+DATE(1970,1,1)</f>
        <v>41854.754016203704</v>
      </c>
    </row>
    <row r="2602" spans="1:21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f>YEAR(T2602)</f>
        <v>2016</v>
      </c>
      <c r="K2602" s="11">
        <v>1453757800</v>
      </c>
      <c r="L2602" t="b">
        <v>0</v>
      </c>
      <c r="M2602">
        <v>30</v>
      </c>
      <c r="N2602" t="b">
        <v>0</v>
      </c>
      <c r="O2602" t="s">
        <v>8282</v>
      </c>
      <c r="P2602" s="10">
        <f>ROUND(E2602/D2602*100,0)</f>
        <v>7</v>
      </c>
      <c r="Q2602">
        <f>IFERROR(ROUND(E2602/M2602,2),0)</f>
        <v>115.53</v>
      </c>
      <c r="R2602" s="16" t="s">
        <v>8334</v>
      </c>
      <c r="S2602" s="11" t="s">
        <v>8335</v>
      </c>
      <c r="T2602" s="21">
        <f>(((K2602/60)/60)/24)+DATE(1970,1,1)</f>
        <v>42394.900462962964</v>
      </c>
      <c r="U2602" s="21">
        <f>(((I2602/60)/60)/24)+DATE(1970,1,1)</f>
        <v>42454.858796296292</v>
      </c>
    </row>
    <row r="2603" spans="1:21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f>YEAR(T2603)</f>
        <v>2012</v>
      </c>
      <c r="K2603" s="11">
        <v>1346276349</v>
      </c>
      <c r="L2603" t="b">
        <v>1</v>
      </c>
      <c r="M2603">
        <v>151</v>
      </c>
      <c r="N2603" t="b">
        <v>1</v>
      </c>
      <c r="O2603" t="s">
        <v>8299</v>
      </c>
      <c r="P2603" s="10">
        <f>ROUND(E2603/D2603*100,0)</f>
        <v>661</v>
      </c>
      <c r="Q2603">
        <f>IFERROR(ROUND(E2603/M2603,2),0)</f>
        <v>21.9</v>
      </c>
      <c r="R2603" s="16" t="s">
        <v>8317</v>
      </c>
      <c r="S2603" s="11" t="s">
        <v>8353</v>
      </c>
      <c r="T2603" s="21">
        <f>(((K2603/60)/60)/24)+DATE(1970,1,1)</f>
        <v>41150.902187499996</v>
      </c>
      <c r="U2603" s="21">
        <f>(((I2603/60)/60)/24)+DATE(1970,1,1)</f>
        <v>41165.165972222225</v>
      </c>
    </row>
    <row r="2604" spans="1:21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f>YEAR(T2604)</f>
        <v>2014</v>
      </c>
      <c r="K2604" s="11">
        <v>1412358968</v>
      </c>
      <c r="L2604" t="b">
        <v>1</v>
      </c>
      <c r="M2604">
        <v>489</v>
      </c>
      <c r="N2604" t="b">
        <v>1</v>
      </c>
      <c r="O2604" t="s">
        <v>8299</v>
      </c>
      <c r="P2604" s="10">
        <f>ROUND(E2604/D2604*100,0)</f>
        <v>326</v>
      </c>
      <c r="Q2604">
        <f>IFERROR(ROUND(E2604/M2604,2),0)</f>
        <v>80.02</v>
      </c>
      <c r="R2604" s="16" t="s">
        <v>8317</v>
      </c>
      <c r="S2604" s="11" t="s">
        <v>8353</v>
      </c>
      <c r="T2604" s="21">
        <f>(((K2604/60)/60)/24)+DATE(1970,1,1)</f>
        <v>41915.747314814813</v>
      </c>
      <c r="U2604" s="21">
        <f>(((I2604/60)/60)/24)+DATE(1970,1,1)</f>
        <v>41955.888888888891</v>
      </c>
    </row>
    <row r="2605" spans="1:21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f>YEAR(T2605)</f>
        <v>2013</v>
      </c>
      <c r="K2605" s="11">
        <v>1386626054</v>
      </c>
      <c r="L2605" t="b">
        <v>1</v>
      </c>
      <c r="M2605">
        <v>50</v>
      </c>
      <c r="N2605" t="b">
        <v>1</v>
      </c>
      <c r="O2605" t="s">
        <v>8299</v>
      </c>
      <c r="P2605" s="10">
        <f>ROUND(E2605/D2605*100,0)</f>
        <v>101</v>
      </c>
      <c r="Q2605">
        <f>IFERROR(ROUND(E2605/M2605,2),0)</f>
        <v>35.520000000000003</v>
      </c>
      <c r="R2605" s="16" t="s">
        <v>8317</v>
      </c>
      <c r="S2605" s="11" t="s">
        <v>8353</v>
      </c>
      <c r="T2605" s="21">
        <f>(((K2605/60)/60)/24)+DATE(1970,1,1)</f>
        <v>41617.912662037037</v>
      </c>
      <c r="U2605" s="21">
        <f>(((I2605/60)/60)/24)+DATE(1970,1,1)</f>
        <v>41631.912662037037</v>
      </c>
    </row>
    <row r="2606" spans="1:21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f>YEAR(T2606)</f>
        <v>2012</v>
      </c>
      <c r="K2606" s="11">
        <v>1333070023</v>
      </c>
      <c r="L2606" t="b">
        <v>1</v>
      </c>
      <c r="M2606">
        <v>321</v>
      </c>
      <c r="N2606" t="b">
        <v>1</v>
      </c>
      <c r="O2606" t="s">
        <v>8299</v>
      </c>
      <c r="P2606" s="10">
        <f>ROUND(E2606/D2606*100,0)</f>
        <v>104</v>
      </c>
      <c r="Q2606">
        <f>IFERROR(ROUND(E2606/M2606,2),0)</f>
        <v>64.930000000000007</v>
      </c>
      <c r="R2606" s="16" t="s">
        <v>8317</v>
      </c>
      <c r="S2606" s="11" t="s">
        <v>8353</v>
      </c>
      <c r="T2606" s="21">
        <f>(((K2606/60)/60)/24)+DATE(1970,1,1)</f>
        <v>40998.051192129627</v>
      </c>
      <c r="U2606" s="21">
        <f>(((I2606/60)/60)/24)+DATE(1970,1,1)</f>
        <v>41028.051192129627</v>
      </c>
    </row>
    <row r="2607" spans="1:21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f>YEAR(T2607)</f>
        <v>2016</v>
      </c>
      <c r="K2607" s="11">
        <v>1463576390</v>
      </c>
      <c r="L2607" t="b">
        <v>1</v>
      </c>
      <c r="M2607">
        <v>1762</v>
      </c>
      <c r="N2607" t="b">
        <v>1</v>
      </c>
      <c r="O2607" t="s">
        <v>8299</v>
      </c>
      <c r="P2607" s="10">
        <f>ROUND(E2607/D2607*100,0)</f>
        <v>107</v>
      </c>
      <c r="Q2607">
        <f>IFERROR(ROUND(E2607/M2607,2),0)</f>
        <v>60.97</v>
      </c>
      <c r="R2607" s="16" t="s">
        <v>8317</v>
      </c>
      <c r="S2607" s="11" t="s">
        <v>8353</v>
      </c>
      <c r="T2607" s="21">
        <f>(((K2607/60)/60)/24)+DATE(1970,1,1)</f>
        <v>42508.541550925926</v>
      </c>
      <c r="U2607" s="21">
        <f>(((I2607/60)/60)/24)+DATE(1970,1,1)</f>
        <v>42538.541550925926</v>
      </c>
    </row>
    <row r="2608" spans="1:21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f>YEAR(T2608)</f>
        <v>2014</v>
      </c>
      <c r="K2608" s="11">
        <v>1396026382</v>
      </c>
      <c r="L2608" t="b">
        <v>1</v>
      </c>
      <c r="M2608">
        <v>385</v>
      </c>
      <c r="N2608" t="b">
        <v>1</v>
      </c>
      <c r="O2608" t="s">
        <v>8299</v>
      </c>
      <c r="P2608" s="10">
        <f>ROUND(E2608/D2608*100,0)</f>
        <v>110</v>
      </c>
      <c r="Q2608">
        <f>IFERROR(ROUND(E2608/M2608,2),0)</f>
        <v>31.44</v>
      </c>
      <c r="R2608" s="16" t="s">
        <v>8317</v>
      </c>
      <c r="S2608" s="11" t="s">
        <v>8353</v>
      </c>
      <c r="T2608" s="21">
        <f>(((K2608/60)/60)/24)+DATE(1970,1,1)</f>
        <v>41726.712754629632</v>
      </c>
      <c r="U2608" s="21">
        <f>(((I2608/60)/60)/24)+DATE(1970,1,1)</f>
        <v>41758.712754629632</v>
      </c>
    </row>
    <row r="2609" spans="1:21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f>YEAR(T2609)</f>
        <v>2015</v>
      </c>
      <c r="K2609" s="11">
        <v>1435611572</v>
      </c>
      <c r="L2609" t="b">
        <v>1</v>
      </c>
      <c r="M2609">
        <v>398</v>
      </c>
      <c r="N2609" t="b">
        <v>1</v>
      </c>
      <c r="O2609" t="s">
        <v>8299</v>
      </c>
      <c r="P2609" s="10">
        <f>ROUND(E2609/D2609*100,0)</f>
        <v>408</v>
      </c>
      <c r="Q2609">
        <f>IFERROR(ROUND(E2609/M2609,2),0)</f>
        <v>81.95</v>
      </c>
      <c r="R2609" s="16" t="s">
        <v>8317</v>
      </c>
      <c r="S2609" s="11" t="s">
        <v>8353</v>
      </c>
      <c r="T2609" s="21">
        <f>(((K2609/60)/60)/24)+DATE(1970,1,1)</f>
        <v>42184.874675925923</v>
      </c>
      <c r="U2609" s="21">
        <f>(((I2609/60)/60)/24)+DATE(1970,1,1)</f>
        <v>42228.083333333328</v>
      </c>
    </row>
    <row r="2610" spans="1:21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f>YEAR(T2610)</f>
        <v>2017</v>
      </c>
      <c r="K2610" s="11">
        <v>1485976468</v>
      </c>
      <c r="L2610" t="b">
        <v>1</v>
      </c>
      <c r="M2610">
        <v>304</v>
      </c>
      <c r="N2610" t="b">
        <v>1</v>
      </c>
      <c r="O2610" t="s">
        <v>8299</v>
      </c>
      <c r="P2610" s="10">
        <f>ROUND(E2610/D2610*100,0)</f>
        <v>224</v>
      </c>
      <c r="Q2610">
        <f>IFERROR(ROUND(E2610/M2610,2),0)</f>
        <v>58.93</v>
      </c>
      <c r="R2610" s="16" t="s">
        <v>8317</v>
      </c>
      <c r="S2610" s="11" t="s">
        <v>8353</v>
      </c>
      <c r="T2610" s="21">
        <f>(((K2610/60)/60)/24)+DATE(1970,1,1)</f>
        <v>42767.801712962959</v>
      </c>
      <c r="U2610" s="21">
        <f>(((I2610/60)/60)/24)+DATE(1970,1,1)</f>
        <v>42809</v>
      </c>
    </row>
    <row r="2611" spans="1:21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f>YEAR(T2611)</f>
        <v>2012</v>
      </c>
      <c r="K2611" s="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0">
        <f>ROUND(E2611/D2611*100,0)</f>
        <v>304</v>
      </c>
      <c r="Q2611">
        <f>IFERROR(ROUND(E2611/M2611,2),0)</f>
        <v>157.29</v>
      </c>
      <c r="R2611" s="16" t="s">
        <v>8317</v>
      </c>
      <c r="S2611" s="11" t="s">
        <v>8353</v>
      </c>
      <c r="T2611" s="21">
        <f>(((K2611/60)/60)/24)+DATE(1970,1,1)</f>
        <v>41075.237858796296</v>
      </c>
      <c r="U2611" s="21">
        <f>(((I2611/60)/60)/24)+DATE(1970,1,1)</f>
        <v>41105.237858796296</v>
      </c>
    </row>
    <row r="2612" spans="1:21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f>YEAR(T2612)</f>
        <v>2016</v>
      </c>
      <c r="K2612" s="11">
        <v>1468444125</v>
      </c>
      <c r="L2612" t="b">
        <v>1</v>
      </c>
      <c r="M2612">
        <v>577</v>
      </c>
      <c r="N2612" t="b">
        <v>1</v>
      </c>
      <c r="O2612" t="s">
        <v>8299</v>
      </c>
      <c r="P2612" s="10">
        <f>ROUND(E2612/D2612*100,0)</f>
        <v>141</v>
      </c>
      <c r="Q2612">
        <f>IFERROR(ROUND(E2612/M2612,2),0)</f>
        <v>55.76</v>
      </c>
      <c r="R2612" s="16" t="s">
        <v>8317</v>
      </c>
      <c r="S2612" s="11" t="s">
        <v>8353</v>
      </c>
      <c r="T2612" s="21">
        <f>(((K2612/60)/60)/24)+DATE(1970,1,1)</f>
        <v>42564.881076388891</v>
      </c>
      <c r="U2612" s="21">
        <f>(((I2612/60)/60)/24)+DATE(1970,1,1)</f>
        <v>42604.290972222225</v>
      </c>
    </row>
    <row r="2613" spans="1:21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f>YEAR(T2613)</f>
        <v>2016</v>
      </c>
      <c r="K2613" s="11">
        <v>1480493014</v>
      </c>
      <c r="L2613" t="b">
        <v>1</v>
      </c>
      <c r="M2613">
        <v>3663</v>
      </c>
      <c r="N2613" t="b">
        <v>1</v>
      </c>
      <c r="O2613" t="s">
        <v>8299</v>
      </c>
      <c r="P2613" s="10">
        <f>ROUND(E2613/D2613*100,0)</f>
        <v>2791</v>
      </c>
      <c r="Q2613">
        <f>IFERROR(ROUND(E2613/M2613,2),0)</f>
        <v>83.8</v>
      </c>
      <c r="R2613" s="16" t="s">
        <v>8317</v>
      </c>
      <c r="S2613" s="11" t="s">
        <v>8353</v>
      </c>
      <c r="T2613" s="21">
        <f>(((K2613/60)/60)/24)+DATE(1970,1,1)</f>
        <v>42704.335810185185</v>
      </c>
      <c r="U2613" s="21">
        <f>(((I2613/60)/60)/24)+DATE(1970,1,1)</f>
        <v>42737.957638888889</v>
      </c>
    </row>
    <row r="2614" spans="1:21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f>YEAR(T2614)</f>
        <v>2014</v>
      </c>
      <c r="K2614" s="11">
        <v>1418095570</v>
      </c>
      <c r="L2614" t="b">
        <v>1</v>
      </c>
      <c r="M2614">
        <v>294</v>
      </c>
      <c r="N2614" t="b">
        <v>1</v>
      </c>
      <c r="O2614" t="s">
        <v>8299</v>
      </c>
      <c r="P2614" s="10">
        <f>ROUND(E2614/D2614*100,0)</f>
        <v>172</v>
      </c>
      <c r="Q2614">
        <f>IFERROR(ROUND(E2614/M2614,2),0)</f>
        <v>58.42</v>
      </c>
      <c r="R2614" s="16" t="s">
        <v>8317</v>
      </c>
      <c r="S2614" s="11" t="s">
        <v>8353</v>
      </c>
      <c r="T2614" s="21">
        <f>(((K2614/60)/60)/24)+DATE(1970,1,1)</f>
        <v>41982.143171296295</v>
      </c>
      <c r="U2614" s="21">
        <f>(((I2614/60)/60)/24)+DATE(1970,1,1)</f>
        <v>42013.143171296295</v>
      </c>
    </row>
    <row r="2615" spans="1:21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f>YEAR(T2615)</f>
        <v>2012</v>
      </c>
      <c r="K2615" s="11">
        <v>1345664294</v>
      </c>
      <c r="L2615" t="b">
        <v>1</v>
      </c>
      <c r="M2615">
        <v>28</v>
      </c>
      <c r="N2615" t="b">
        <v>1</v>
      </c>
      <c r="O2615" t="s">
        <v>8299</v>
      </c>
      <c r="P2615" s="10">
        <f>ROUND(E2615/D2615*100,0)</f>
        <v>101</v>
      </c>
      <c r="Q2615">
        <f>IFERROR(ROUND(E2615/M2615,2),0)</f>
        <v>270.57</v>
      </c>
      <c r="R2615" s="16" t="s">
        <v>8317</v>
      </c>
      <c r="S2615" s="11" t="s">
        <v>8353</v>
      </c>
      <c r="T2615" s="21">
        <f>(((K2615/60)/60)/24)+DATE(1970,1,1)</f>
        <v>41143.81821759259</v>
      </c>
      <c r="U2615" s="21">
        <f>(((I2615/60)/60)/24)+DATE(1970,1,1)</f>
        <v>41173.81821759259</v>
      </c>
    </row>
    <row r="2616" spans="1:21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f>YEAR(T2616)</f>
        <v>2014</v>
      </c>
      <c r="K2616" s="11">
        <v>1396371612</v>
      </c>
      <c r="L2616" t="b">
        <v>1</v>
      </c>
      <c r="M2616">
        <v>100</v>
      </c>
      <c r="N2616" t="b">
        <v>1</v>
      </c>
      <c r="O2616" t="s">
        <v>8299</v>
      </c>
      <c r="P2616" s="10">
        <f>ROUND(E2616/D2616*100,0)</f>
        <v>102</v>
      </c>
      <c r="Q2616">
        <f>IFERROR(ROUND(E2616/M2616,2),0)</f>
        <v>107.1</v>
      </c>
      <c r="R2616" s="16" t="s">
        <v>8317</v>
      </c>
      <c r="S2616" s="11" t="s">
        <v>8353</v>
      </c>
      <c r="T2616" s="21">
        <f>(((K2616/60)/60)/24)+DATE(1970,1,1)</f>
        <v>41730.708472222221</v>
      </c>
      <c r="U2616" s="21">
        <f>(((I2616/60)/60)/24)+DATE(1970,1,1)</f>
        <v>41759.208333333336</v>
      </c>
    </row>
    <row r="2617" spans="1:21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f>YEAR(T2617)</f>
        <v>2016</v>
      </c>
      <c r="K2617" s="11">
        <v>1458820564</v>
      </c>
      <c r="L2617" t="b">
        <v>0</v>
      </c>
      <c r="M2617">
        <v>72</v>
      </c>
      <c r="N2617" t="b">
        <v>1</v>
      </c>
      <c r="O2617" t="s">
        <v>8299</v>
      </c>
      <c r="P2617" s="10">
        <f>ROUND(E2617/D2617*100,0)</f>
        <v>170</v>
      </c>
      <c r="Q2617">
        <f>IFERROR(ROUND(E2617/M2617,2),0)</f>
        <v>47.18</v>
      </c>
      <c r="R2617" s="16" t="s">
        <v>8317</v>
      </c>
      <c r="S2617" s="11" t="s">
        <v>8353</v>
      </c>
      <c r="T2617" s="21">
        <f>(((K2617/60)/60)/24)+DATE(1970,1,1)</f>
        <v>42453.49726851852</v>
      </c>
      <c r="U2617" s="21">
        <f>(((I2617/60)/60)/24)+DATE(1970,1,1)</f>
        <v>42490.5</v>
      </c>
    </row>
    <row r="2618" spans="1:21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f>YEAR(T2618)</f>
        <v>2015</v>
      </c>
      <c r="K2618" s="11">
        <v>1437954729</v>
      </c>
      <c r="L2618" t="b">
        <v>1</v>
      </c>
      <c r="M2618">
        <v>238</v>
      </c>
      <c r="N2618" t="b">
        <v>1</v>
      </c>
      <c r="O2618" t="s">
        <v>8299</v>
      </c>
      <c r="P2618" s="10">
        <f>ROUND(E2618/D2618*100,0)</f>
        <v>115</v>
      </c>
      <c r="Q2618">
        <f>IFERROR(ROUND(E2618/M2618,2),0)</f>
        <v>120.31</v>
      </c>
      <c r="R2618" s="16" t="s">
        <v>8317</v>
      </c>
      <c r="S2618" s="11" t="s">
        <v>8353</v>
      </c>
      <c r="T2618" s="21">
        <f>(((K2618/60)/60)/24)+DATE(1970,1,1)</f>
        <v>42211.99454861111</v>
      </c>
      <c r="U2618" s="21">
        <f>(((I2618/60)/60)/24)+DATE(1970,1,1)</f>
        <v>42241.99454861111</v>
      </c>
    </row>
    <row r="2619" spans="1:21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f>YEAR(T2619)</f>
        <v>2014</v>
      </c>
      <c r="K2619" s="11">
        <v>1411246751</v>
      </c>
      <c r="L2619" t="b">
        <v>1</v>
      </c>
      <c r="M2619">
        <v>159</v>
      </c>
      <c r="N2619" t="b">
        <v>1</v>
      </c>
      <c r="O2619" t="s">
        <v>8299</v>
      </c>
      <c r="P2619" s="10">
        <f>ROUND(E2619/D2619*100,0)</f>
        <v>878</v>
      </c>
      <c r="Q2619">
        <f>IFERROR(ROUND(E2619/M2619,2),0)</f>
        <v>27.6</v>
      </c>
      <c r="R2619" s="16" t="s">
        <v>8317</v>
      </c>
      <c r="S2619" s="11" t="s">
        <v>8353</v>
      </c>
      <c r="T2619" s="21">
        <f>(((K2619/60)/60)/24)+DATE(1970,1,1)</f>
        <v>41902.874432870369</v>
      </c>
      <c r="U2619" s="21">
        <f>(((I2619/60)/60)/24)+DATE(1970,1,1)</f>
        <v>41932.874432870369</v>
      </c>
    </row>
    <row r="2620" spans="1:21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f>YEAR(T2620)</f>
        <v>2015</v>
      </c>
      <c r="K2620" s="11">
        <v>1443812461</v>
      </c>
      <c r="L2620" t="b">
        <v>1</v>
      </c>
      <c r="M2620">
        <v>77</v>
      </c>
      <c r="N2620" t="b">
        <v>1</v>
      </c>
      <c r="O2620" t="s">
        <v>8299</v>
      </c>
      <c r="P2620" s="10">
        <f>ROUND(E2620/D2620*100,0)</f>
        <v>105</v>
      </c>
      <c r="Q2620">
        <f>IFERROR(ROUND(E2620/M2620,2),0)</f>
        <v>205.3</v>
      </c>
      <c r="R2620" s="16" t="s">
        <v>8317</v>
      </c>
      <c r="S2620" s="11" t="s">
        <v>8353</v>
      </c>
      <c r="T2620" s="21">
        <f>(((K2620/60)/60)/24)+DATE(1970,1,1)</f>
        <v>42279.792372685188</v>
      </c>
      <c r="U2620" s="21">
        <f>(((I2620/60)/60)/24)+DATE(1970,1,1)</f>
        <v>42339.834039351852</v>
      </c>
    </row>
    <row r="2621" spans="1:21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f>YEAR(T2621)</f>
        <v>2015</v>
      </c>
      <c r="K2621" s="11">
        <v>1443302004</v>
      </c>
      <c r="L2621" t="b">
        <v>1</v>
      </c>
      <c r="M2621">
        <v>53</v>
      </c>
      <c r="N2621" t="b">
        <v>1</v>
      </c>
      <c r="O2621" t="s">
        <v>8299</v>
      </c>
      <c r="P2621" s="10">
        <f>ROUND(E2621/D2621*100,0)</f>
        <v>188</v>
      </c>
      <c r="Q2621">
        <f>IFERROR(ROUND(E2621/M2621,2),0)</f>
        <v>35.549999999999997</v>
      </c>
      <c r="R2621" s="16" t="s">
        <v>8317</v>
      </c>
      <c r="S2621" s="11" t="s">
        <v>8353</v>
      </c>
      <c r="T2621" s="21">
        <f>(((K2621/60)/60)/24)+DATE(1970,1,1)</f>
        <v>42273.884305555555</v>
      </c>
      <c r="U2621" s="21">
        <f>(((I2621/60)/60)/24)+DATE(1970,1,1)</f>
        <v>42300.458333333328</v>
      </c>
    </row>
    <row r="2622" spans="1:21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f>YEAR(T2622)</f>
        <v>2015</v>
      </c>
      <c r="K2622" s="11">
        <v>1441339242</v>
      </c>
      <c r="L2622" t="b">
        <v>1</v>
      </c>
      <c r="M2622">
        <v>1251</v>
      </c>
      <c r="N2622" t="b">
        <v>1</v>
      </c>
      <c r="O2622" t="s">
        <v>8299</v>
      </c>
      <c r="P2622" s="10">
        <f>ROUND(E2622/D2622*100,0)</f>
        <v>144</v>
      </c>
      <c r="Q2622">
        <f>IFERROR(ROUND(E2622/M2622,2),0)</f>
        <v>74.64</v>
      </c>
      <c r="R2622" s="16" t="s">
        <v>8317</v>
      </c>
      <c r="S2622" s="11" t="s">
        <v>8353</v>
      </c>
      <c r="T2622" s="21">
        <f>(((K2622/60)/60)/24)+DATE(1970,1,1)</f>
        <v>42251.16715277778</v>
      </c>
      <c r="U2622" s="21">
        <f>(((I2622/60)/60)/24)+DATE(1970,1,1)</f>
        <v>42288.041666666672</v>
      </c>
    </row>
    <row r="2623" spans="1:21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f>YEAR(T2623)</f>
        <v>2015</v>
      </c>
      <c r="K2623" s="11">
        <v>1429638988</v>
      </c>
      <c r="L2623" t="b">
        <v>1</v>
      </c>
      <c r="M2623">
        <v>465</v>
      </c>
      <c r="N2623" t="b">
        <v>1</v>
      </c>
      <c r="O2623" t="s">
        <v>8299</v>
      </c>
      <c r="P2623" s="10">
        <f>ROUND(E2623/D2623*100,0)</f>
        <v>146</v>
      </c>
      <c r="Q2623">
        <f>IFERROR(ROUND(E2623/M2623,2),0)</f>
        <v>47.06</v>
      </c>
      <c r="R2623" s="16" t="s">
        <v>8317</v>
      </c>
      <c r="S2623" s="11" t="s">
        <v>8353</v>
      </c>
      <c r="T2623" s="21">
        <f>(((K2623/60)/60)/24)+DATE(1970,1,1)</f>
        <v>42115.74754629629</v>
      </c>
      <c r="U2623" s="21">
        <f>(((I2623/60)/60)/24)+DATE(1970,1,1)</f>
        <v>42145.74754629629</v>
      </c>
    </row>
    <row r="2624" spans="1:21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f>YEAR(T2624)</f>
        <v>2016</v>
      </c>
      <c r="K2624" s="11">
        <v>1479232216</v>
      </c>
      <c r="L2624" t="b">
        <v>0</v>
      </c>
      <c r="M2624">
        <v>74</v>
      </c>
      <c r="N2624" t="b">
        <v>1</v>
      </c>
      <c r="O2624" t="s">
        <v>8299</v>
      </c>
      <c r="P2624" s="10">
        <f>ROUND(E2624/D2624*100,0)</f>
        <v>131</v>
      </c>
      <c r="Q2624">
        <f>IFERROR(ROUND(E2624/M2624,2),0)</f>
        <v>26.59</v>
      </c>
      <c r="R2624" s="16" t="s">
        <v>8317</v>
      </c>
      <c r="S2624" s="11" t="s">
        <v>8353</v>
      </c>
      <c r="T2624" s="21">
        <f>(((K2624/60)/60)/24)+DATE(1970,1,1)</f>
        <v>42689.74324074074</v>
      </c>
      <c r="U2624" s="21">
        <f>(((I2624/60)/60)/24)+DATE(1970,1,1)</f>
        <v>42734.74324074074</v>
      </c>
    </row>
    <row r="2625" spans="1:21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f>YEAR(T2625)</f>
        <v>2016</v>
      </c>
      <c r="K2625" s="11">
        <v>1479449366</v>
      </c>
      <c r="L2625" t="b">
        <v>0</v>
      </c>
      <c r="M2625">
        <v>62</v>
      </c>
      <c r="N2625" t="b">
        <v>1</v>
      </c>
      <c r="O2625" t="s">
        <v>8299</v>
      </c>
      <c r="P2625" s="10">
        <f>ROUND(E2625/D2625*100,0)</f>
        <v>114</v>
      </c>
      <c r="Q2625">
        <f>IFERROR(ROUND(E2625/M2625,2),0)</f>
        <v>36.770000000000003</v>
      </c>
      <c r="R2625" s="16" t="s">
        <v>8317</v>
      </c>
      <c r="S2625" s="11" t="s">
        <v>8353</v>
      </c>
      <c r="T2625" s="21">
        <f>(((K2625/60)/60)/24)+DATE(1970,1,1)</f>
        <v>42692.256550925929</v>
      </c>
      <c r="U2625" s="21">
        <f>(((I2625/60)/60)/24)+DATE(1970,1,1)</f>
        <v>42706.256550925929</v>
      </c>
    </row>
    <row r="2626" spans="1:21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f>YEAR(T2626)</f>
        <v>2012</v>
      </c>
      <c r="K2626" s="11">
        <v>1345716422</v>
      </c>
      <c r="L2626" t="b">
        <v>0</v>
      </c>
      <c r="M2626">
        <v>3468</v>
      </c>
      <c r="N2626" t="b">
        <v>1</v>
      </c>
      <c r="O2626" t="s">
        <v>8299</v>
      </c>
      <c r="P2626" s="10">
        <f>ROUND(E2626/D2626*100,0)</f>
        <v>1379</v>
      </c>
      <c r="Q2626">
        <f>IFERROR(ROUND(E2626/M2626,2),0)</f>
        <v>31.82</v>
      </c>
      <c r="R2626" s="16" t="s">
        <v>8317</v>
      </c>
      <c r="S2626" s="11" t="s">
        <v>8353</v>
      </c>
      <c r="T2626" s="21">
        <f>(((K2626/60)/60)/24)+DATE(1970,1,1)</f>
        <v>41144.42155092593</v>
      </c>
      <c r="U2626" s="21">
        <f>(((I2626/60)/60)/24)+DATE(1970,1,1)</f>
        <v>41165.42155092593</v>
      </c>
    </row>
    <row r="2627" spans="1:21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f>YEAR(T2627)</f>
        <v>2016</v>
      </c>
      <c r="K2627" s="11">
        <v>1476559608</v>
      </c>
      <c r="L2627" t="b">
        <v>0</v>
      </c>
      <c r="M2627">
        <v>52</v>
      </c>
      <c r="N2627" t="b">
        <v>1</v>
      </c>
      <c r="O2627" t="s">
        <v>8299</v>
      </c>
      <c r="P2627" s="10">
        <f>ROUND(E2627/D2627*100,0)</f>
        <v>956</v>
      </c>
      <c r="Q2627">
        <f>IFERROR(ROUND(E2627/M2627,2),0)</f>
        <v>27.58</v>
      </c>
      <c r="R2627" s="16" t="s">
        <v>8317</v>
      </c>
      <c r="S2627" s="11" t="s">
        <v>8353</v>
      </c>
      <c r="T2627" s="21">
        <f>(((K2627/60)/60)/24)+DATE(1970,1,1)</f>
        <v>42658.810277777782</v>
      </c>
      <c r="U2627" s="21">
        <f>(((I2627/60)/60)/24)+DATE(1970,1,1)</f>
        <v>42683.851944444439</v>
      </c>
    </row>
    <row r="2628" spans="1:21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f>YEAR(T2628)</f>
        <v>2015</v>
      </c>
      <c r="K2628" s="11">
        <v>1430751869</v>
      </c>
      <c r="L2628" t="b">
        <v>0</v>
      </c>
      <c r="M2628">
        <v>50</v>
      </c>
      <c r="N2628" t="b">
        <v>1</v>
      </c>
      <c r="O2628" t="s">
        <v>8299</v>
      </c>
      <c r="P2628" s="10">
        <f>ROUND(E2628/D2628*100,0)</f>
        <v>112</v>
      </c>
      <c r="Q2628">
        <f>IFERROR(ROUND(E2628/M2628,2),0)</f>
        <v>56</v>
      </c>
      <c r="R2628" s="16" t="s">
        <v>8317</v>
      </c>
      <c r="S2628" s="11" t="s">
        <v>8353</v>
      </c>
      <c r="T2628" s="21">
        <f>(((K2628/60)/60)/24)+DATE(1970,1,1)</f>
        <v>42128.628113425926</v>
      </c>
      <c r="U2628" s="21">
        <f>(((I2628/60)/60)/24)+DATE(1970,1,1)</f>
        <v>42158.628113425926</v>
      </c>
    </row>
    <row r="2629" spans="1:21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f>YEAR(T2629)</f>
        <v>2015</v>
      </c>
      <c r="K2629" s="11">
        <v>1445975661</v>
      </c>
      <c r="L2629" t="b">
        <v>0</v>
      </c>
      <c r="M2629">
        <v>45</v>
      </c>
      <c r="N2629" t="b">
        <v>1</v>
      </c>
      <c r="O2629" t="s">
        <v>8299</v>
      </c>
      <c r="P2629" s="10">
        <f>ROUND(E2629/D2629*100,0)</f>
        <v>647</v>
      </c>
      <c r="Q2629">
        <f>IFERROR(ROUND(E2629/M2629,2),0)</f>
        <v>21.56</v>
      </c>
      <c r="R2629" s="16" t="s">
        <v>8317</v>
      </c>
      <c r="S2629" s="11" t="s">
        <v>8353</v>
      </c>
      <c r="T2629" s="21">
        <f>(((K2629/60)/60)/24)+DATE(1970,1,1)</f>
        <v>42304.829409722224</v>
      </c>
      <c r="U2629" s="21">
        <f>(((I2629/60)/60)/24)+DATE(1970,1,1)</f>
        <v>42334.871076388896</v>
      </c>
    </row>
    <row r="2630" spans="1:21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f>YEAR(T2630)</f>
        <v>2014</v>
      </c>
      <c r="K2630" s="11">
        <v>1415661067</v>
      </c>
      <c r="L2630" t="b">
        <v>0</v>
      </c>
      <c r="M2630">
        <v>21</v>
      </c>
      <c r="N2630" t="b">
        <v>1</v>
      </c>
      <c r="O2630" t="s">
        <v>8299</v>
      </c>
      <c r="P2630" s="10">
        <f>ROUND(E2630/D2630*100,0)</f>
        <v>110</v>
      </c>
      <c r="Q2630">
        <f>IFERROR(ROUND(E2630/M2630,2),0)</f>
        <v>44.1</v>
      </c>
      <c r="R2630" s="16" t="s">
        <v>8317</v>
      </c>
      <c r="S2630" s="11" t="s">
        <v>8353</v>
      </c>
      <c r="T2630" s="21">
        <f>(((K2630/60)/60)/24)+DATE(1970,1,1)</f>
        <v>41953.966053240743</v>
      </c>
      <c r="U2630" s="21">
        <f>(((I2630/60)/60)/24)+DATE(1970,1,1)</f>
        <v>41973.966053240743</v>
      </c>
    </row>
    <row r="2631" spans="1:21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f>YEAR(T2631)</f>
        <v>2015</v>
      </c>
      <c r="K2631" s="11">
        <v>1429016122</v>
      </c>
      <c r="L2631" t="b">
        <v>0</v>
      </c>
      <c r="M2631">
        <v>100</v>
      </c>
      <c r="N2631" t="b">
        <v>1</v>
      </c>
      <c r="O2631" t="s">
        <v>8299</v>
      </c>
      <c r="P2631" s="10">
        <f>ROUND(E2631/D2631*100,0)</f>
        <v>128</v>
      </c>
      <c r="Q2631">
        <f>IFERROR(ROUND(E2631/M2631,2),0)</f>
        <v>63.87</v>
      </c>
      <c r="R2631" s="16" t="s">
        <v>8317</v>
      </c>
      <c r="S2631" s="11" t="s">
        <v>8353</v>
      </c>
      <c r="T2631" s="21">
        <f>(((K2631/60)/60)/24)+DATE(1970,1,1)</f>
        <v>42108.538449074069</v>
      </c>
      <c r="U2631" s="21">
        <f>(((I2631/60)/60)/24)+DATE(1970,1,1)</f>
        <v>42138.538449074069</v>
      </c>
    </row>
    <row r="2632" spans="1:21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f>YEAR(T2632)</f>
        <v>2016</v>
      </c>
      <c r="K2632" s="11">
        <v>1464921112</v>
      </c>
      <c r="L2632" t="b">
        <v>0</v>
      </c>
      <c r="M2632">
        <v>81</v>
      </c>
      <c r="N2632" t="b">
        <v>1</v>
      </c>
      <c r="O2632" t="s">
        <v>8299</v>
      </c>
      <c r="P2632" s="10">
        <f>ROUND(E2632/D2632*100,0)</f>
        <v>158</v>
      </c>
      <c r="Q2632">
        <f>IFERROR(ROUND(E2632/M2632,2),0)</f>
        <v>38.99</v>
      </c>
      <c r="R2632" s="16" t="s">
        <v>8317</v>
      </c>
      <c r="S2632" s="11" t="s">
        <v>8353</v>
      </c>
      <c r="T2632" s="21">
        <f>(((K2632/60)/60)/24)+DATE(1970,1,1)</f>
        <v>42524.105462962965</v>
      </c>
      <c r="U2632" s="21">
        <f>(((I2632/60)/60)/24)+DATE(1970,1,1)</f>
        <v>42551.416666666672</v>
      </c>
    </row>
    <row r="2633" spans="1:21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f>YEAR(T2633)</f>
        <v>2015</v>
      </c>
      <c r="K2633" s="11">
        <v>1438488227</v>
      </c>
      <c r="L2633" t="b">
        <v>0</v>
      </c>
      <c r="M2633">
        <v>286</v>
      </c>
      <c r="N2633" t="b">
        <v>1</v>
      </c>
      <c r="O2633" t="s">
        <v>8299</v>
      </c>
      <c r="P2633" s="10">
        <f>ROUND(E2633/D2633*100,0)</f>
        <v>115</v>
      </c>
      <c r="Q2633">
        <f>IFERROR(ROUND(E2633/M2633,2),0)</f>
        <v>80.19</v>
      </c>
      <c r="R2633" s="16" t="s">
        <v>8317</v>
      </c>
      <c r="S2633" s="11" t="s">
        <v>8353</v>
      </c>
      <c r="T2633" s="21">
        <f>(((K2633/60)/60)/24)+DATE(1970,1,1)</f>
        <v>42218.169293981482</v>
      </c>
      <c r="U2633" s="21">
        <f>(((I2633/60)/60)/24)+DATE(1970,1,1)</f>
        <v>42246.169293981482</v>
      </c>
    </row>
    <row r="2634" spans="1:21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f>YEAR(T2634)</f>
        <v>2016</v>
      </c>
      <c r="K2634" s="11">
        <v>1462325339</v>
      </c>
      <c r="L2634" t="b">
        <v>0</v>
      </c>
      <c r="M2634">
        <v>42</v>
      </c>
      <c r="N2634" t="b">
        <v>1</v>
      </c>
      <c r="O2634" t="s">
        <v>8299</v>
      </c>
      <c r="P2634" s="10">
        <f>ROUND(E2634/D2634*100,0)</f>
        <v>137</v>
      </c>
      <c r="Q2634">
        <f>IFERROR(ROUND(E2634/M2634,2),0)</f>
        <v>34.9</v>
      </c>
      <c r="R2634" s="16" t="s">
        <v>8317</v>
      </c>
      <c r="S2634" s="11" t="s">
        <v>8353</v>
      </c>
      <c r="T2634" s="21">
        <f>(((K2634/60)/60)/24)+DATE(1970,1,1)</f>
        <v>42494.061793981484</v>
      </c>
      <c r="U2634" s="21">
        <f>(((I2634/60)/60)/24)+DATE(1970,1,1)</f>
        <v>42519.061793981484</v>
      </c>
    </row>
    <row r="2635" spans="1:21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f>YEAR(T2635)</f>
        <v>2014</v>
      </c>
      <c r="K2635" s="11">
        <v>1390938332</v>
      </c>
      <c r="L2635" t="b">
        <v>0</v>
      </c>
      <c r="M2635">
        <v>199</v>
      </c>
      <c r="N2635" t="b">
        <v>1</v>
      </c>
      <c r="O2635" t="s">
        <v>8299</v>
      </c>
      <c r="P2635" s="10">
        <f>ROUND(E2635/D2635*100,0)</f>
        <v>355</v>
      </c>
      <c r="Q2635">
        <f>IFERROR(ROUND(E2635/M2635,2),0)</f>
        <v>89.1</v>
      </c>
      <c r="R2635" s="16" t="s">
        <v>8317</v>
      </c>
      <c r="S2635" s="11" t="s">
        <v>8353</v>
      </c>
      <c r="T2635" s="21">
        <f>(((K2635/60)/60)/24)+DATE(1970,1,1)</f>
        <v>41667.823287037041</v>
      </c>
      <c r="U2635" s="21">
        <f>(((I2635/60)/60)/24)+DATE(1970,1,1)</f>
        <v>41697.958333333336</v>
      </c>
    </row>
    <row r="2636" spans="1:21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f>YEAR(T2636)</f>
        <v>2016</v>
      </c>
      <c r="K2636" s="11">
        <v>1472571921</v>
      </c>
      <c r="L2636" t="b">
        <v>0</v>
      </c>
      <c r="M2636">
        <v>25</v>
      </c>
      <c r="N2636" t="b">
        <v>1</v>
      </c>
      <c r="O2636" t="s">
        <v>8299</v>
      </c>
      <c r="P2636" s="10">
        <f>ROUND(E2636/D2636*100,0)</f>
        <v>106</v>
      </c>
      <c r="Q2636">
        <f>IFERROR(ROUND(E2636/M2636,2),0)</f>
        <v>39.44</v>
      </c>
      <c r="R2636" s="16" t="s">
        <v>8317</v>
      </c>
      <c r="S2636" s="11" t="s">
        <v>8353</v>
      </c>
      <c r="T2636" s="21">
        <f>(((K2636/60)/60)/24)+DATE(1970,1,1)</f>
        <v>42612.656493055561</v>
      </c>
      <c r="U2636" s="21">
        <f>(((I2636/60)/60)/24)+DATE(1970,1,1)</f>
        <v>42642.656493055561</v>
      </c>
    </row>
    <row r="2637" spans="1:21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f>YEAR(T2637)</f>
        <v>2015</v>
      </c>
      <c r="K2637" s="11">
        <v>1422917361</v>
      </c>
      <c r="L2637" t="b">
        <v>0</v>
      </c>
      <c r="M2637">
        <v>84</v>
      </c>
      <c r="N2637" t="b">
        <v>1</v>
      </c>
      <c r="O2637" t="s">
        <v>8299</v>
      </c>
      <c r="P2637" s="10">
        <f>ROUND(E2637/D2637*100,0)</f>
        <v>100</v>
      </c>
      <c r="Q2637">
        <f>IFERROR(ROUND(E2637/M2637,2),0)</f>
        <v>136.9</v>
      </c>
      <c r="R2637" s="16" t="s">
        <v>8317</v>
      </c>
      <c r="S2637" s="11" t="s">
        <v>8353</v>
      </c>
      <c r="T2637" s="21">
        <f>(((K2637/60)/60)/24)+DATE(1970,1,1)</f>
        <v>42037.950937500005</v>
      </c>
      <c r="U2637" s="21">
        <f>(((I2637/60)/60)/24)+DATE(1970,1,1)</f>
        <v>42072.909270833334</v>
      </c>
    </row>
    <row r="2638" spans="1:21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f>YEAR(T2638)</f>
        <v>2016</v>
      </c>
      <c r="K2638" s="11">
        <v>1474641914</v>
      </c>
      <c r="L2638" t="b">
        <v>0</v>
      </c>
      <c r="M2638">
        <v>50</v>
      </c>
      <c r="N2638" t="b">
        <v>1</v>
      </c>
      <c r="O2638" t="s">
        <v>8299</v>
      </c>
      <c r="P2638" s="10">
        <f>ROUND(E2638/D2638*100,0)</f>
        <v>187</v>
      </c>
      <c r="Q2638">
        <f>IFERROR(ROUND(E2638/M2638,2),0)</f>
        <v>37.46</v>
      </c>
      <c r="R2638" s="16" t="s">
        <v>8317</v>
      </c>
      <c r="S2638" s="11" t="s">
        <v>8353</v>
      </c>
      <c r="T2638" s="21">
        <f>(((K2638/60)/60)/24)+DATE(1970,1,1)</f>
        <v>42636.614745370374</v>
      </c>
      <c r="U2638" s="21">
        <f>(((I2638/60)/60)/24)+DATE(1970,1,1)</f>
        <v>42659.041666666672</v>
      </c>
    </row>
    <row r="2639" spans="1:21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f>YEAR(T2639)</f>
        <v>2016</v>
      </c>
      <c r="K2639" s="11">
        <v>1474895475</v>
      </c>
      <c r="L2639" t="b">
        <v>0</v>
      </c>
      <c r="M2639">
        <v>26</v>
      </c>
      <c r="N2639" t="b">
        <v>1</v>
      </c>
      <c r="O2639" t="s">
        <v>8299</v>
      </c>
      <c r="P2639" s="10">
        <f>ROUND(E2639/D2639*100,0)</f>
        <v>166</v>
      </c>
      <c r="Q2639">
        <f>IFERROR(ROUND(E2639/M2639,2),0)</f>
        <v>31.96</v>
      </c>
      <c r="R2639" s="16" t="s">
        <v>8317</v>
      </c>
      <c r="S2639" s="11" t="s">
        <v>8353</v>
      </c>
      <c r="T2639" s="21">
        <f>(((K2639/60)/60)/24)+DATE(1970,1,1)</f>
        <v>42639.549479166672</v>
      </c>
      <c r="U2639" s="21">
        <f>(((I2639/60)/60)/24)+DATE(1970,1,1)</f>
        <v>42655.549479166672</v>
      </c>
    </row>
    <row r="2640" spans="1:21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f>YEAR(T2640)</f>
        <v>2014</v>
      </c>
      <c r="K2640" s="11">
        <v>1418766895</v>
      </c>
      <c r="L2640" t="b">
        <v>0</v>
      </c>
      <c r="M2640">
        <v>14</v>
      </c>
      <c r="N2640" t="b">
        <v>1</v>
      </c>
      <c r="O2640" t="s">
        <v>8299</v>
      </c>
      <c r="P2640" s="10">
        <f>ROUND(E2640/D2640*100,0)</f>
        <v>102</v>
      </c>
      <c r="Q2640">
        <f>IFERROR(ROUND(E2640/M2640,2),0)</f>
        <v>25.21</v>
      </c>
      <c r="R2640" s="16" t="s">
        <v>8317</v>
      </c>
      <c r="S2640" s="11" t="s">
        <v>8353</v>
      </c>
      <c r="T2640" s="21">
        <f>(((K2640/60)/60)/24)+DATE(1970,1,1)</f>
        <v>41989.913136574076</v>
      </c>
      <c r="U2640" s="21">
        <f>(((I2640/60)/60)/24)+DATE(1970,1,1)</f>
        <v>42019.913136574076</v>
      </c>
    </row>
    <row r="2641" spans="1:21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f>YEAR(T2641)</f>
        <v>2015</v>
      </c>
      <c r="K2641" s="11">
        <v>1421786748</v>
      </c>
      <c r="L2641" t="b">
        <v>0</v>
      </c>
      <c r="M2641">
        <v>49</v>
      </c>
      <c r="N2641" t="b">
        <v>1</v>
      </c>
      <c r="O2641" t="s">
        <v>8299</v>
      </c>
      <c r="P2641" s="10">
        <f>ROUND(E2641/D2641*100,0)</f>
        <v>164</v>
      </c>
      <c r="Q2641">
        <f>IFERROR(ROUND(E2641/M2641,2),0)</f>
        <v>10.039999999999999</v>
      </c>
      <c r="R2641" s="16" t="s">
        <v>8317</v>
      </c>
      <c r="S2641" s="11" t="s">
        <v>8353</v>
      </c>
      <c r="T2641" s="21">
        <f>(((K2641/60)/60)/24)+DATE(1970,1,1)</f>
        <v>42024.86513888889</v>
      </c>
      <c r="U2641" s="21">
        <f>(((I2641/60)/60)/24)+DATE(1970,1,1)</f>
        <v>42054.86513888889</v>
      </c>
    </row>
    <row r="2642" spans="1:21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f>YEAR(T2642)</f>
        <v>2015</v>
      </c>
      <c r="K2642" s="11">
        <v>1428551474</v>
      </c>
      <c r="L2642" t="b">
        <v>0</v>
      </c>
      <c r="M2642">
        <v>69</v>
      </c>
      <c r="N2642" t="b">
        <v>1</v>
      </c>
      <c r="O2642" t="s">
        <v>8299</v>
      </c>
      <c r="P2642" s="10">
        <f>ROUND(E2642/D2642*100,0)</f>
        <v>106</v>
      </c>
      <c r="Q2642">
        <f>IFERROR(ROUND(E2642/M2642,2),0)</f>
        <v>45.94</v>
      </c>
      <c r="R2642" s="16" t="s">
        <v>8317</v>
      </c>
      <c r="S2642" s="11" t="s">
        <v>8353</v>
      </c>
      <c r="T2642" s="21">
        <f>(((K2642/60)/60)/24)+DATE(1970,1,1)</f>
        <v>42103.160578703704</v>
      </c>
      <c r="U2642" s="21">
        <f>(((I2642/60)/60)/24)+DATE(1970,1,1)</f>
        <v>42163.160578703704</v>
      </c>
    </row>
    <row r="2643" spans="1:21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f>YEAR(T2643)</f>
        <v>2014</v>
      </c>
      <c r="K2643" s="11">
        <v>1409341863</v>
      </c>
      <c r="L2643" t="b">
        <v>0</v>
      </c>
      <c r="M2643">
        <v>1</v>
      </c>
      <c r="N2643" t="b">
        <v>0</v>
      </c>
      <c r="O2643" t="s">
        <v>8299</v>
      </c>
      <c r="P2643" s="10">
        <f>ROUND(E2643/D2643*100,0)</f>
        <v>1</v>
      </c>
      <c r="Q2643">
        <f>IFERROR(ROUND(E2643/M2643,2),0)</f>
        <v>15</v>
      </c>
      <c r="R2643" s="16" t="s">
        <v>8317</v>
      </c>
      <c r="S2643" s="11" t="s">
        <v>8353</v>
      </c>
      <c r="T2643" s="21">
        <f>(((K2643/60)/60)/24)+DATE(1970,1,1)</f>
        <v>41880.827118055553</v>
      </c>
      <c r="U2643" s="21">
        <f>(((I2643/60)/60)/24)+DATE(1970,1,1)</f>
        <v>41897.839583333334</v>
      </c>
    </row>
    <row r="2644" spans="1:21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f>YEAR(T2644)</f>
        <v>2016</v>
      </c>
      <c r="K2644" s="11">
        <v>1465970108</v>
      </c>
      <c r="L2644" t="b">
        <v>0</v>
      </c>
      <c r="M2644">
        <v>0</v>
      </c>
      <c r="N2644" t="b">
        <v>0</v>
      </c>
      <c r="O2644" t="s">
        <v>8299</v>
      </c>
      <c r="P2644" s="10">
        <f>ROUND(E2644/D2644*100,0)</f>
        <v>0</v>
      </c>
      <c r="Q2644">
        <f>IFERROR(ROUND(E2644/M2644,2),0)</f>
        <v>0</v>
      </c>
      <c r="R2644" s="16" t="s">
        <v>8317</v>
      </c>
      <c r="S2644" s="11" t="s">
        <v>8353</v>
      </c>
      <c r="T2644" s="21">
        <f>(((K2644/60)/60)/24)+DATE(1970,1,1)</f>
        <v>42536.246620370366</v>
      </c>
      <c r="U2644" s="21">
        <f>(((I2644/60)/60)/24)+DATE(1970,1,1)</f>
        <v>42566.289583333331</v>
      </c>
    </row>
    <row r="2645" spans="1:21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f>YEAR(T2645)</f>
        <v>2016</v>
      </c>
      <c r="K2645" s="11">
        <v>1479218315</v>
      </c>
      <c r="L2645" t="b">
        <v>1</v>
      </c>
      <c r="M2645">
        <v>1501</v>
      </c>
      <c r="N2645" t="b">
        <v>0</v>
      </c>
      <c r="O2645" t="s">
        <v>8299</v>
      </c>
      <c r="P2645" s="10">
        <f>ROUND(E2645/D2645*100,0)</f>
        <v>34</v>
      </c>
      <c r="Q2645">
        <f>IFERROR(ROUND(E2645/M2645,2),0)</f>
        <v>223.58</v>
      </c>
      <c r="R2645" s="16" t="s">
        <v>8317</v>
      </c>
      <c r="S2645" s="11" t="s">
        <v>8353</v>
      </c>
      <c r="T2645" s="21">
        <f>(((K2645/60)/60)/24)+DATE(1970,1,1)</f>
        <v>42689.582349537035</v>
      </c>
      <c r="U2645" s="21">
        <f>(((I2645/60)/60)/24)+DATE(1970,1,1)</f>
        <v>42725.332638888889</v>
      </c>
    </row>
    <row r="2646" spans="1:21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f>YEAR(T2646)</f>
        <v>2017</v>
      </c>
      <c r="K2646" s="11">
        <v>1486580435</v>
      </c>
      <c r="L2646" t="b">
        <v>1</v>
      </c>
      <c r="M2646">
        <v>52</v>
      </c>
      <c r="N2646" t="b">
        <v>0</v>
      </c>
      <c r="O2646" t="s">
        <v>8299</v>
      </c>
      <c r="P2646" s="10">
        <f>ROUND(E2646/D2646*100,0)</f>
        <v>2</v>
      </c>
      <c r="Q2646">
        <f>IFERROR(ROUND(E2646/M2646,2),0)</f>
        <v>39.479999999999997</v>
      </c>
      <c r="R2646" s="16" t="s">
        <v>8317</v>
      </c>
      <c r="S2646" s="11" t="s">
        <v>8353</v>
      </c>
      <c r="T2646" s="21">
        <f>(((K2646/60)/60)/24)+DATE(1970,1,1)</f>
        <v>42774.792071759264</v>
      </c>
      <c r="U2646" s="21">
        <f>(((I2646/60)/60)/24)+DATE(1970,1,1)</f>
        <v>42804.792071759264</v>
      </c>
    </row>
    <row r="2647" spans="1:21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f>YEAR(T2647)</f>
        <v>2014</v>
      </c>
      <c r="K2647" s="11">
        <v>1412885603</v>
      </c>
      <c r="L2647" t="b">
        <v>1</v>
      </c>
      <c r="M2647">
        <v>23</v>
      </c>
      <c r="N2647" t="b">
        <v>0</v>
      </c>
      <c r="O2647" t="s">
        <v>8299</v>
      </c>
      <c r="P2647" s="10">
        <f>ROUND(E2647/D2647*100,0)</f>
        <v>11</v>
      </c>
      <c r="Q2647">
        <f>IFERROR(ROUND(E2647/M2647,2),0)</f>
        <v>91.3</v>
      </c>
      <c r="R2647" s="16" t="s">
        <v>8317</v>
      </c>
      <c r="S2647" s="11" t="s">
        <v>8353</v>
      </c>
      <c r="T2647" s="21">
        <f>(((K2647/60)/60)/24)+DATE(1970,1,1)</f>
        <v>41921.842627314814</v>
      </c>
      <c r="U2647" s="21">
        <f>(((I2647/60)/60)/24)+DATE(1970,1,1)</f>
        <v>41951.884293981479</v>
      </c>
    </row>
    <row r="2648" spans="1:21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f>YEAR(T2648)</f>
        <v>2015</v>
      </c>
      <c r="K2648" s="11">
        <v>1439191869</v>
      </c>
      <c r="L2648" t="b">
        <v>1</v>
      </c>
      <c r="M2648">
        <v>535</v>
      </c>
      <c r="N2648" t="b">
        <v>0</v>
      </c>
      <c r="O2648" t="s">
        <v>8299</v>
      </c>
      <c r="P2648" s="10">
        <f>ROUND(E2648/D2648*100,0)</f>
        <v>8</v>
      </c>
      <c r="Q2648">
        <f>IFERROR(ROUND(E2648/M2648,2),0)</f>
        <v>78.67</v>
      </c>
      <c r="R2648" s="16" t="s">
        <v>8317</v>
      </c>
      <c r="S2648" s="11" t="s">
        <v>8353</v>
      </c>
      <c r="T2648" s="21">
        <f>(((K2648/60)/60)/24)+DATE(1970,1,1)</f>
        <v>42226.313298611116</v>
      </c>
      <c r="U2648" s="21">
        <f>(((I2648/60)/60)/24)+DATE(1970,1,1)</f>
        <v>42256.313298611116</v>
      </c>
    </row>
    <row r="2649" spans="1:21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f>YEAR(T2649)</f>
        <v>2015</v>
      </c>
      <c r="K2649" s="11">
        <v>1436941019</v>
      </c>
      <c r="L2649" t="b">
        <v>0</v>
      </c>
      <c r="M2649">
        <v>3</v>
      </c>
      <c r="N2649" t="b">
        <v>0</v>
      </c>
      <c r="O2649" t="s">
        <v>8299</v>
      </c>
      <c r="P2649" s="10">
        <f>ROUND(E2649/D2649*100,0)</f>
        <v>1</v>
      </c>
      <c r="Q2649">
        <f>IFERROR(ROUND(E2649/M2649,2),0)</f>
        <v>12</v>
      </c>
      <c r="R2649" s="16" t="s">
        <v>8317</v>
      </c>
      <c r="S2649" s="11" t="s">
        <v>8353</v>
      </c>
      <c r="T2649" s="21">
        <f>(((K2649/60)/60)/24)+DATE(1970,1,1)</f>
        <v>42200.261793981481</v>
      </c>
      <c r="U2649" s="21">
        <f>(((I2649/60)/60)/24)+DATE(1970,1,1)</f>
        <v>42230.261793981481</v>
      </c>
    </row>
    <row r="2650" spans="1:21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f>YEAR(T2650)</f>
        <v>2016</v>
      </c>
      <c r="K2650" s="11">
        <v>1454951360</v>
      </c>
      <c r="L2650" t="b">
        <v>0</v>
      </c>
      <c r="M2650">
        <v>6</v>
      </c>
      <c r="N2650" t="b">
        <v>0</v>
      </c>
      <c r="O2650" t="s">
        <v>8299</v>
      </c>
      <c r="P2650" s="10">
        <f>ROUND(E2650/D2650*100,0)</f>
        <v>1</v>
      </c>
      <c r="Q2650">
        <f>IFERROR(ROUND(E2650/M2650,2),0)</f>
        <v>17.670000000000002</v>
      </c>
      <c r="R2650" s="16" t="s">
        <v>8317</v>
      </c>
      <c r="S2650" s="11" t="s">
        <v>8353</v>
      </c>
      <c r="T2650" s="21">
        <f>(((K2650/60)/60)/24)+DATE(1970,1,1)</f>
        <v>42408.714814814812</v>
      </c>
      <c r="U2650" s="21">
        <f>(((I2650/60)/60)/24)+DATE(1970,1,1)</f>
        <v>42438.714814814812</v>
      </c>
    </row>
    <row r="2651" spans="1:21" ht="21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f>YEAR(T2651)</f>
        <v>2015</v>
      </c>
      <c r="K2651" s="11">
        <v>1449186941</v>
      </c>
      <c r="L2651" t="b">
        <v>0</v>
      </c>
      <c r="M2651">
        <v>3</v>
      </c>
      <c r="N2651" t="b">
        <v>0</v>
      </c>
      <c r="O2651" t="s">
        <v>8299</v>
      </c>
      <c r="P2651" s="10">
        <f>ROUND(E2651/D2651*100,0)</f>
        <v>0</v>
      </c>
      <c r="Q2651">
        <f>IFERROR(ROUND(E2651/M2651,2),0)</f>
        <v>41.33</v>
      </c>
      <c r="R2651" s="16" t="s">
        <v>8317</v>
      </c>
      <c r="S2651" s="11" t="s">
        <v>8353</v>
      </c>
      <c r="T2651" s="21">
        <f>(((K2651/60)/60)/24)+DATE(1970,1,1)</f>
        <v>42341.99700231482</v>
      </c>
      <c r="U2651" s="21">
        <f>(((I2651/60)/60)/24)+DATE(1970,1,1)</f>
        <v>42401.99700231482</v>
      </c>
    </row>
    <row r="2652" spans="1:21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f>YEAR(T2652)</f>
        <v>2016</v>
      </c>
      <c r="K2652" s="11">
        <v>1479740343</v>
      </c>
      <c r="L2652" t="b">
        <v>0</v>
      </c>
      <c r="M2652">
        <v>5</v>
      </c>
      <c r="N2652" t="b">
        <v>0</v>
      </c>
      <c r="O2652" t="s">
        <v>8299</v>
      </c>
      <c r="P2652" s="10">
        <f>ROUND(E2652/D2652*100,0)</f>
        <v>1</v>
      </c>
      <c r="Q2652">
        <f>IFERROR(ROUND(E2652/M2652,2),0)</f>
        <v>71.599999999999994</v>
      </c>
      <c r="R2652" s="16" t="s">
        <v>8317</v>
      </c>
      <c r="S2652" s="11" t="s">
        <v>8353</v>
      </c>
      <c r="T2652" s="21">
        <f>(((K2652/60)/60)/24)+DATE(1970,1,1)</f>
        <v>42695.624340277776</v>
      </c>
      <c r="U2652" s="21">
        <f>(((I2652/60)/60)/24)+DATE(1970,1,1)</f>
        <v>42725.624340277776</v>
      </c>
    </row>
    <row r="2653" spans="1:21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f>YEAR(T2653)</f>
        <v>2015</v>
      </c>
      <c r="K2653" s="11">
        <v>1447960809</v>
      </c>
      <c r="L2653" t="b">
        <v>0</v>
      </c>
      <c r="M2653">
        <v>17</v>
      </c>
      <c r="N2653" t="b">
        <v>0</v>
      </c>
      <c r="O2653" t="s">
        <v>8299</v>
      </c>
      <c r="P2653" s="10">
        <f>ROUND(E2653/D2653*100,0)</f>
        <v>2</v>
      </c>
      <c r="Q2653">
        <f>IFERROR(ROUND(E2653/M2653,2),0)</f>
        <v>307.82</v>
      </c>
      <c r="R2653" s="16" t="s">
        <v>8317</v>
      </c>
      <c r="S2653" s="11" t="s">
        <v>8353</v>
      </c>
      <c r="T2653" s="21">
        <f>(((K2653/60)/60)/24)+DATE(1970,1,1)</f>
        <v>42327.805659722217</v>
      </c>
      <c r="U2653" s="21">
        <f>(((I2653/60)/60)/24)+DATE(1970,1,1)</f>
        <v>42355.805659722217</v>
      </c>
    </row>
    <row r="2654" spans="1:21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f>YEAR(T2654)</f>
        <v>2014</v>
      </c>
      <c r="K2654" s="11">
        <v>1415591325</v>
      </c>
      <c r="L2654" t="b">
        <v>0</v>
      </c>
      <c r="M2654">
        <v>11</v>
      </c>
      <c r="N2654" t="b">
        <v>0</v>
      </c>
      <c r="O2654" t="s">
        <v>8299</v>
      </c>
      <c r="P2654" s="10">
        <f>ROUND(E2654/D2654*100,0)</f>
        <v>1</v>
      </c>
      <c r="Q2654">
        <f>IFERROR(ROUND(E2654/M2654,2),0)</f>
        <v>80.45</v>
      </c>
      <c r="R2654" s="16" t="s">
        <v>8317</v>
      </c>
      <c r="S2654" s="11" t="s">
        <v>8353</v>
      </c>
      <c r="T2654" s="21">
        <f>(((K2654/60)/60)/24)+DATE(1970,1,1)</f>
        <v>41953.158854166672</v>
      </c>
      <c r="U2654" s="21">
        <f>(((I2654/60)/60)/24)+DATE(1970,1,1)</f>
        <v>41983.158854166672</v>
      </c>
    </row>
    <row r="2655" spans="1:21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f>YEAR(T2655)</f>
        <v>2014</v>
      </c>
      <c r="K2655" s="11">
        <v>1399909127</v>
      </c>
      <c r="L2655" t="b">
        <v>0</v>
      </c>
      <c r="M2655">
        <v>70</v>
      </c>
      <c r="N2655" t="b">
        <v>0</v>
      </c>
      <c r="O2655" t="s">
        <v>8299</v>
      </c>
      <c r="P2655" s="10">
        <f>ROUND(E2655/D2655*100,0)</f>
        <v>12</v>
      </c>
      <c r="Q2655">
        <f>IFERROR(ROUND(E2655/M2655,2),0)</f>
        <v>83.94</v>
      </c>
      <c r="R2655" s="16" t="s">
        <v>8317</v>
      </c>
      <c r="S2655" s="11" t="s">
        <v>8353</v>
      </c>
      <c r="T2655" s="21">
        <f>(((K2655/60)/60)/24)+DATE(1970,1,1)</f>
        <v>41771.651932870373</v>
      </c>
      <c r="U2655" s="21">
        <f>(((I2655/60)/60)/24)+DATE(1970,1,1)</f>
        <v>41803.166666666664</v>
      </c>
    </row>
    <row r="2656" spans="1:21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f>YEAR(T2656)</f>
        <v>2015</v>
      </c>
      <c r="K2656" s="11">
        <v>1424442326</v>
      </c>
      <c r="L2656" t="b">
        <v>0</v>
      </c>
      <c r="M2656">
        <v>6</v>
      </c>
      <c r="N2656" t="b">
        <v>0</v>
      </c>
      <c r="O2656" t="s">
        <v>8299</v>
      </c>
      <c r="P2656" s="10">
        <f>ROUND(E2656/D2656*100,0)</f>
        <v>0</v>
      </c>
      <c r="Q2656">
        <f>IFERROR(ROUND(E2656/M2656,2),0)</f>
        <v>8.5</v>
      </c>
      <c r="R2656" s="16" t="s">
        <v>8317</v>
      </c>
      <c r="S2656" s="11" t="s">
        <v>8353</v>
      </c>
      <c r="T2656" s="21">
        <f>(((K2656/60)/60)/24)+DATE(1970,1,1)</f>
        <v>42055.600995370376</v>
      </c>
      <c r="U2656" s="21">
        <f>(((I2656/60)/60)/24)+DATE(1970,1,1)</f>
        <v>42115.559328703705</v>
      </c>
    </row>
    <row r="2657" spans="1:21" ht="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f>YEAR(T2657)</f>
        <v>2016</v>
      </c>
      <c r="K2657" s="11">
        <v>1452631647</v>
      </c>
      <c r="L2657" t="b">
        <v>0</v>
      </c>
      <c r="M2657">
        <v>43</v>
      </c>
      <c r="N2657" t="b">
        <v>0</v>
      </c>
      <c r="O2657" t="s">
        <v>8299</v>
      </c>
      <c r="P2657" s="10">
        <f>ROUND(E2657/D2657*100,0)</f>
        <v>21</v>
      </c>
      <c r="Q2657">
        <f>IFERROR(ROUND(E2657/M2657,2),0)</f>
        <v>73.37</v>
      </c>
      <c r="R2657" s="16" t="s">
        <v>8317</v>
      </c>
      <c r="S2657" s="11" t="s">
        <v>8353</v>
      </c>
      <c r="T2657" s="21">
        <f>(((K2657/60)/60)/24)+DATE(1970,1,1)</f>
        <v>42381.866284722222</v>
      </c>
      <c r="U2657" s="21">
        <f>(((I2657/60)/60)/24)+DATE(1970,1,1)</f>
        <v>42409.833333333328</v>
      </c>
    </row>
    <row r="2658" spans="1:21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f>YEAR(T2658)</f>
        <v>2017</v>
      </c>
      <c r="K2658" s="11">
        <v>1485966688</v>
      </c>
      <c r="L2658" t="b">
        <v>0</v>
      </c>
      <c r="M2658">
        <v>152</v>
      </c>
      <c r="N2658" t="b">
        <v>0</v>
      </c>
      <c r="O2658" t="s">
        <v>8299</v>
      </c>
      <c r="P2658" s="10">
        <f>ROUND(E2658/D2658*100,0)</f>
        <v>11</v>
      </c>
      <c r="Q2658">
        <f>IFERROR(ROUND(E2658/M2658,2),0)</f>
        <v>112.86</v>
      </c>
      <c r="R2658" s="16" t="s">
        <v>8317</v>
      </c>
      <c r="S2658" s="11" t="s">
        <v>8353</v>
      </c>
      <c r="T2658" s="21">
        <f>(((K2658/60)/60)/24)+DATE(1970,1,1)</f>
        <v>42767.688518518517</v>
      </c>
      <c r="U2658" s="21">
        <f>(((I2658/60)/60)/24)+DATE(1970,1,1)</f>
        <v>42806.791666666672</v>
      </c>
    </row>
    <row r="2659" spans="1:21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f>YEAR(T2659)</f>
        <v>2016</v>
      </c>
      <c r="K2659" s="11">
        <v>1467325053</v>
      </c>
      <c r="L2659" t="b">
        <v>0</v>
      </c>
      <c r="M2659">
        <v>59</v>
      </c>
      <c r="N2659" t="b">
        <v>0</v>
      </c>
      <c r="O2659" t="s">
        <v>8299</v>
      </c>
      <c r="P2659" s="10">
        <f>ROUND(E2659/D2659*100,0)</f>
        <v>19</v>
      </c>
      <c r="Q2659">
        <f>IFERROR(ROUND(E2659/M2659,2),0)</f>
        <v>95.28</v>
      </c>
      <c r="R2659" s="16" t="s">
        <v>8317</v>
      </c>
      <c r="S2659" s="11" t="s">
        <v>8353</v>
      </c>
      <c r="T2659" s="21">
        <f>(((K2659/60)/60)/24)+DATE(1970,1,1)</f>
        <v>42551.928854166668</v>
      </c>
      <c r="U2659" s="21">
        <f>(((I2659/60)/60)/24)+DATE(1970,1,1)</f>
        <v>42585.0625</v>
      </c>
    </row>
    <row r="2660" spans="1:21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f>YEAR(T2660)</f>
        <v>2016</v>
      </c>
      <c r="K2660" s="11">
        <v>1467321194</v>
      </c>
      <c r="L2660" t="b">
        <v>0</v>
      </c>
      <c r="M2660">
        <v>4</v>
      </c>
      <c r="N2660" t="b">
        <v>0</v>
      </c>
      <c r="O2660" t="s">
        <v>8299</v>
      </c>
      <c r="P2660" s="10">
        <f>ROUND(E2660/D2660*100,0)</f>
        <v>0</v>
      </c>
      <c r="Q2660">
        <f>IFERROR(ROUND(E2660/M2660,2),0)</f>
        <v>22.75</v>
      </c>
      <c r="R2660" s="16" t="s">
        <v>8317</v>
      </c>
      <c r="S2660" s="11" t="s">
        <v>8353</v>
      </c>
      <c r="T2660" s="21">
        <f>(((K2660/60)/60)/24)+DATE(1970,1,1)</f>
        <v>42551.884189814817</v>
      </c>
      <c r="U2660" s="21">
        <f>(((I2660/60)/60)/24)+DATE(1970,1,1)</f>
        <v>42581.884189814817</v>
      </c>
    </row>
    <row r="2661" spans="1:21" ht="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f>YEAR(T2661)</f>
        <v>2015</v>
      </c>
      <c r="K2661" s="11">
        <v>1426729210</v>
      </c>
      <c r="L2661" t="b">
        <v>0</v>
      </c>
      <c r="M2661">
        <v>10</v>
      </c>
      <c r="N2661" t="b">
        <v>0</v>
      </c>
      <c r="O2661" t="s">
        <v>8299</v>
      </c>
      <c r="P2661" s="10">
        <f>ROUND(E2661/D2661*100,0)</f>
        <v>3</v>
      </c>
      <c r="Q2661">
        <f>IFERROR(ROUND(E2661/M2661,2),0)</f>
        <v>133.30000000000001</v>
      </c>
      <c r="R2661" s="16" t="s">
        <v>8317</v>
      </c>
      <c r="S2661" s="11" t="s">
        <v>8353</v>
      </c>
      <c r="T2661" s="21">
        <f>(((K2661/60)/60)/24)+DATE(1970,1,1)</f>
        <v>42082.069560185191</v>
      </c>
      <c r="U2661" s="21">
        <f>(((I2661/60)/60)/24)+DATE(1970,1,1)</f>
        <v>42112.069560185191</v>
      </c>
    </row>
    <row r="2662" spans="1:21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f>YEAR(T2662)</f>
        <v>2015</v>
      </c>
      <c r="K2662" s="11">
        <v>1443200818</v>
      </c>
      <c r="L2662" t="b">
        <v>0</v>
      </c>
      <c r="M2662">
        <v>5</v>
      </c>
      <c r="N2662" t="b">
        <v>0</v>
      </c>
      <c r="O2662" t="s">
        <v>8299</v>
      </c>
      <c r="P2662" s="10">
        <f>ROUND(E2662/D2662*100,0)</f>
        <v>0</v>
      </c>
      <c r="Q2662">
        <f>IFERROR(ROUND(E2662/M2662,2),0)</f>
        <v>3.8</v>
      </c>
      <c r="R2662" s="16" t="s">
        <v>8317</v>
      </c>
      <c r="S2662" s="11" t="s">
        <v>8353</v>
      </c>
      <c r="T2662" s="21">
        <f>(((K2662/60)/60)/24)+DATE(1970,1,1)</f>
        <v>42272.713171296295</v>
      </c>
      <c r="U2662" s="21">
        <f>(((I2662/60)/60)/24)+DATE(1970,1,1)</f>
        <v>42332.754837962959</v>
      </c>
    </row>
    <row r="2663" spans="1:21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f>YEAR(T2663)</f>
        <v>2013</v>
      </c>
      <c r="K2663" s="11">
        <v>1380150010</v>
      </c>
      <c r="L2663" t="b">
        <v>0</v>
      </c>
      <c r="M2663">
        <v>60</v>
      </c>
      <c r="N2663" t="b">
        <v>1</v>
      </c>
      <c r="O2663" t="s">
        <v>8300</v>
      </c>
      <c r="P2663" s="10">
        <f>ROUND(E2663/D2663*100,0)</f>
        <v>103</v>
      </c>
      <c r="Q2663">
        <f>IFERROR(ROUND(E2663/M2663,2),0)</f>
        <v>85.75</v>
      </c>
      <c r="R2663" s="16" t="s">
        <v>8317</v>
      </c>
      <c r="S2663" s="11" t="s">
        <v>8354</v>
      </c>
      <c r="T2663" s="21">
        <f>(((K2663/60)/60)/24)+DATE(1970,1,1)</f>
        <v>41542.958449074074</v>
      </c>
      <c r="U2663" s="21">
        <f>(((I2663/60)/60)/24)+DATE(1970,1,1)</f>
        <v>41572.958449074074</v>
      </c>
    </row>
    <row r="2664" spans="1:21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f>YEAR(T2664)</f>
        <v>2015</v>
      </c>
      <c r="K2664" s="11">
        <v>1437587713</v>
      </c>
      <c r="L2664" t="b">
        <v>0</v>
      </c>
      <c r="M2664">
        <v>80</v>
      </c>
      <c r="N2664" t="b">
        <v>1</v>
      </c>
      <c r="O2664" t="s">
        <v>8300</v>
      </c>
      <c r="P2664" s="10">
        <f>ROUND(E2664/D2664*100,0)</f>
        <v>107</v>
      </c>
      <c r="Q2664">
        <f>IFERROR(ROUND(E2664/M2664,2),0)</f>
        <v>267</v>
      </c>
      <c r="R2664" s="16" t="s">
        <v>8317</v>
      </c>
      <c r="S2664" s="11" t="s">
        <v>8354</v>
      </c>
      <c r="T2664" s="21">
        <f>(((K2664/60)/60)/24)+DATE(1970,1,1)</f>
        <v>42207.746678240743</v>
      </c>
      <c r="U2664" s="21">
        <f>(((I2664/60)/60)/24)+DATE(1970,1,1)</f>
        <v>42237.746678240743</v>
      </c>
    </row>
    <row r="2665" spans="1:21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f>YEAR(T2665)</f>
        <v>2015</v>
      </c>
      <c r="K2665" s="11">
        <v>1438873007</v>
      </c>
      <c r="L2665" t="b">
        <v>0</v>
      </c>
      <c r="M2665">
        <v>56</v>
      </c>
      <c r="N2665" t="b">
        <v>1</v>
      </c>
      <c r="O2665" t="s">
        <v>8300</v>
      </c>
      <c r="P2665" s="10">
        <f>ROUND(E2665/D2665*100,0)</f>
        <v>105</v>
      </c>
      <c r="Q2665">
        <f>IFERROR(ROUND(E2665/M2665,2),0)</f>
        <v>373.56</v>
      </c>
      <c r="R2665" s="16" t="s">
        <v>8317</v>
      </c>
      <c r="S2665" s="11" t="s">
        <v>8354</v>
      </c>
      <c r="T2665" s="21">
        <f>(((K2665/60)/60)/24)+DATE(1970,1,1)</f>
        <v>42222.622766203705</v>
      </c>
      <c r="U2665" s="21">
        <f>(((I2665/60)/60)/24)+DATE(1970,1,1)</f>
        <v>42251.625</v>
      </c>
    </row>
    <row r="2666" spans="1:21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f>YEAR(T2666)</f>
        <v>2015</v>
      </c>
      <c r="K2666" s="11">
        <v>1446683797</v>
      </c>
      <c r="L2666" t="b">
        <v>0</v>
      </c>
      <c r="M2666">
        <v>104</v>
      </c>
      <c r="N2666" t="b">
        <v>1</v>
      </c>
      <c r="O2666" t="s">
        <v>8300</v>
      </c>
      <c r="P2666" s="10">
        <f>ROUND(E2666/D2666*100,0)</f>
        <v>103</v>
      </c>
      <c r="Q2666">
        <f>IFERROR(ROUND(E2666/M2666,2),0)</f>
        <v>174.04</v>
      </c>
      <c r="R2666" s="16" t="s">
        <v>8317</v>
      </c>
      <c r="S2666" s="11" t="s">
        <v>8354</v>
      </c>
      <c r="T2666" s="21">
        <f>(((K2666/60)/60)/24)+DATE(1970,1,1)</f>
        <v>42313.02542824074</v>
      </c>
      <c r="U2666" s="21">
        <f>(((I2666/60)/60)/24)+DATE(1970,1,1)</f>
        <v>42347.290972222225</v>
      </c>
    </row>
    <row r="2667" spans="1:21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f>YEAR(T2667)</f>
        <v>2015</v>
      </c>
      <c r="K2667" s="11">
        <v>1426886974</v>
      </c>
      <c r="L2667" t="b">
        <v>0</v>
      </c>
      <c r="M2667">
        <v>46</v>
      </c>
      <c r="N2667" t="b">
        <v>1</v>
      </c>
      <c r="O2667" t="s">
        <v>8300</v>
      </c>
      <c r="P2667" s="10">
        <f>ROUND(E2667/D2667*100,0)</f>
        <v>123</v>
      </c>
      <c r="Q2667">
        <f>IFERROR(ROUND(E2667/M2667,2),0)</f>
        <v>93.7</v>
      </c>
      <c r="R2667" s="16" t="s">
        <v>8317</v>
      </c>
      <c r="S2667" s="11" t="s">
        <v>8354</v>
      </c>
      <c r="T2667" s="21">
        <f>(((K2667/60)/60)/24)+DATE(1970,1,1)</f>
        <v>42083.895532407405</v>
      </c>
      <c r="U2667" s="21">
        <f>(((I2667/60)/60)/24)+DATE(1970,1,1)</f>
        <v>42128.895532407405</v>
      </c>
    </row>
    <row r="2668" spans="1:21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f>YEAR(T2668)</f>
        <v>2015</v>
      </c>
      <c r="K2668" s="11">
        <v>1440008439</v>
      </c>
      <c r="L2668" t="b">
        <v>0</v>
      </c>
      <c r="M2668">
        <v>206</v>
      </c>
      <c r="N2668" t="b">
        <v>1</v>
      </c>
      <c r="O2668" t="s">
        <v>8300</v>
      </c>
      <c r="P2668" s="10">
        <f>ROUND(E2668/D2668*100,0)</f>
        <v>159</v>
      </c>
      <c r="Q2668">
        <f>IFERROR(ROUND(E2668/M2668,2),0)</f>
        <v>77.33</v>
      </c>
      <c r="R2668" s="16" t="s">
        <v>8317</v>
      </c>
      <c r="S2668" s="11" t="s">
        <v>8354</v>
      </c>
      <c r="T2668" s="21">
        <f>(((K2668/60)/60)/24)+DATE(1970,1,1)</f>
        <v>42235.764340277776</v>
      </c>
      <c r="U2668" s="21">
        <f>(((I2668/60)/60)/24)+DATE(1970,1,1)</f>
        <v>42272.875</v>
      </c>
    </row>
    <row r="2669" spans="1:21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f>YEAR(T2669)</f>
        <v>2016</v>
      </c>
      <c r="K2669" s="11">
        <v>1452550416</v>
      </c>
      <c r="L2669" t="b">
        <v>0</v>
      </c>
      <c r="M2669">
        <v>18</v>
      </c>
      <c r="N2669" t="b">
        <v>1</v>
      </c>
      <c r="O2669" t="s">
        <v>8300</v>
      </c>
      <c r="P2669" s="10">
        <f>ROUND(E2669/D2669*100,0)</f>
        <v>111</v>
      </c>
      <c r="Q2669">
        <f>IFERROR(ROUND(E2669/M2669,2),0)</f>
        <v>92.22</v>
      </c>
      <c r="R2669" s="16" t="s">
        <v>8317</v>
      </c>
      <c r="S2669" s="11" t="s">
        <v>8354</v>
      </c>
      <c r="T2669" s="21">
        <f>(((K2669/60)/60)/24)+DATE(1970,1,1)</f>
        <v>42380.926111111112</v>
      </c>
      <c r="U2669" s="21">
        <f>(((I2669/60)/60)/24)+DATE(1970,1,1)</f>
        <v>42410.926111111112</v>
      </c>
    </row>
    <row r="2670" spans="1:21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f>YEAR(T2670)</f>
        <v>2015</v>
      </c>
      <c r="K2670" s="11">
        <v>1443449265</v>
      </c>
      <c r="L2670" t="b">
        <v>0</v>
      </c>
      <c r="M2670">
        <v>28</v>
      </c>
      <c r="N2670" t="b">
        <v>1</v>
      </c>
      <c r="O2670" t="s">
        <v>8300</v>
      </c>
      <c r="P2670" s="10">
        <f>ROUND(E2670/D2670*100,0)</f>
        <v>171</v>
      </c>
      <c r="Q2670">
        <f>IFERROR(ROUND(E2670/M2670,2),0)</f>
        <v>60.96</v>
      </c>
      <c r="R2670" s="16" t="s">
        <v>8317</v>
      </c>
      <c r="S2670" s="11" t="s">
        <v>8354</v>
      </c>
      <c r="T2670" s="21">
        <f>(((K2670/60)/60)/24)+DATE(1970,1,1)</f>
        <v>42275.588715277772</v>
      </c>
      <c r="U2670" s="21">
        <f>(((I2670/60)/60)/24)+DATE(1970,1,1)</f>
        <v>42317.60555555555</v>
      </c>
    </row>
    <row r="2671" spans="1:21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f>YEAR(T2671)</f>
        <v>2015</v>
      </c>
      <c r="K2671" s="11">
        <v>1447203096</v>
      </c>
      <c r="L2671" t="b">
        <v>0</v>
      </c>
      <c r="M2671">
        <v>11</v>
      </c>
      <c r="N2671" t="b">
        <v>1</v>
      </c>
      <c r="O2671" t="s">
        <v>8300</v>
      </c>
      <c r="P2671" s="10">
        <f>ROUND(E2671/D2671*100,0)</f>
        <v>125</v>
      </c>
      <c r="Q2671">
        <f>IFERROR(ROUND(E2671/M2671,2),0)</f>
        <v>91</v>
      </c>
      <c r="R2671" s="16" t="s">
        <v>8317</v>
      </c>
      <c r="S2671" s="11" t="s">
        <v>8354</v>
      </c>
      <c r="T2671" s="21">
        <f>(((K2671/60)/60)/24)+DATE(1970,1,1)</f>
        <v>42319.035833333335</v>
      </c>
      <c r="U2671" s="21">
        <f>(((I2671/60)/60)/24)+DATE(1970,1,1)</f>
        <v>42379.035833333335</v>
      </c>
    </row>
    <row r="2672" spans="1:21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f>YEAR(T2672)</f>
        <v>2014</v>
      </c>
      <c r="K2672" s="11">
        <v>1404174580</v>
      </c>
      <c r="L2672" t="b">
        <v>1</v>
      </c>
      <c r="M2672">
        <v>60</v>
      </c>
      <c r="N2672" t="b">
        <v>0</v>
      </c>
      <c r="O2672" t="s">
        <v>8300</v>
      </c>
      <c r="P2672" s="10">
        <f>ROUND(E2672/D2672*100,0)</f>
        <v>6</v>
      </c>
      <c r="Q2672">
        <f>IFERROR(ROUND(E2672/M2672,2),0)</f>
        <v>41.58</v>
      </c>
      <c r="R2672" s="16" t="s">
        <v>8317</v>
      </c>
      <c r="S2672" s="11" t="s">
        <v>8354</v>
      </c>
      <c r="T2672" s="21">
        <f>(((K2672/60)/60)/24)+DATE(1970,1,1)</f>
        <v>41821.020601851851</v>
      </c>
      <c r="U2672" s="21">
        <f>(((I2672/60)/60)/24)+DATE(1970,1,1)</f>
        <v>41849.020601851851</v>
      </c>
    </row>
    <row r="2673" spans="1:21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f>YEAR(T2673)</f>
        <v>2014</v>
      </c>
      <c r="K2673" s="11">
        <v>1416419916</v>
      </c>
      <c r="L2673" t="b">
        <v>1</v>
      </c>
      <c r="M2673">
        <v>84</v>
      </c>
      <c r="N2673" t="b">
        <v>0</v>
      </c>
      <c r="O2673" t="s">
        <v>8300</v>
      </c>
      <c r="P2673" s="10">
        <f>ROUND(E2673/D2673*100,0)</f>
        <v>11</v>
      </c>
      <c r="Q2673">
        <f>IFERROR(ROUND(E2673/M2673,2),0)</f>
        <v>33.76</v>
      </c>
      <c r="R2673" s="16" t="s">
        <v>8317</v>
      </c>
      <c r="S2673" s="11" t="s">
        <v>8354</v>
      </c>
      <c r="T2673" s="21">
        <f>(((K2673/60)/60)/24)+DATE(1970,1,1)</f>
        <v>41962.749027777783</v>
      </c>
      <c r="U2673" s="21">
        <f>(((I2673/60)/60)/24)+DATE(1970,1,1)</f>
        <v>41992.818055555559</v>
      </c>
    </row>
    <row r="2674" spans="1:21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f>YEAR(T2674)</f>
        <v>2015</v>
      </c>
      <c r="K2674" s="11">
        <v>1449436390</v>
      </c>
      <c r="L2674" t="b">
        <v>1</v>
      </c>
      <c r="M2674">
        <v>47</v>
      </c>
      <c r="N2674" t="b">
        <v>0</v>
      </c>
      <c r="O2674" t="s">
        <v>8300</v>
      </c>
      <c r="P2674" s="10">
        <f>ROUND(E2674/D2674*100,0)</f>
        <v>33</v>
      </c>
      <c r="Q2674">
        <f>IFERROR(ROUND(E2674/M2674,2),0)</f>
        <v>70.62</v>
      </c>
      <c r="R2674" s="16" t="s">
        <v>8317</v>
      </c>
      <c r="S2674" s="11" t="s">
        <v>8354</v>
      </c>
      <c r="T2674" s="21">
        <f>(((K2674/60)/60)/24)+DATE(1970,1,1)</f>
        <v>42344.884143518517</v>
      </c>
      <c r="U2674" s="21">
        <f>(((I2674/60)/60)/24)+DATE(1970,1,1)</f>
        <v>42366.25</v>
      </c>
    </row>
    <row r="2675" spans="1:21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f>YEAR(T2675)</f>
        <v>2014</v>
      </c>
      <c r="K2675" s="11">
        <v>1412081999</v>
      </c>
      <c r="L2675" t="b">
        <v>1</v>
      </c>
      <c r="M2675">
        <v>66</v>
      </c>
      <c r="N2675" t="b">
        <v>0</v>
      </c>
      <c r="O2675" t="s">
        <v>8300</v>
      </c>
      <c r="P2675" s="10">
        <f>ROUND(E2675/D2675*100,0)</f>
        <v>28</v>
      </c>
      <c r="Q2675">
        <f>IFERROR(ROUND(E2675/M2675,2),0)</f>
        <v>167.15</v>
      </c>
      <c r="R2675" s="16" t="s">
        <v>8317</v>
      </c>
      <c r="S2675" s="11" t="s">
        <v>8354</v>
      </c>
      <c r="T2675" s="21">
        <f>(((K2675/60)/60)/24)+DATE(1970,1,1)</f>
        <v>41912.541655092595</v>
      </c>
      <c r="U2675" s="21">
        <f>(((I2675/60)/60)/24)+DATE(1970,1,1)</f>
        <v>41941.947916666664</v>
      </c>
    </row>
    <row r="2676" spans="1:21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f>YEAR(T2676)</f>
        <v>2016</v>
      </c>
      <c r="K2676" s="11">
        <v>1465398670</v>
      </c>
      <c r="L2676" t="b">
        <v>1</v>
      </c>
      <c r="M2676">
        <v>171</v>
      </c>
      <c r="N2676" t="b">
        <v>0</v>
      </c>
      <c r="O2676" t="s">
        <v>8300</v>
      </c>
      <c r="P2676" s="10">
        <f>ROUND(E2676/D2676*100,0)</f>
        <v>63</v>
      </c>
      <c r="Q2676">
        <f>IFERROR(ROUND(E2676/M2676,2),0)</f>
        <v>128.62</v>
      </c>
      <c r="R2676" s="16" t="s">
        <v>8317</v>
      </c>
      <c r="S2676" s="11" t="s">
        <v>8354</v>
      </c>
      <c r="T2676" s="21">
        <f>(((K2676/60)/60)/24)+DATE(1970,1,1)</f>
        <v>42529.632754629631</v>
      </c>
      <c r="U2676" s="21">
        <f>(((I2676/60)/60)/24)+DATE(1970,1,1)</f>
        <v>42556.207638888889</v>
      </c>
    </row>
    <row r="2677" spans="1:21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f>YEAR(T2677)</f>
        <v>2014</v>
      </c>
      <c r="K2677" s="11">
        <v>1413059689</v>
      </c>
      <c r="L2677" t="b">
        <v>1</v>
      </c>
      <c r="M2677">
        <v>29</v>
      </c>
      <c r="N2677" t="b">
        <v>0</v>
      </c>
      <c r="O2677" t="s">
        <v>8300</v>
      </c>
      <c r="P2677" s="10">
        <f>ROUND(E2677/D2677*100,0)</f>
        <v>8</v>
      </c>
      <c r="Q2677">
        <f>IFERROR(ROUND(E2677/M2677,2),0)</f>
        <v>65.41</v>
      </c>
      <c r="R2677" s="16" t="s">
        <v>8317</v>
      </c>
      <c r="S2677" s="11" t="s">
        <v>8354</v>
      </c>
      <c r="T2677" s="21">
        <f>(((K2677/60)/60)/24)+DATE(1970,1,1)</f>
        <v>41923.857511574075</v>
      </c>
      <c r="U2677" s="21">
        <f>(((I2677/60)/60)/24)+DATE(1970,1,1)</f>
        <v>41953.899178240739</v>
      </c>
    </row>
    <row r="2678" spans="1:21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f>YEAR(T2678)</f>
        <v>2016</v>
      </c>
      <c r="K2678" s="11">
        <v>1461337174</v>
      </c>
      <c r="L2678" t="b">
        <v>0</v>
      </c>
      <c r="M2678">
        <v>9</v>
      </c>
      <c r="N2678" t="b">
        <v>0</v>
      </c>
      <c r="O2678" t="s">
        <v>8300</v>
      </c>
      <c r="P2678" s="10">
        <f>ROUND(E2678/D2678*100,0)</f>
        <v>50</v>
      </c>
      <c r="Q2678">
        <f>IFERROR(ROUND(E2678/M2678,2),0)</f>
        <v>117.56</v>
      </c>
      <c r="R2678" s="16" t="s">
        <v>8317</v>
      </c>
      <c r="S2678" s="11" t="s">
        <v>8354</v>
      </c>
      <c r="T2678" s="21">
        <f>(((K2678/60)/60)/24)+DATE(1970,1,1)</f>
        <v>42482.624699074076</v>
      </c>
      <c r="U2678" s="21">
        <f>(((I2678/60)/60)/24)+DATE(1970,1,1)</f>
        <v>42512.624699074076</v>
      </c>
    </row>
    <row r="2679" spans="1:21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f>YEAR(T2679)</f>
        <v>2014</v>
      </c>
      <c r="K2679" s="11">
        <v>1401756143</v>
      </c>
      <c r="L2679" t="b">
        <v>0</v>
      </c>
      <c r="M2679">
        <v>27</v>
      </c>
      <c r="N2679" t="b">
        <v>0</v>
      </c>
      <c r="O2679" t="s">
        <v>8300</v>
      </c>
      <c r="P2679" s="10">
        <f>ROUND(E2679/D2679*100,0)</f>
        <v>18</v>
      </c>
      <c r="Q2679">
        <f>IFERROR(ROUND(E2679/M2679,2),0)</f>
        <v>126.48</v>
      </c>
      <c r="R2679" s="16" t="s">
        <v>8317</v>
      </c>
      <c r="S2679" s="11" t="s">
        <v>8354</v>
      </c>
      <c r="T2679" s="21">
        <f>(((K2679/60)/60)/24)+DATE(1970,1,1)</f>
        <v>41793.029432870368</v>
      </c>
      <c r="U2679" s="21">
        <f>(((I2679/60)/60)/24)+DATE(1970,1,1)</f>
        <v>41823.029432870368</v>
      </c>
    </row>
    <row r="2680" spans="1:21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f>YEAR(T2680)</f>
        <v>2015</v>
      </c>
      <c r="K2680" s="11">
        <v>1440529765</v>
      </c>
      <c r="L2680" t="b">
        <v>0</v>
      </c>
      <c r="M2680">
        <v>2</v>
      </c>
      <c r="N2680" t="b">
        <v>0</v>
      </c>
      <c r="O2680" t="s">
        <v>8300</v>
      </c>
      <c r="P2680" s="10">
        <f>ROUND(E2680/D2680*100,0)</f>
        <v>0</v>
      </c>
      <c r="Q2680">
        <f>IFERROR(ROUND(E2680/M2680,2),0)</f>
        <v>550</v>
      </c>
      <c r="R2680" s="16" t="s">
        <v>8317</v>
      </c>
      <c r="S2680" s="11" t="s">
        <v>8354</v>
      </c>
      <c r="T2680" s="21">
        <f>(((K2680/60)/60)/24)+DATE(1970,1,1)</f>
        <v>42241.798206018517</v>
      </c>
      <c r="U2680" s="21">
        <f>(((I2680/60)/60)/24)+DATE(1970,1,1)</f>
        <v>42271.798206018517</v>
      </c>
    </row>
    <row r="2681" spans="1:21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f>YEAR(T2681)</f>
        <v>2015</v>
      </c>
      <c r="K2681" s="11">
        <v>1422489694</v>
      </c>
      <c r="L2681" t="b">
        <v>0</v>
      </c>
      <c r="M2681">
        <v>3</v>
      </c>
      <c r="N2681" t="b">
        <v>0</v>
      </c>
      <c r="O2681" t="s">
        <v>8300</v>
      </c>
      <c r="P2681" s="10">
        <f>ROUND(E2681/D2681*100,0)</f>
        <v>0</v>
      </c>
      <c r="Q2681">
        <f>IFERROR(ROUND(E2681/M2681,2),0)</f>
        <v>44</v>
      </c>
      <c r="R2681" s="16" t="s">
        <v>8317</v>
      </c>
      <c r="S2681" s="11" t="s">
        <v>8354</v>
      </c>
      <c r="T2681" s="21">
        <f>(((K2681/60)/60)/24)+DATE(1970,1,1)</f>
        <v>42033.001087962963</v>
      </c>
      <c r="U2681" s="21">
        <f>(((I2681/60)/60)/24)+DATE(1970,1,1)</f>
        <v>42063.001087962963</v>
      </c>
    </row>
    <row r="2682" spans="1:21" ht="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f>YEAR(T2682)</f>
        <v>2016</v>
      </c>
      <c r="K2682" s="11">
        <v>1457327091</v>
      </c>
      <c r="L2682" t="b">
        <v>0</v>
      </c>
      <c r="M2682">
        <v>4</v>
      </c>
      <c r="N2682" t="b">
        <v>0</v>
      </c>
      <c r="O2682" t="s">
        <v>8300</v>
      </c>
      <c r="P2682" s="10">
        <f>ROUND(E2682/D2682*100,0)</f>
        <v>1</v>
      </c>
      <c r="Q2682">
        <f>IFERROR(ROUND(E2682/M2682,2),0)</f>
        <v>69</v>
      </c>
      <c r="R2682" s="16" t="s">
        <v>8317</v>
      </c>
      <c r="S2682" s="11" t="s">
        <v>8354</v>
      </c>
      <c r="T2682" s="21">
        <f>(((K2682/60)/60)/24)+DATE(1970,1,1)</f>
        <v>42436.211701388893</v>
      </c>
      <c r="U2682" s="21">
        <f>(((I2682/60)/60)/24)+DATE(1970,1,1)</f>
        <v>42466.170034722221</v>
      </c>
    </row>
    <row r="2683" spans="1:21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f>YEAR(T2683)</f>
        <v>2014</v>
      </c>
      <c r="K2683" s="11">
        <v>1402867750</v>
      </c>
      <c r="L2683" t="b">
        <v>0</v>
      </c>
      <c r="M2683">
        <v>2</v>
      </c>
      <c r="N2683" t="b">
        <v>0</v>
      </c>
      <c r="O2683" t="s">
        <v>8282</v>
      </c>
      <c r="P2683" s="10">
        <f>ROUND(E2683/D2683*100,0)</f>
        <v>1</v>
      </c>
      <c r="Q2683">
        <f>IFERROR(ROUND(E2683/M2683,2),0)</f>
        <v>27.5</v>
      </c>
      <c r="R2683" s="16" t="s">
        <v>8334</v>
      </c>
      <c r="S2683" s="11" t="s">
        <v>8335</v>
      </c>
      <c r="T2683" s="21">
        <f>(((K2683/60)/60)/24)+DATE(1970,1,1)</f>
        <v>41805.895254629628</v>
      </c>
      <c r="U2683" s="21">
        <f>(((I2683/60)/60)/24)+DATE(1970,1,1)</f>
        <v>41830.895254629628</v>
      </c>
    </row>
    <row r="2684" spans="1:21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f>YEAR(T2684)</f>
        <v>2014</v>
      </c>
      <c r="K2684" s="11">
        <v>1413838540</v>
      </c>
      <c r="L2684" t="b">
        <v>0</v>
      </c>
      <c r="M2684">
        <v>20</v>
      </c>
      <c r="N2684" t="b">
        <v>0</v>
      </c>
      <c r="O2684" t="s">
        <v>8282</v>
      </c>
      <c r="P2684" s="10">
        <f>ROUND(E2684/D2684*100,0)</f>
        <v>28</v>
      </c>
      <c r="Q2684">
        <f>IFERROR(ROUND(E2684/M2684,2),0)</f>
        <v>84.9</v>
      </c>
      <c r="R2684" s="16" t="s">
        <v>8334</v>
      </c>
      <c r="S2684" s="11" t="s">
        <v>8335</v>
      </c>
      <c r="T2684" s="21">
        <f>(((K2684/60)/60)/24)+DATE(1970,1,1)</f>
        <v>41932.871990740743</v>
      </c>
      <c r="U2684" s="21">
        <f>(((I2684/60)/60)/24)+DATE(1970,1,1)</f>
        <v>41965.249305555553</v>
      </c>
    </row>
    <row r="2685" spans="1:21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f>YEAR(T2685)</f>
        <v>2015</v>
      </c>
      <c r="K2685" s="11">
        <v>1422641240</v>
      </c>
      <c r="L2685" t="b">
        <v>0</v>
      </c>
      <c r="M2685">
        <v>3</v>
      </c>
      <c r="N2685" t="b">
        <v>0</v>
      </c>
      <c r="O2685" t="s">
        <v>8282</v>
      </c>
      <c r="P2685" s="10">
        <f>ROUND(E2685/D2685*100,0)</f>
        <v>0</v>
      </c>
      <c r="Q2685">
        <f>IFERROR(ROUND(E2685/M2685,2),0)</f>
        <v>12</v>
      </c>
      <c r="R2685" s="16" t="s">
        <v>8334</v>
      </c>
      <c r="S2685" s="11" t="s">
        <v>8335</v>
      </c>
      <c r="T2685" s="21">
        <f>(((K2685/60)/60)/24)+DATE(1970,1,1)</f>
        <v>42034.75509259259</v>
      </c>
      <c r="U2685" s="21">
        <f>(((I2685/60)/60)/24)+DATE(1970,1,1)</f>
        <v>42064.75509259259</v>
      </c>
    </row>
    <row r="2686" spans="1:21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f>YEAR(T2686)</f>
        <v>2014</v>
      </c>
      <c r="K2686" s="11">
        <v>1404165425</v>
      </c>
      <c r="L2686" t="b">
        <v>0</v>
      </c>
      <c r="M2686">
        <v>4</v>
      </c>
      <c r="N2686" t="b">
        <v>0</v>
      </c>
      <c r="O2686" t="s">
        <v>8282</v>
      </c>
      <c r="P2686" s="10">
        <f>ROUND(E2686/D2686*100,0)</f>
        <v>1</v>
      </c>
      <c r="Q2686">
        <f>IFERROR(ROUND(E2686/M2686,2),0)</f>
        <v>200</v>
      </c>
      <c r="R2686" s="16" t="s">
        <v>8334</v>
      </c>
      <c r="S2686" s="11" t="s">
        <v>8335</v>
      </c>
      <c r="T2686" s="21">
        <f>(((K2686/60)/60)/24)+DATE(1970,1,1)</f>
        <v>41820.914641203701</v>
      </c>
      <c r="U2686" s="21">
        <f>(((I2686/60)/60)/24)+DATE(1970,1,1)</f>
        <v>41860.914641203701</v>
      </c>
    </row>
    <row r="2687" spans="1:21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f>YEAR(T2687)</f>
        <v>2015</v>
      </c>
      <c r="K2687" s="11">
        <v>1424968930</v>
      </c>
      <c r="L2687" t="b">
        <v>0</v>
      </c>
      <c r="M2687">
        <v>1</v>
      </c>
      <c r="N2687" t="b">
        <v>0</v>
      </c>
      <c r="O2687" t="s">
        <v>8282</v>
      </c>
      <c r="P2687" s="10">
        <f>ROUND(E2687/D2687*100,0)</f>
        <v>0</v>
      </c>
      <c r="Q2687">
        <f>IFERROR(ROUND(E2687/M2687,2),0)</f>
        <v>10</v>
      </c>
      <c r="R2687" s="16" t="s">
        <v>8334</v>
      </c>
      <c r="S2687" s="11" t="s">
        <v>8335</v>
      </c>
      <c r="T2687" s="21">
        <f>(((K2687/60)/60)/24)+DATE(1970,1,1)</f>
        <v>42061.69594907407</v>
      </c>
      <c r="U2687" s="21">
        <f>(((I2687/60)/60)/24)+DATE(1970,1,1)</f>
        <v>42121.654282407413</v>
      </c>
    </row>
    <row r="2688" spans="1:21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f>YEAR(T2688)</f>
        <v>2014</v>
      </c>
      <c r="K2688" s="11">
        <v>1410391423</v>
      </c>
      <c r="L2688" t="b">
        <v>0</v>
      </c>
      <c r="M2688">
        <v>0</v>
      </c>
      <c r="N2688" t="b">
        <v>0</v>
      </c>
      <c r="O2688" t="s">
        <v>8282</v>
      </c>
      <c r="P2688" s="10">
        <f>ROUND(E2688/D2688*100,0)</f>
        <v>0</v>
      </c>
      <c r="Q2688">
        <f>IFERROR(ROUND(E2688/M2688,2),0)</f>
        <v>0</v>
      </c>
      <c r="R2688" s="16" t="s">
        <v>8334</v>
      </c>
      <c r="S2688" s="11" t="s">
        <v>8335</v>
      </c>
      <c r="T2688" s="21">
        <f>(((K2688/60)/60)/24)+DATE(1970,1,1)</f>
        <v>41892.974803240737</v>
      </c>
      <c r="U2688" s="21">
        <f>(((I2688/60)/60)/24)+DATE(1970,1,1)</f>
        <v>41912.974803240737</v>
      </c>
    </row>
    <row r="2689" spans="1:21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f>YEAR(T2689)</f>
        <v>2015</v>
      </c>
      <c r="K2689" s="11">
        <v>1432999318</v>
      </c>
      <c r="L2689" t="b">
        <v>0</v>
      </c>
      <c r="M2689">
        <v>0</v>
      </c>
      <c r="N2689" t="b">
        <v>0</v>
      </c>
      <c r="O2689" t="s">
        <v>8282</v>
      </c>
      <c r="P2689" s="10">
        <f>ROUND(E2689/D2689*100,0)</f>
        <v>0</v>
      </c>
      <c r="Q2689">
        <f>IFERROR(ROUND(E2689/M2689,2),0)</f>
        <v>0</v>
      </c>
      <c r="R2689" s="16" t="s">
        <v>8334</v>
      </c>
      <c r="S2689" s="11" t="s">
        <v>8335</v>
      </c>
      <c r="T2689" s="21">
        <f>(((K2689/60)/60)/24)+DATE(1970,1,1)</f>
        <v>42154.64025462963</v>
      </c>
      <c r="U2689" s="21">
        <f>(((I2689/60)/60)/24)+DATE(1970,1,1)</f>
        <v>42184.64025462963</v>
      </c>
    </row>
    <row r="2690" spans="1:21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f>YEAR(T2690)</f>
        <v>2015</v>
      </c>
      <c r="K2690" s="11">
        <v>1422067870</v>
      </c>
      <c r="L2690" t="b">
        <v>0</v>
      </c>
      <c r="M2690">
        <v>14</v>
      </c>
      <c r="N2690" t="b">
        <v>0</v>
      </c>
      <c r="O2690" t="s">
        <v>8282</v>
      </c>
      <c r="P2690" s="10">
        <f>ROUND(E2690/D2690*100,0)</f>
        <v>0</v>
      </c>
      <c r="Q2690">
        <f>IFERROR(ROUND(E2690/M2690,2),0)</f>
        <v>5.29</v>
      </c>
      <c r="R2690" s="16" t="s">
        <v>8334</v>
      </c>
      <c r="S2690" s="11" t="s">
        <v>8335</v>
      </c>
      <c r="T2690" s="21">
        <f>(((K2690/60)/60)/24)+DATE(1970,1,1)</f>
        <v>42028.118865740747</v>
      </c>
      <c r="U2690" s="21">
        <f>(((I2690/60)/60)/24)+DATE(1970,1,1)</f>
        <v>42059.125</v>
      </c>
    </row>
    <row r="2691" spans="1:21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f>YEAR(T2691)</f>
        <v>2016</v>
      </c>
      <c r="K2691" s="11">
        <v>1467327890</v>
      </c>
      <c r="L2691" t="b">
        <v>0</v>
      </c>
      <c r="M2691">
        <v>1</v>
      </c>
      <c r="N2691" t="b">
        <v>0</v>
      </c>
      <c r="O2691" t="s">
        <v>8282</v>
      </c>
      <c r="P2691" s="10">
        <f>ROUND(E2691/D2691*100,0)</f>
        <v>0</v>
      </c>
      <c r="Q2691">
        <f>IFERROR(ROUND(E2691/M2691,2),0)</f>
        <v>1</v>
      </c>
      <c r="R2691" s="16" t="s">
        <v>8334</v>
      </c>
      <c r="S2691" s="11" t="s">
        <v>8335</v>
      </c>
      <c r="T2691" s="21">
        <f>(((K2691/60)/60)/24)+DATE(1970,1,1)</f>
        <v>42551.961689814809</v>
      </c>
      <c r="U2691" s="21">
        <f>(((I2691/60)/60)/24)+DATE(1970,1,1)</f>
        <v>42581.961689814809</v>
      </c>
    </row>
    <row r="2692" spans="1:21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f>YEAR(T2692)</f>
        <v>2015</v>
      </c>
      <c r="K2692" s="11">
        <v>1429410676</v>
      </c>
      <c r="L2692" t="b">
        <v>0</v>
      </c>
      <c r="M2692">
        <v>118</v>
      </c>
      <c r="N2692" t="b">
        <v>0</v>
      </c>
      <c r="O2692" t="s">
        <v>8282</v>
      </c>
      <c r="P2692" s="10">
        <f>ROUND(E2692/D2692*100,0)</f>
        <v>11</v>
      </c>
      <c r="Q2692">
        <f>IFERROR(ROUND(E2692/M2692,2),0)</f>
        <v>72.760000000000005</v>
      </c>
      <c r="R2692" s="16" t="s">
        <v>8334</v>
      </c>
      <c r="S2692" s="11" t="s">
        <v>8335</v>
      </c>
      <c r="T2692" s="21">
        <f>(((K2692/60)/60)/24)+DATE(1970,1,1)</f>
        <v>42113.105046296296</v>
      </c>
      <c r="U2692" s="21">
        <f>(((I2692/60)/60)/24)+DATE(1970,1,1)</f>
        <v>42158.105046296296</v>
      </c>
    </row>
    <row r="2693" spans="1:21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f>YEAR(T2693)</f>
        <v>2015</v>
      </c>
      <c r="K2693" s="11">
        <v>1427390557</v>
      </c>
      <c r="L2693" t="b">
        <v>0</v>
      </c>
      <c r="M2693">
        <v>2</v>
      </c>
      <c r="N2693" t="b">
        <v>0</v>
      </c>
      <c r="O2693" t="s">
        <v>8282</v>
      </c>
      <c r="P2693" s="10">
        <f>ROUND(E2693/D2693*100,0)</f>
        <v>0</v>
      </c>
      <c r="Q2693">
        <f>IFERROR(ROUND(E2693/M2693,2),0)</f>
        <v>17.5</v>
      </c>
      <c r="R2693" s="16" t="s">
        <v>8334</v>
      </c>
      <c r="S2693" s="11" t="s">
        <v>8335</v>
      </c>
      <c r="T2693" s="21">
        <f>(((K2693/60)/60)/24)+DATE(1970,1,1)</f>
        <v>42089.724039351851</v>
      </c>
      <c r="U2693" s="21">
        <f>(((I2693/60)/60)/24)+DATE(1970,1,1)</f>
        <v>42134.724039351851</v>
      </c>
    </row>
    <row r="2694" spans="1:21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f>YEAR(T2694)</f>
        <v>2015</v>
      </c>
      <c r="K2694" s="11">
        <v>1424678460</v>
      </c>
      <c r="L2694" t="b">
        <v>0</v>
      </c>
      <c r="M2694">
        <v>1</v>
      </c>
      <c r="N2694" t="b">
        <v>0</v>
      </c>
      <c r="O2694" t="s">
        <v>8282</v>
      </c>
      <c r="P2694" s="10">
        <f>ROUND(E2694/D2694*100,0)</f>
        <v>1</v>
      </c>
      <c r="Q2694">
        <f>IFERROR(ROUND(E2694/M2694,2),0)</f>
        <v>25</v>
      </c>
      <c r="R2694" s="16" t="s">
        <v>8334</v>
      </c>
      <c r="S2694" s="11" t="s">
        <v>8335</v>
      </c>
      <c r="T2694" s="21">
        <f>(((K2694/60)/60)/24)+DATE(1970,1,1)</f>
        <v>42058.334027777775</v>
      </c>
      <c r="U2694" s="21">
        <f>(((I2694/60)/60)/24)+DATE(1970,1,1)</f>
        <v>42088.292361111111</v>
      </c>
    </row>
    <row r="2695" spans="1:21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f>YEAR(T2695)</f>
        <v>2014</v>
      </c>
      <c r="K2695" s="11">
        <v>1405307966</v>
      </c>
      <c r="L2695" t="b">
        <v>0</v>
      </c>
      <c r="M2695">
        <v>3</v>
      </c>
      <c r="N2695" t="b">
        <v>0</v>
      </c>
      <c r="O2695" t="s">
        <v>8282</v>
      </c>
      <c r="P2695" s="10">
        <f>ROUND(E2695/D2695*100,0)</f>
        <v>1</v>
      </c>
      <c r="Q2695">
        <f>IFERROR(ROUND(E2695/M2695,2),0)</f>
        <v>13.33</v>
      </c>
      <c r="R2695" s="16" t="s">
        <v>8334</v>
      </c>
      <c r="S2695" s="11" t="s">
        <v>8335</v>
      </c>
      <c r="T2695" s="21">
        <f>(((K2695/60)/60)/24)+DATE(1970,1,1)</f>
        <v>41834.138495370367</v>
      </c>
      <c r="U2695" s="21">
        <f>(((I2695/60)/60)/24)+DATE(1970,1,1)</f>
        <v>41864.138495370367</v>
      </c>
    </row>
    <row r="2696" spans="1:21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f>YEAR(T2696)</f>
        <v>2014</v>
      </c>
      <c r="K2696" s="11">
        <v>1409109739</v>
      </c>
      <c r="L2696" t="b">
        <v>0</v>
      </c>
      <c r="M2696">
        <v>1</v>
      </c>
      <c r="N2696" t="b">
        <v>0</v>
      </c>
      <c r="O2696" t="s">
        <v>8282</v>
      </c>
      <c r="P2696" s="10">
        <f>ROUND(E2696/D2696*100,0)</f>
        <v>0</v>
      </c>
      <c r="Q2696">
        <f>IFERROR(ROUND(E2696/M2696,2),0)</f>
        <v>1</v>
      </c>
      <c r="R2696" s="16" t="s">
        <v>8334</v>
      </c>
      <c r="S2696" s="11" t="s">
        <v>8335</v>
      </c>
      <c r="T2696" s="21">
        <f>(((K2696/60)/60)/24)+DATE(1970,1,1)</f>
        <v>41878.140497685185</v>
      </c>
      <c r="U2696" s="21">
        <f>(((I2696/60)/60)/24)+DATE(1970,1,1)</f>
        <v>41908.140497685185</v>
      </c>
    </row>
    <row r="2697" spans="1:21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f>YEAR(T2697)</f>
        <v>2015</v>
      </c>
      <c r="K2697" s="11">
        <v>1423801318</v>
      </c>
      <c r="L2697" t="b">
        <v>0</v>
      </c>
      <c r="M2697">
        <v>3</v>
      </c>
      <c r="N2697" t="b">
        <v>0</v>
      </c>
      <c r="O2697" t="s">
        <v>8282</v>
      </c>
      <c r="P2697" s="10">
        <f>ROUND(E2697/D2697*100,0)</f>
        <v>0</v>
      </c>
      <c r="Q2697">
        <f>IFERROR(ROUND(E2697/M2697,2),0)</f>
        <v>23.67</v>
      </c>
      <c r="R2697" s="16" t="s">
        <v>8334</v>
      </c>
      <c r="S2697" s="11" t="s">
        <v>8335</v>
      </c>
      <c r="T2697" s="21">
        <f>(((K2697/60)/60)/24)+DATE(1970,1,1)</f>
        <v>42048.181921296295</v>
      </c>
      <c r="U2697" s="21">
        <f>(((I2697/60)/60)/24)+DATE(1970,1,1)</f>
        <v>42108.14025462963</v>
      </c>
    </row>
    <row r="2698" spans="1:21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f>YEAR(T2698)</f>
        <v>2014</v>
      </c>
      <c r="K2698" s="11">
        <v>1416600960</v>
      </c>
      <c r="L2698" t="b">
        <v>0</v>
      </c>
      <c r="M2698">
        <v>38</v>
      </c>
      <c r="N2698" t="b">
        <v>0</v>
      </c>
      <c r="O2698" t="s">
        <v>8282</v>
      </c>
      <c r="P2698" s="10">
        <f>ROUND(E2698/D2698*100,0)</f>
        <v>6</v>
      </c>
      <c r="Q2698">
        <f>IFERROR(ROUND(E2698/M2698,2),0)</f>
        <v>89.21</v>
      </c>
      <c r="R2698" s="16" t="s">
        <v>8334</v>
      </c>
      <c r="S2698" s="11" t="s">
        <v>8335</v>
      </c>
      <c r="T2698" s="21">
        <f>(((K2698/60)/60)/24)+DATE(1970,1,1)</f>
        <v>41964.844444444447</v>
      </c>
      <c r="U2698" s="21">
        <f>(((I2698/60)/60)/24)+DATE(1970,1,1)</f>
        <v>41998.844444444447</v>
      </c>
    </row>
    <row r="2699" spans="1:21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f>YEAR(T2699)</f>
        <v>2015</v>
      </c>
      <c r="K2699" s="11">
        <v>1435876423</v>
      </c>
      <c r="L2699" t="b">
        <v>0</v>
      </c>
      <c r="M2699">
        <v>52</v>
      </c>
      <c r="N2699" t="b">
        <v>0</v>
      </c>
      <c r="O2699" t="s">
        <v>8282</v>
      </c>
      <c r="P2699" s="10">
        <f>ROUND(E2699/D2699*100,0)</f>
        <v>26</v>
      </c>
      <c r="Q2699">
        <f>IFERROR(ROUND(E2699/M2699,2),0)</f>
        <v>116.56</v>
      </c>
      <c r="R2699" s="16" t="s">
        <v>8334</v>
      </c>
      <c r="S2699" s="11" t="s">
        <v>8335</v>
      </c>
      <c r="T2699" s="21">
        <f>(((K2699/60)/60)/24)+DATE(1970,1,1)</f>
        <v>42187.940081018518</v>
      </c>
      <c r="U2699" s="21">
        <f>(((I2699/60)/60)/24)+DATE(1970,1,1)</f>
        <v>42218.916666666672</v>
      </c>
    </row>
    <row r="2700" spans="1:21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f>YEAR(T2700)</f>
        <v>2014</v>
      </c>
      <c r="K2700" s="11">
        <v>1401312808</v>
      </c>
      <c r="L2700" t="b">
        <v>0</v>
      </c>
      <c r="M2700">
        <v>2</v>
      </c>
      <c r="N2700" t="b">
        <v>0</v>
      </c>
      <c r="O2700" t="s">
        <v>8282</v>
      </c>
      <c r="P2700" s="10">
        <f>ROUND(E2700/D2700*100,0)</f>
        <v>0</v>
      </c>
      <c r="Q2700">
        <f>IFERROR(ROUND(E2700/M2700,2),0)</f>
        <v>13.01</v>
      </c>
      <c r="R2700" s="16" t="s">
        <v>8334</v>
      </c>
      <c r="S2700" s="11" t="s">
        <v>8335</v>
      </c>
      <c r="T2700" s="21">
        <f>(((K2700/60)/60)/24)+DATE(1970,1,1)</f>
        <v>41787.898240740738</v>
      </c>
      <c r="U2700" s="21">
        <f>(((I2700/60)/60)/24)+DATE(1970,1,1)</f>
        <v>41817.898240740738</v>
      </c>
    </row>
    <row r="2701" spans="1:21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f>YEAR(T2701)</f>
        <v>2014</v>
      </c>
      <c r="K2701" s="11">
        <v>1404941463</v>
      </c>
      <c r="L2701" t="b">
        <v>0</v>
      </c>
      <c r="M2701">
        <v>0</v>
      </c>
      <c r="N2701" t="b">
        <v>0</v>
      </c>
      <c r="O2701" t="s">
        <v>8282</v>
      </c>
      <c r="P2701" s="10">
        <f>ROUND(E2701/D2701*100,0)</f>
        <v>0</v>
      </c>
      <c r="Q2701">
        <f>IFERROR(ROUND(E2701/M2701,2),0)</f>
        <v>0</v>
      </c>
      <c r="R2701" s="16" t="s">
        <v>8334</v>
      </c>
      <c r="S2701" s="11" t="s">
        <v>8335</v>
      </c>
      <c r="T2701" s="21">
        <f>(((K2701/60)/60)/24)+DATE(1970,1,1)</f>
        <v>41829.896562499998</v>
      </c>
      <c r="U2701" s="21">
        <f>(((I2701/60)/60)/24)+DATE(1970,1,1)</f>
        <v>41859.896562499998</v>
      </c>
    </row>
    <row r="2702" spans="1:21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f>YEAR(T2702)</f>
        <v>2014</v>
      </c>
      <c r="K2702" s="11">
        <v>1408481972</v>
      </c>
      <c r="L2702" t="b">
        <v>0</v>
      </c>
      <c r="M2702">
        <v>4</v>
      </c>
      <c r="N2702" t="b">
        <v>0</v>
      </c>
      <c r="O2702" t="s">
        <v>8282</v>
      </c>
      <c r="P2702" s="10">
        <f>ROUND(E2702/D2702*100,0)</f>
        <v>1</v>
      </c>
      <c r="Q2702">
        <f>IFERROR(ROUND(E2702/M2702,2),0)</f>
        <v>17.5</v>
      </c>
      <c r="R2702" s="16" t="s">
        <v>8334</v>
      </c>
      <c r="S2702" s="11" t="s">
        <v>8335</v>
      </c>
      <c r="T2702" s="21">
        <f>(((K2702/60)/60)/24)+DATE(1970,1,1)</f>
        <v>41870.87467592593</v>
      </c>
      <c r="U2702" s="21">
        <f>(((I2702/60)/60)/24)+DATE(1970,1,1)</f>
        <v>41900.87467592593</v>
      </c>
    </row>
    <row r="2703" spans="1:21" ht="49" hidden="1" x14ac:dyDescent="0.25">
      <c r="A2703">
        <v>2701</v>
      </c>
      <c r="B2703" s="9" t="s">
        <v>2701</v>
      </c>
      <c r="C2703" s="3" t="s">
        <v>6811</v>
      </c>
      <c r="D2703" s="12">
        <v>3400</v>
      </c>
      <c r="E2703" s="13">
        <v>1570</v>
      </c>
      <c r="F2703" s="11" t="s">
        <v>8221</v>
      </c>
      <c r="G2703" s="11" t="s">
        <v>8240</v>
      </c>
      <c r="H2703" s="11" t="s">
        <v>8248</v>
      </c>
      <c r="I2703" s="11">
        <v>1491586534</v>
      </c>
      <c r="J2703" s="11">
        <f>YEAR(T2703)</f>
        <v>2017</v>
      </c>
      <c r="K2703" s="11">
        <v>1488911734</v>
      </c>
      <c r="L2703" s="11" t="b">
        <v>0</v>
      </c>
      <c r="M2703" s="11">
        <v>46</v>
      </c>
      <c r="N2703" s="11" t="b">
        <v>0</v>
      </c>
      <c r="O2703" s="11" t="s">
        <v>8301</v>
      </c>
      <c r="P2703" s="14">
        <f>ROUND(E2703/D2703*100,0)</f>
        <v>46</v>
      </c>
      <c r="Q2703" s="11">
        <f>IFERROR(ROUND(E2703/M2703,2),0)</f>
        <v>34.130000000000003</v>
      </c>
      <c r="R2703" s="16" t="s">
        <v>8315</v>
      </c>
      <c r="S2703" s="11" t="s">
        <v>8355</v>
      </c>
      <c r="T2703" s="21">
        <f>(((K2703/60)/60)/24)+DATE(1970,1,1)</f>
        <v>42801.774699074071</v>
      </c>
      <c r="U2703" s="21">
        <f>(((I2703/60)/60)/24)+DATE(1970,1,1)</f>
        <v>42832.733032407406</v>
      </c>
    </row>
    <row r="2704" spans="1:21" ht="49" hidden="1" x14ac:dyDescent="0.25">
      <c r="A2704">
        <v>2702</v>
      </c>
      <c r="B2704" s="9" t="s">
        <v>2702</v>
      </c>
      <c r="C2704" s="3" t="s">
        <v>6812</v>
      </c>
      <c r="D2704" s="12">
        <v>10000</v>
      </c>
      <c r="E2704" s="13">
        <v>3441</v>
      </c>
      <c r="F2704" s="11" t="s">
        <v>8221</v>
      </c>
      <c r="G2704" s="11" t="s">
        <v>8223</v>
      </c>
      <c r="H2704" s="11" t="s">
        <v>8245</v>
      </c>
      <c r="I2704" s="11">
        <v>1491416077</v>
      </c>
      <c r="J2704" s="11">
        <f>YEAR(T2704)</f>
        <v>2017</v>
      </c>
      <c r="K2704" s="11">
        <v>1488827677</v>
      </c>
      <c r="L2704" s="11" t="b">
        <v>1</v>
      </c>
      <c r="M2704" s="11">
        <v>26</v>
      </c>
      <c r="N2704" s="11" t="b">
        <v>0</v>
      </c>
      <c r="O2704" s="11" t="s">
        <v>8301</v>
      </c>
      <c r="P2704" s="14">
        <f>ROUND(E2704/D2704*100,0)</f>
        <v>34</v>
      </c>
      <c r="Q2704" s="11">
        <f>IFERROR(ROUND(E2704/M2704,2),0)</f>
        <v>132.35</v>
      </c>
      <c r="R2704" s="16" t="s">
        <v>8315</v>
      </c>
      <c r="S2704" s="11" t="s">
        <v>8355</v>
      </c>
      <c r="T2704" s="21">
        <f>(((K2704/60)/60)/24)+DATE(1970,1,1)</f>
        <v>42800.801817129628</v>
      </c>
      <c r="U2704" s="21">
        <f>(((I2704/60)/60)/24)+DATE(1970,1,1)</f>
        <v>42830.760150462964</v>
      </c>
    </row>
    <row r="2705" spans="1:21" ht="33" hidden="1" x14ac:dyDescent="0.25">
      <c r="A2705">
        <v>2703</v>
      </c>
      <c r="B2705" s="9" t="s">
        <v>2703</v>
      </c>
      <c r="C2705" s="3" t="s">
        <v>6813</v>
      </c>
      <c r="D2705" s="12">
        <v>40000</v>
      </c>
      <c r="E2705" s="13">
        <v>41500</v>
      </c>
      <c r="F2705" s="11" t="s">
        <v>8221</v>
      </c>
      <c r="G2705" s="11" t="s">
        <v>8237</v>
      </c>
      <c r="H2705" s="11" t="s">
        <v>8255</v>
      </c>
      <c r="I2705" s="11">
        <v>1490196830</v>
      </c>
      <c r="J2705" s="11">
        <f>YEAR(T2705)</f>
        <v>2017</v>
      </c>
      <c r="K2705" s="11">
        <v>1485016430</v>
      </c>
      <c r="L2705" s="11" t="b">
        <v>0</v>
      </c>
      <c r="M2705" s="11">
        <v>45</v>
      </c>
      <c r="N2705" s="11" t="b">
        <v>0</v>
      </c>
      <c r="O2705" s="11" t="s">
        <v>8301</v>
      </c>
      <c r="P2705" s="14">
        <f>ROUND(E2705/D2705*100,0)</f>
        <v>104</v>
      </c>
      <c r="Q2705" s="11">
        <f>IFERROR(ROUND(E2705/M2705,2),0)</f>
        <v>922.22</v>
      </c>
      <c r="R2705" s="16" t="s">
        <v>8315</v>
      </c>
      <c r="S2705" s="11" t="s">
        <v>8355</v>
      </c>
      <c r="T2705" s="21">
        <f>(((K2705/60)/60)/24)+DATE(1970,1,1)</f>
        <v>42756.690162037034</v>
      </c>
      <c r="U2705" s="21">
        <f>(((I2705/60)/60)/24)+DATE(1970,1,1)</f>
        <v>42816.648495370369</v>
      </c>
    </row>
    <row r="2706" spans="1:21" ht="49" hidden="1" x14ac:dyDescent="0.25">
      <c r="A2706">
        <v>2704</v>
      </c>
      <c r="B2706" s="9" t="s">
        <v>2704</v>
      </c>
      <c r="C2706" s="3" t="s">
        <v>6814</v>
      </c>
      <c r="D2706" s="12">
        <v>19000</v>
      </c>
      <c r="E2706" s="13">
        <v>1145</v>
      </c>
      <c r="F2706" s="11" t="s">
        <v>8221</v>
      </c>
      <c r="G2706" s="11" t="s">
        <v>8223</v>
      </c>
      <c r="H2706" s="11" t="s">
        <v>8245</v>
      </c>
      <c r="I2706" s="11">
        <v>1491421314</v>
      </c>
      <c r="J2706" s="11">
        <f>YEAR(T2706)</f>
        <v>2017</v>
      </c>
      <c r="K2706" s="11">
        <v>1487709714</v>
      </c>
      <c r="L2706" s="11" t="b">
        <v>0</v>
      </c>
      <c r="M2706" s="11">
        <v>7</v>
      </c>
      <c r="N2706" s="11" t="b">
        <v>0</v>
      </c>
      <c r="O2706" s="11" t="s">
        <v>8301</v>
      </c>
      <c r="P2706" s="14">
        <f>ROUND(E2706/D2706*100,0)</f>
        <v>6</v>
      </c>
      <c r="Q2706" s="11">
        <f>IFERROR(ROUND(E2706/M2706,2),0)</f>
        <v>163.57</v>
      </c>
      <c r="R2706" s="16" t="s">
        <v>8315</v>
      </c>
      <c r="S2706" s="11" t="s">
        <v>8355</v>
      </c>
      <c r="T2706" s="21">
        <f>(((K2706/60)/60)/24)+DATE(1970,1,1)</f>
        <v>42787.862430555557</v>
      </c>
      <c r="U2706" s="21">
        <f>(((I2706/60)/60)/24)+DATE(1970,1,1)</f>
        <v>42830.820763888885</v>
      </c>
    </row>
    <row r="2707" spans="1:21" ht="33" hidden="1" x14ac:dyDescent="0.25">
      <c r="A2707">
        <v>2705</v>
      </c>
      <c r="B2707" s="9" t="s">
        <v>2705</v>
      </c>
      <c r="C2707" s="3" t="s">
        <v>6815</v>
      </c>
      <c r="D2707" s="12">
        <v>16500</v>
      </c>
      <c r="E2707" s="13">
        <v>1739</v>
      </c>
      <c r="F2707" s="11" t="s">
        <v>8221</v>
      </c>
      <c r="G2707" s="11" t="s">
        <v>8223</v>
      </c>
      <c r="H2707" s="11" t="s">
        <v>8245</v>
      </c>
      <c r="I2707" s="11">
        <v>1490389158</v>
      </c>
      <c r="J2707" s="11">
        <f>YEAR(T2707)</f>
        <v>2017</v>
      </c>
      <c r="K2707" s="11">
        <v>1486504758</v>
      </c>
      <c r="L2707" s="11" t="b">
        <v>0</v>
      </c>
      <c r="M2707" s="11">
        <v>8</v>
      </c>
      <c r="N2707" s="11" t="b">
        <v>0</v>
      </c>
      <c r="O2707" s="11" t="s">
        <v>8301</v>
      </c>
      <c r="P2707" s="14">
        <f>ROUND(E2707/D2707*100,0)</f>
        <v>11</v>
      </c>
      <c r="Q2707" s="11">
        <f>IFERROR(ROUND(E2707/M2707,2),0)</f>
        <v>217.38</v>
      </c>
      <c r="R2707" s="16" t="s">
        <v>8315</v>
      </c>
      <c r="S2707" s="11" t="s">
        <v>8355</v>
      </c>
      <c r="T2707" s="21">
        <f>(((K2707/60)/60)/24)+DATE(1970,1,1)</f>
        <v>42773.916180555556</v>
      </c>
      <c r="U2707" s="21">
        <f>(((I2707/60)/60)/24)+DATE(1970,1,1)</f>
        <v>42818.874513888892</v>
      </c>
    </row>
    <row r="2708" spans="1:21" ht="49" hidden="1" x14ac:dyDescent="0.25">
      <c r="A2708">
        <v>2706</v>
      </c>
      <c r="B2708" s="9" t="s">
        <v>2706</v>
      </c>
      <c r="C2708" s="3" t="s">
        <v>6816</v>
      </c>
      <c r="D2708" s="12">
        <v>35000</v>
      </c>
      <c r="E2708" s="13">
        <v>39304</v>
      </c>
      <c r="F2708" s="11" t="s">
        <v>8218</v>
      </c>
      <c r="G2708" s="11" t="s">
        <v>8223</v>
      </c>
      <c r="H2708" s="11" t="s">
        <v>8245</v>
      </c>
      <c r="I2708" s="11">
        <v>1413442740</v>
      </c>
      <c r="J2708" s="11">
        <f>YEAR(T2708)</f>
        <v>2014</v>
      </c>
      <c r="K2708" s="11">
        <v>1410937483</v>
      </c>
      <c r="L2708" s="11" t="b">
        <v>1</v>
      </c>
      <c r="M2708" s="11">
        <v>263</v>
      </c>
      <c r="N2708" s="11" t="b">
        <v>1</v>
      </c>
      <c r="O2708" s="11" t="s">
        <v>8301</v>
      </c>
      <c r="P2708" s="14">
        <f>ROUND(E2708/D2708*100,0)</f>
        <v>112</v>
      </c>
      <c r="Q2708" s="11">
        <f>IFERROR(ROUND(E2708/M2708,2),0)</f>
        <v>149.44</v>
      </c>
      <c r="R2708" s="16" t="s">
        <v>8315</v>
      </c>
      <c r="S2708" s="11" t="s">
        <v>8355</v>
      </c>
      <c r="T2708" s="21">
        <f>(((K2708/60)/60)/24)+DATE(1970,1,1)</f>
        <v>41899.294942129629</v>
      </c>
      <c r="U2708" s="21">
        <f>(((I2708/60)/60)/24)+DATE(1970,1,1)</f>
        <v>41928.290972222225</v>
      </c>
    </row>
    <row r="2709" spans="1:21" ht="49" hidden="1" x14ac:dyDescent="0.25">
      <c r="A2709">
        <v>2707</v>
      </c>
      <c r="B2709" s="9" t="s">
        <v>2707</v>
      </c>
      <c r="C2709" s="3" t="s">
        <v>6817</v>
      </c>
      <c r="D2709" s="12">
        <v>8000</v>
      </c>
      <c r="E2709" s="13">
        <v>28067.57</v>
      </c>
      <c r="F2709" s="11" t="s">
        <v>8218</v>
      </c>
      <c r="G2709" s="11" t="s">
        <v>8223</v>
      </c>
      <c r="H2709" s="11" t="s">
        <v>8245</v>
      </c>
      <c r="I2709" s="11">
        <v>1369637940</v>
      </c>
      <c r="J2709" s="11">
        <f>YEAR(T2709)</f>
        <v>2013</v>
      </c>
      <c r="K2709" s="11">
        <v>1367088443</v>
      </c>
      <c r="L2709" s="11" t="b">
        <v>1</v>
      </c>
      <c r="M2709" s="11">
        <v>394</v>
      </c>
      <c r="N2709" s="11" t="b">
        <v>1</v>
      </c>
      <c r="O2709" s="11" t="s">
        <v>8301</v>
      </c>
      <c r="P2709" s="14">
        <f>ROUND(E2709/D2709*100,0)</f>
        <v>351</v>
      </c>
      <c r="Q2709" s="11">
        <f>IFERROR(ROUND(E2709/M2709,2),0)</f>
        <v>71.239999999999995</v>
      </c>
      <c r="R2709" s="16" t="s">
        <v>8315</v>
      </c>
      <c r="S2709" s="11" t="s">
        <v>8355</v>
      </c>
      <c r="T2709" s="21">
        <f>(((K2709/60)/60)/24)+DATE(1970,1,1)</f>
        <v>41391.782905092594</v>
      </c>
      <c r="U2709" s="21">
        <f>(((I2709/60)/60)/24)+DATE(1970,1,1)</f>
        <v>41421.290972222225</v>
      </c>
    </row>
    <row r="2710" spans="1:21" ht="49" hidden="1" x14ac:dyDescent="0.25">
      <c r="A2710">
        <v>2708</v>
      </c>
      <c r="B2710" s="9" t="s">
        <v>2708</v>
      </c>
      <c r="C2710" s="3" t="s">
        <v>6818</v>
      </c>
      <c r="D2710" s="12">
        <v>20000</v>
      </c>
      <c r="E2710" s="13">
        <v>46643.07</v>
      </c>
      <c r="F2710" s="11" t="s">
        <v>8218</v>
      </c>
      <c r="G2710" s="11" t="s">
        <v>8224</v>
      </c>
      <c r="H2710" s="11" t="s">
        <v>8246</v>
      </c>
      <c r="I2710" s="11">
        <v>1469119526</v>
      </c>
      <c r="J2710" s="11">
        <f>YEAR(T2710)</f>
        <v>2016</v>
      </c>
      <c r="K2710" s="11">
        <v>1463935526</v>
      </c>
      <c r="L2710" s="11" t="b">
        <v>1</v>
      </c>
      <c r="M2710" s="11">
        <v>1049</v>
      </c>
      <c r="N2710" s="11" t="b">
        <v>1</v>
      </c>
      <c r="O2710" s="11" t="s">
        <v>8301</v>
      </c>
      <c r="P2710" s="14">
        <f>ROUND(E2710/D2710*100,0)</f>
        <v>233</v>
      </c>
      <c r="Q2710" s="11">
        <f>IFERROR(ROUND(E2710/M2710,2),0)</f>
        <v>44.46</v>
      </c>
      <c r="R2710" s="16" t="s">
        <v>8315</v>
      </c>
      <c r="S2710" s="11" t="s">
        <v>8355</v>
      </c>
      <c r="T2710" s="21">
        <f>(((K2710/60)/60)/24)+DATE(1970,1,1)</f>
        <v>42512.698217592595</v>
      </c>
      <c r="U2710" s="21">
        <f>(((I2710/60)/60)/24)+DATE(1970,1,1)</f>
        <v>42572.698217592595</v>
      </c>
    </row>
    <row r="2711" spans="1:21" ht="49" hidden="1" x14ac:dyDescent="0.25">
      <c r="A2711">
        <v>2709</v>
      </c>
      <c r="B2711" s="9" t="s">
        <v>2709</v>
      </c>
      <c r="C2711" s="3" t="s">
        <v>6819</v>
      </c>
      <c r="D2711" s="12">
        <v>50000</v>
      </c>
      <c r="E2711" s="13">
        <v>50803</v>
      </c>
      <c r="F2711" s="11" t="s">
        <v>8218</v>
      </c>
      <c r="G2711" s="11" t="s">
        <v>8223</v>
      </c>
      <c r="H2711" s="11" t="s">
        <v>8245</v>
      </c>
      <c r="I2711" s="11">
        <v>1475553540</v>
      </c>
      <c r="J2711" s="11">
        <f>YEAR(T2711)</f>
        <v>2016</v>
      </c>
      <c r="K2711" s="11">
        <v>1472528141</v>
      </c>
      <c r="L2711" s="11" t="b">
        <v>1</v>
      </c>
      <c r="M2711" s="11">
        <v>308</v>
      </c>
      <c r="N2711" s="11" t="b">
        <v>1</v>
      </c>
      <c r="O2711" s="11" t="s">
        <v>8301</v>
      </c>
      <c r="P2711" s="14">
        <f>ROUND(E2711/D2711*100,0)</f>
        <v>102</v>
      </c>
      <c r="Q2711" s="11">
        <f>IFERROR(ROUND(E2711/M2711,2),0)</f>
        <v>164.94</v>
      </c>
      <c r="R2711" s="16" t="s">
        <v>8315</v>
      </c>
      <c r="S2711" s="11" t="s">
        <v>8355</v>
      </c>
      <c r="T2711" s="21">
        <f>(((K2711/60)/60)/24)+DATE(1970,1,1)</f>
        <v>42612.149780092594</v>
      </c>
      <c r="U2711" s="21">
        <f>(((I2711/60)/60)/24)+DATE(1970,1,1)</f>
        <v>42647.165972222225</v>
      </c>
    </row>
    <row r="2712" spans="1:21" ht="33" hidden="1" x14ac:dyDescent="0.25">
      <c r="A2712">
        <v>2710</v>
      </c>
      <c r="B2712" s="9" t="s">
        <v>2710</v>
      </c>
      <c r="C2712" s="3" t="s">
        <v>6820</v>
      </c>
      <c r="D2712" s="12">
        <v>60000</v>
      </c>
      <c r="E2712" s="13">
        <v>92340.21</v>
      </c>
      <c r="F2712" s="11" t="s">
        <v>8218</v>
      </c>
      <c r="G2712" s="11" t="s">
        <v>8223</v>
      </c>
      <c r="H2712" s="11" t="s">
        <v>8245</v>
      </c>
      <c r="I2712" s="11">
        <v>1407549600</v>
      </c>
      <c r="J2712" s="11">
        <f>YEAR(T2712)</f>
        <v>2014</v>
      </c>
      <c r="K2712" s="11">
        <v>1404797428</v>
      </c>
      <c r="L2712" s="11" t="b">
        <v>1</v>
      </c>
      <c r="M2712" s="11">
        <v>1088</v>
      </c>
      <c r="N2712" s="11" t="b">
        <v>1</v>
      </c>
      <c r="O2712" s="11" t="s">
        <v>8301</v>
      </c>
      <c r="P2712" s="14">
        <f>ROUND(E2712/D2712*100,0)</f>
        <v>154</v>
      </c>
      <c r="Q2712" s="11">
        <f>IFERROR(ROUND(E2712/M2712,2),0)</f>
        <v>84.87</v>
      </c>
      <c r="R2712" s="16" t="s">
        <v>8315</v>
      </c>
      <c r="S2712" s="11" t="s">
        <v>8355</v>
      </c>
      <c r="T2712" s="21">
        <f>(((K2712/60)/60)/24)+DATE(1970,1,1)</f>
        <v>41828.229490740741</v>
      </c>
      <c r="U2712" s="21">
        <f>(((I2712/60)/60)/24)+DATE(1970,1,1)</f>
        <v>41860.083333333336</v>
      </c>
    </row>
    <row r="2713" spans="1:21" ht="49" hidden="1" x14ac:dyDescent="0.25">
      <c r="A2713">
        <v>2711</v>
      </c>
      <c r="B2713" s="9" t="s">
        <v>2711</v>
      </c>
      <c r="C2713" s="3" t="s">
        <v>6821</v>
      </c>
      <c r="D2713" s="12">
        <v>3910</v>
      </c>
      <c r="E2713" s="13">
        <v>3938</v>
      </c>
      <c r="F2713" s="11" t="s">
        <v>8218</v>
      </c>
      <c r="G2713" s="11" t="s">
        <v>8224</v>
      </c>
      <c r="H2713" s="11" t="s">
        <v>8246</v>
      </c>
      <c r="I2713" s="11">
        <v>1403301660</v>
      </c>
      <c r="J2713" s="11">
        <f>YEAR(T2713)</f>
        <v>2014</v>
      </c>
      <c r="K2713" s="11">
        <v>1400694790</v>
      </c>
      <c r="L2713" s="11" t="b">
        <v>1</v>
      </c>
      <c r="M2713" s="11">
        <v>73</v>
      </c>
      <c r="N2713" s="11" t="b">
        <v>1</v>
      </c>
      <c r="O2713" s="11" t="s">
        <v>8301</v>
      </c>
      <c r="P2713" s="14">
        <f>ROUND(E2713/D2713*100,0)</f>
        <v>101</v>
      </c>
      <c r="Q2713" s="11">
        <f>IFERROR(ROUND(E2713/M2713,2),0)</f>
        <v>53.95</v>
      </c>
      <c r="R2713" s="16" t="s">
        <v>8315</v>
      </c>
      <c r="S2713" s="11" t="s">
        <v>8355</v>
      </c>
      <c r="T2713" s="21">
        <f>(((K2713/60)/60)/24)+DATE(1970,1,1)</f>
        <v>41780.745254629634</v>
      </c>
      <c r="U2713" s="21">
        <f>(((I2713/60)/60)/24)+DATE(1970,1,1)</f>
        <v>41810.917361111111</v>
      </c>
    </row>
    <row r="2714" spans="1:21" ht="49" hidden="1" x14ac:dyDescent="0.25">
      <c r="A2714">
        <v>2712</v>
      </c>
      <c r="B2714" s="9" t="s">
        <v>2712</v>
      </c>
      <c r="C2714" s="3" t="s">
        <v>6822</v>
      </c>
      <c r="D2714" s="12">
        <v>5500</v>
      </c>
      <c r="E2714" s="13">
        <v>7226</v>
      </c>
      <c r="F2714" s="11" t="s">
        <v>8218</v>
      </c>
      <c r="G2714" s="11" t="s">
        <v>8223</v>
      </c>
      <c r="H2714" s="11" t="s">
        <v>8245</v>
      </c>
      <c r="I2714" s="11">
        <v>1373738400</v>
      </c>
      <c r="J2714" s="11">
        <f>YEAR(T2714)</f>
        <v>2013</v>
      </c>
      <c r="K2714" s="11">
        <v>1370568560</v>
      </c>
      <c r="L2714" s="11" t="b">
        <v>1</v>
      </c>
      <c r="M2714" s="11">
        <v>143</v>
      </c>
      <c r="N2714" s="11" t="b">
        <v>1</v>
      </c>
      <c r="O2714" s="11" t="s">
        <v>8301</v>
      </c>
      <c r="P2714" s="14">
        <f>ROUND(E2714/D2714*100,0)</f>
        <v>131</v>
      </c>
      <c r="Q2714" s="11">
        <f>IFERROR(ROUND(E2714/M2714,2),0)</f>
        <v>50.53</v>
      </c>
      <c r="R2714" s="16" t="s">
        <v>8315</v>
      </c>
      <c r="S2714" s="11" t="s">
        <v>8355</v>
      </c>
      <c r="T2714" s="21">
        <f>(((K2714/60)/60)/24)+DATE(1970,1,1)</f>
        <v>41432.062037037038</v>
      </c>
      <c r="U2714" s="21">
        <f>(((I2714/60)/60)/24)+DATE(1970,1,1)</f>
        <v>41468.75</v>
      </c>
    </row>
    <row r="2715" spans="1:21" ht="49" hidden="1" x14ac:dyDescent="0.25">
      <c r="A2715">
        <v>2713</v>
      </c>
      <c r="B2715" s="9" t="s">
        <v>2713</v>
      </c>
      <c r="C2715" s="3" t="s">
        <v>6823</v>
      </c>
      <c r="D2715" s="12">
        <v>150000</v>
      </c>
      <c r="E2715" s="13">
        <v>153362</v>
      </c>
      <c r="F2715" s="11" t="s">
        <v>8218</v>
      </c>
      <c r="G2715" s="11" t="s">
        <v>8223</v>
      </c>
      <c r="H2715" s="11" t="s">
        <v>8245</v>
      </c>
      <c r="I2715" s="11">
        <v>1450971684</v>
      </c>
      <c r="J2715" s="11">
        <f>YEAR(T2715)</f>
        <v>2015</v>
      </c>
      <c r="K2715" s="11">
        <v>1447515684</v>
      </c>
      <c r="L2715" s="11" t="b">
        <v>1</v>
      </c>
      <c r="M2715" s="11">
        <v>1420</v>
      </c>
      <c r="N2715" s="11" t="b">
        <v>1</v>
      </c>
      <c r="O2715" s="11" t="s">
        <v>8301</v>
      </c>
      <c r="P2715" s="14">
        <f>ROUND(E2715/D2715*100,0)</f>
        <v>102</v>
      </c>
      <c r="Q2715" s="11">
        <f>IFERROR(ROUND(E2715/M2715,2),0)</f>
        <v>108</v>
      </c>
      <c r="R2715" s="16" t="s">
        <v>8315</v>
      </c>
      <c r="S2715" s="11" t="s">
        <v>8355</v>
      </c>
      <c r="T2715" s="21">
        <f>(((K2715/60)/60)/24)+DATE(1970,1,1)</f>
        <v>42322.653749999998</v>
      </c>
      <c r="U2715" s="21">
        <f>(((I2715/60)/60)/24)+DATE(1970,1,1)</f>
        <v>42362.653749999998</v>
      </c>
    </row>
    <row r="2716" spans="1:21" ht="33" hidden="1" x14ac:dyDescent="0.25">
      <c r="A2716">
        <v>2714</v>
      </c>
      <c r="B2716" s="9" t="s">
        <v>2714</v>
      </c>
      <c r="C2716" s="3" t="s">
        <v>6824</v>
      </c>
      <c r="D2716" s="12">
        <v>25000</v>
      </c>
      <c r="E2716" s="13">
        <v>29089</v>
      </c>
      <c r="F2716" s="11" t="s">
        <v>8218</v>
      </c>
      <c r="G2716" s="11" t="s">
        <v>8223</v>
      </c>
      <c r="H2716" s="11" t="s">
        <v>8245</v>
      </c>
      <c r="I2716" s="11">
        <v>1476486000</v>
      </c>
      <c r="J2716" s="11">
        <f>YEAR(T2716)</f>
        <v>2016</v>
      </c>
      <c r="K2716" s="11">
        <v>1474040596</v>
      </c>
      <c r="L2716" s="11" t="b">
        <v>1</v>
      </c>
      <c r="M2716" s="11">
        <v>305</v>
      </c>
      <c r="N2716" s="11" t="b">
        <v>1</v>
      </c>
      <c r="O2716" s="11" t="s">
        <v>8301</v>
      </c>
      <c r="P2716" s="14">
        <f>ROUND(E2716/D2716*100,0)</f>
        <v>116</v>
      </c>
      <c r="Q2716" s="11">
        <f>IFERROR(ROUND(E2716/M2716,2),0)</f>
        <v>95.37</v>
      </c>
      <c r="R2716" s="16" t="s">
        <v>8315</v>
      </c>
      <c r="S2716" s="11" t="s">
        <v>8355</v>
      </c>
      <c r="T2716" s="21">
        <f>(((K2716/60)/60)/24)+DATE(1970,1,1)</f>
        <v>42629.655046296291</v>
      </c>
      <c r="U2716" s="21">
        <f>(((I2716/60)/60)/24)+DATE(1970,1,1)</f>
        <v>42657.958333333328</v>
      </c>
    </row>
    <row r="2717" spans="1:21" ht="49" hidden="1" x14ac:dyDescent="0.25">
      <c r="A2717">
        <v>2715</v>
      </c>
      <c r="B2717" s="9" t="s">
        <v>2715</v>
      </c>
      <c r="C2717" s="3" t="s">
        <v>6825</v>
      </c>
      <c r="D2717" s="12">
        <v>12000</v>
      </c>
      <c r="E2717" s="13">
        <v>31754.69</v>
      </c>
      <c r="F2717" s="11" t="s">
        <v>8218</v>
      </c>
      <c r="G2717" s="11" t="s">
        <v>8223</v>
      </c>
      <c r="H2717" s="11" t="s">
        <v>8245</v>
      </c>
      <c r="I2717" s="11">
        <v>1456047228</v>
      </c>
      <c r="J2717" s="11">
        <f>YEAR(T2717)</f>
        <v>2016</v>
      </c>
      <c r="K2717" s="11">
        <v>1453109628</v>
      </c>
      <c r="L2717" s="11" t="b">
        <v>1</v>
      </c>
      <c r="M2717" s="11">
        <v>551</v>
      </c>
      <c r="N2717" s="11" t="b">
        <v>1</v>
      </c>
      <c r="O2717" s="11" t="s">
        <v>8301</v>
      </c>
      <c r="P2717" s="14">
        <f>ROUND(E2717/D2717*100,0)</f>
        <v>265</v>
      </c>
      <c r="Q2717" s="11">
        <f>IFERROR(ROUND(E2717/M2717,2),0)</f>
        <v>57.63</v>
      </c>
      <c r="R2717" s="16" t="s">
        <v>8315</v>
      </c>
      <c r="S2717" s="11" t="s">
        <v>8355</v>
      </c>
      <c r="T2717" s="21">
        <f>(((K2717/60)/60)/24)+DATE(1970,1,1)</f>
        <v>42387.398472222223</v>
      </c>
      <c r="U2717" s="21">
        <f>(((I2717/60)/60)/24)+DATE(1970,1,1)</f>
        <v>42421.398472222223</v>
      </c>
    </row>
    <row r="2718" spans="1:21" ht="65" hidden="1" x14ac:dyDescent="0.25">
      <c r="A2718">
        <v>2716</v>
      </c>
      <c r="B2718" s="9" t="s">
        <v>2716</v>
      </c>
      <c r="C2718" s="3" t="s">
        <v>6826</v>
      </c>
      <c r="D2718" s="12">
        <v>10000</v>
      </c>
      <c r="E2718" s="13">
        <v>11998.01</v>
      </c>
      <c r="F2718" s="11" t="s">
        <v>8218</v>
      </c>
      <c r="G2718" s="11" t="s">
        <v>8235</v>
      </c>
      <c r="H2718" s="11" t="s">
        <v>8248</v>
      </c>
      <c r="I2718" s="11">
        <v>1444291193</v>
      </c>
      <c r="J2718" s="11">
        <f>YEAR(T2718)</f>
        <v>2015</v>
      </c>
      <c r="K2718" s="11">
        <v>1441699193</v>
      </c>
      <c r="L2718" s="11" t="b">
        <v>1</v>
      </c>
      <c r="M2718" s="11">
        <v>187</v>
      </c>
      <c r="N2718" s="11" t="b">
        <v>1</v>
      </c>
      <c r="O2718" s="11" t="s">
        <v>8301</v>
      </c>
      <c r="P2718" s="14">
        <f>ROUND(E2718/D2718*100,0)</f>
        <v>120</v>
      </c>
      <c r="Q2718" s="11">
        <f>IFERROR(ROUND(E2718/M2718,2),0)</f>
        <v>64.16</v>
      </c>
      <c r="R2718" s="16" t="s">
        <v>8315</v>
      </c>
      <c r="S2718" s="11" t="s">
        <v>8355</v>
      </c>
      <c r="T2718" s="21">
        <f>(((K2718/60)/60)/24)+DATE(1970,1,1)</f>
        <v>42255.333252314813</v>
      </c>
      <c r="U2718" s="21">
        <f>(((I2718/60)/60)/24)+DATE(1970,1,1)</f>
        <v>42285.333252314813</v>
      </c>
    </row>
    <row r="2719" spans="1:21" ht="49" hidden="1" x14ac:dyDescent="0.25">
      <c r="A2719">
        <v>2717</v>
      </c>
      <c r="B2719" s="9" t="s">
        <v>2717</v>
      </c>
      <c r="C2719" s="3" t="s">
        <v>6827</v>
      </c>
      <c r="D2719" s="12">
        <v>25000</v>
      </c>
      <c r="E2719" s="13">
        <v>30026</v>
      </c>
      <c r="F2719" s="11" t="s">
        <v>8218</v>
      </c>
      <c r="G2719" s="11" t="s">
        <v>8223</v>
      </c>
      <c r="H2719" s="11" t="s">
        <v>8245</v>
      </c>
      <c r="I2719" s="11">
        <v>1417906649</v>
      </c>
      <c r="J2719" s="11">
        <f>YEAR(T2719)</f>
        <v>2014</v>
      </c>
      <c r="K2719" s="11">
        <v>1414015049</v>
      </c>
      <c r="L2719" s="11" t="b">
        <v>1</v>
      </c>
      <c r="M2719" s="11">
        <v>325</v>
      </c>
      <c r="N2719" s="11" t="b">
        <v>1</v>
      </c>
      <c r="O2719" s="11" t="s">
        <v>8301</v>
      </c>
      <c r="P2719" s="14">
        <f>ROUND(E2719/D2719*100,0)</f>
        <v>120</v>
      </c>
      <c r="Q2719" s="11">
        <f>IFERROR(ROUND(E2719/M2719,2),0)</f>
        <v>92.39</v>
      </c>
      <c r="R2719" s="16" t="s">
        <v>8315</v>
      </c>
      <c r="S2719" s="11" t="s">
        <v>8355</v>
      </c>
      <c r="T2719" s="21">
        <f>(((K2719/60)/60)/24)+DATE(1970,1,1)</f>
        <v>41934.914918981485</v>
      </c>
      <c r="U2719" s="21">
        <f>(((I2719/60)/60)/24)+DATE(1970,1,1)</f>
        <v>41979.956585648149</v>
      </c>
    </row>
    <row r="2720" spans="1:21" ht="49" hidden="1" x14ac:dyDescent="0.25">
      <c r="A2720">
        <v>2718</v>
      </c>
      <c r="B2720" s="9" t="s">
        <v>2718</v>
      </c>
      <c r="C2720" s="3" t="s">
        <v>6828</v>
      </c>
      <c r="D2720" s="12">
        <v>18000</v>
      </c>
      <c r="E2720" s="13">
        <v>18645</v>
      </c>
      <c r="F2720" s="11" t="s">
        <v>8218</v>
      </c>
      <c r="G2720" s="11" t="s">
        <v>8223</v>
      </c>
      <c r="H2720" s="11" t="s">
        <v>8245</v>
      </c>
      <c r="I2720" s="11">
        <v>1462316400</v>
      </c>
      <c r="J2720" s="11">
        <f>YEAR(T2720)</f>
        <v>2016</v>
      </c>
      <c r="K2720" s="11">
        <v>1459865945</v>
      </c>
      <c r="L2720" s="11" t="b">
        <v>1</v>
      </c>
      <c r="M2720" s="11">
        <v>148</v>
      </c>
      <c r="N2720" s="11" t="b">
        <v>1</v>
      </c>
      <c r="O2720" s="11" t="s">
        <v>8301</v>
      </c>
      <c r="P2720" s="14">
        <f>ROUND(E2720/D2720*100,0)</f>
        <v>104</v>
      </c>
      <c r="Q2720" s="11">
        <f>IFERROR(ROUND(E2720/M2720,2),0)</f>
        <v>125.98</v>
      </c>
      <c r="R2720" s="16" t="s">
        <v>8315</v>
      </c>
      <c r="S2720" s="11" t="s">
        <v>8355</v>
      </c>
      <c r="T2720" s="21">
        <f>(((K2720/60)/60)/24)+DATE(1970,1,1)</f>
        <v>42465.596585648149</v>
      </c>
      <c r="U2720" s="21">
        <f>(((I2720/60)/60)/24)+DATE(1970,1,1)</f>
        <v>42493.958333333328</v>
      </c>
    </row>
    <row r="2721" spans="1:21" ht="49" hidden="1" x14ac:dyDescent="0.25">
      <c r="A2721">
        <v>2719</v>
      </c>
      <c r="B2721" s="9" t="s">
        <v>2719</v>
      </c>
      <c r="C2721" s="3" t="s">
        <v>6829</v>
      </c>
      <c r="D2721" s="12">
        <v>6000</v>
      </c>
      <c r="E2721" s="13">
        <v>6530</v>
      </c>
      <c r="F2721" s="11" t="s">
        <v>8218</v>
      </c>
      <c r="G2721" s="11" t="s">
        <v>8223</v>
      </c>
      <c r="H2721" s="11" t="s">
        <v>8245</v>
      </c>
      <c r="I2721" s="11">
        <v>1460936694</v>
      </c>
      <c r="J2721" s="11">
        <f>YEAR(T2721)</f>
        <v>2016</v>
      </c>
      <c r="K2721" s="11">
        <v>1455756294</v>
      </c>
      <c r="L2721" s="11" t="b">
        <v>0</v>
      </c>
      <c r="M2721" s="11">
        <v>69</v>
      </c>
      <c r="N2721" s="11" t="b">
        <v>1</v>
      </c>
      <c r="O2721" s="11" t="s">
        <v>8301</v>
      </c>
      <c r="P2721" s="14">
        <f>ROUND(E2721/D2721*100,0)</f>
        <v>109</v>
      </c>
      <c r="Q2721" s="11">
        <f>IFERROR(ROUND(E2721/M2721,2),0)</f>
        <v>94.64</v>
      </c>
      <c r="R2721" s="16" t="s">
        <v>8315</v>
      </c>
      <c r="S2721" s="11" t="s">
        <v>8355</v>
      </c>
      <c r="T2721" s="21">
        <f>(((K2721/60)/60)/24)+DATE(1970,1,1)</f>
        <v>42418.031180555554</v>
      </c>
      <c r="U2721" s="21">
        <f>(((I2721/60)/60)/24)+DATE(1970,1,1)</f>
        <v>42477.989513888882</v>
      </c>
    </row>
    <row r="2722" spans="1:21" ht="49" hidden="1" x14ac:dyDescent="0.25">
      <c r="A2722">
        <v>2720</v>
      </c>
      <c r="B2722" s="9" t="s">
        <v>2720</v>
      </c>
      <c r="C2722" s="3" t="s">
        <v>6830</v>
      </c>
      <c r="D2722" s="12">
        <v>25000</v>
      </c>
      <c r="E2722" s="13">
        <v>29531</v>
      </c>
      <c r="F2722" s="11" t="s">
        <v>8218</v>
      </c>
      <c r="G2722" s="11" t="s">
        <v>8223</v>
      </c>
      <c r="H2722" s="11" t="s">
        <v>8245</v>
      </c>
      <c r="I2722" s="11">
        <v>1478866253</v>
      </c>
      <c r="J2722" s="11">
        <f>YEAR(T2722)</f>
        <v>2016</v>
      </c>
      <c r="K2722" s="11">
        <v>1476270653</v>
      </c>
      <c r="L2722" s="11" t="b">
        <v>0</v>
      </c>
      <c r="M2722" s="11">
        <v>173</v>
      </c>
      <c r="N2722" s="11" t="b">
        <v>1</v>
      </c>
      <c r="O2722" s="11" t="s">
        <v>8301</v>
      </c>
      <c r="P2722" s="14">
        <f>ROUND(E2722/D2722*100,0)</f>
        <v>118</v>
      </c>
      <c r="Q2722" s="11">
        <f>IFERROR(ROUND(E2722/M2722,2),0)</f>
        <v>170.7</v>
      </c>
      <c r="R2722" s="16" t="s">
        <v>8315</v>
      </c>
      <c r="S2722" s="11" t="s">
        <v>8355</v>
      </c>
      <c r="T2722" s="21">
        <f>(((K2722/60)/60)/24)+DATE(1970,1,1)</f>
        <v>42655.465891203698</v>
      </c>
      <c r="U2722" s="21">
        <f>(((I2722/60)/60)/24)+DATE(1970,1,1)</f>
        <v>42685.507557870369</v>
      </c>
    </row>
    <row r="2723" spans="1:21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f>YEAR(T2723)</f>
        <v>2013</v>
      </c>
      <c r="K2723" s="11">
        <v>1375880598</v>
      </c>
      <c r="L2723" t="b">
        <v>0</v>
      </c>
      <c r="M2723">
        <v>269</v>
      </c>
      <c r="N2723" t="b">
        <v>1</v>
      </c>
      <c r="O2723" t="s">
        <v>8293</v>
      </c>
      <c r="P2723" s="10">
        <f>ROUND(E2723/D2723*100,0)</f>
        <v>1462</v>
      </c>
      <c r="Q2723">
        <f>IFERROR(ROUND(E2723/M2723,2),0)</f>
        <v>40.76</v>
      </c>
      <c r="R2723" s="16" t="s">
        <v>8317</v>
      </c>
      <c r="S2723" s="11" t="s">
        <v>8347</v>
      </c>
      <c r="T2723" s="21">
        <f>(((K2723/60)/60)/24)+DATE(1970,1,1)</f>
        <v>41493.543958333335</v>
      </c>
      <c r="U2723" s="21">
        <f>(((I2723/60)/60)/24)+DATE(1970,1,1)</f>
        <v>41523.791666666664</v>
      </c>
    </row>
    <row r="2724" spans="1:21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f>YEAR(T2724)</f>
        <v>2016</v>
      </c>
      <c r="K2724" s="11">
        <v>1480538053</v>
      </c>
      <c r="L2724" t="b">
        <v>0</v>
      </c>
      <c r="M2724">
        <v>185</v>
      </c>
      <c r="N2724" t="b">
        <v>1</v>
      </c>
      <c r="O2724" t="s">
        <v>8293</v>
      </c>
      <c r="P2724" s="10">
        <f>ROUND(E2724/D2724*100,0)</f>
        <v>253</v>
      </c>
      <c r="Q2724">
        <f>IFERROR(ROUND(E2724/M2724,2),0)</f>
        <v>68.25</v>
      </c>
      <c r="R2724" s="16" t="s">
        <v>8317</v>
      </c>
      <c r="S2724" s="11" t="s">
        <v>8347</v>
      </c>
      <c r="T2724" s="21">
        <f>(((K2724/60)/60)/24)+DATE(1970,1,1)</f>
        <v>42704.857094907406</v>
      </c>
      <c r="U2724" s="21">
        <f>(((I2724/60)/60)/24)+DATE(1970,1,1)</f>
        <v>42764.857094907406</v>
      </c>
    </row>
    <row r="2725" spans="1:21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f>YEAR(T2725)</f>
        <v>2014</v>
      </c>
      <c r="K2725" s="11">
        <v>1414872488</v>
      </c>
      <c r="L2725" t="b">
        <v>0</v>
      </c>
      <c r="M2725">
        <v>176</v>
      </c>
      <c r="N2725" t="b">
        <v>1</v>
      </c>
      <c r="O2725" t="s">
        <v>8293</v>
      </c>
      <c r="P2725" s="10">
        <f>ROUND(E2725/D2725*100,0)</f>
        <v>140</v>
      </c>
      <c r="Q2725">
        <f>IFERROR(ROUND(E2725/M2725,2),0)</f>
        <v>95.49</v>
      </c>
      <c r="R2725" s="16" t="s">
        <v>8317</v>
      </c>
      <c r="S2725" s="11" t="s">
        <v>8347</v>
      </c>
      <c r="T2725" s="21">
        <f>(((K2725/60)/60)/24)+DATE(1970,1,1)</f>
        <v>41944.83898148148</v>
      </c>
      <c r="U2725" s="21">
        <f>(((I2725/60)/60)/24)+DATE(1970,1,1)</f>
        <v>42004.880648148144</v>
      </c>
    </row>
    <row r="2726" spans="1:21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f>YEAR(T2726)</f>
        <v>2015</v>
      </c>
      <c r="K2726" s="11">
        <v>1436860259</v>
      </c>
      <c r="L2726" t="b">
        <v>0</v>
      </c>
      <c r="M2726">
        <v>1019</v>
      </c>
      <c r="N2726" t="b">
        <v>1</v>
      </c>
      <c r="O2726" t="s">
        <v>8293</v>
      </c>
      <c r="P2726" s="10">
        <f>ROUND(E2726/D2726*100,0)</f>
        <v>297</v>
      </c>
      <c r="Q2726">
        <f>IFERROR(ROUND(E2726/M2726,2),0)</f>
        <v>7.19</v>
      </c>
      <c r="R2726" s="16" t="s">
        <v>8317</v>
      </c>
      <c r="S2726" s="11" t="s">
        <v>8347</v>
      </c>
      <c r="T2726" s="21">
        <f>(((K2726/60)/60)/24)+DATE(1970,1,1)</f>
        <v>42199.32707175926</v>
      </c>
      <c r="U2726" s="21">
        <f>(((I2726/60)/60)/24)+DATE(1970,1,1)</f>
        <v>42231.32707175926</v>
      </c>
    </row>
    <row r="2727" spans="1:21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f>YEAR(T2727)</f>
        <v>2017</v>
      </c>
      <c r="K2727" s="11">
        <v>1484070735</v>
      </c>
      <c r="L2727" t="b">
        <v>0</v>
      </c>
      <c r="M2727">
        <v>113</v>
      </c>
      <c r="N2727" t="b">
        <v>1</v>
      </c>
      <c r="O2727" t="s">
        <v>8293</v>
      </c>
      <c r="P2727" s="10">
        <f>ROUND(E2727/D2727*100,0)</f>
        <v>145</v>
      </c>
      <c r="Q2727">
        <f>IFERROR(ROUND(E2727/M2727,2),0)</f>
        <v>511.65</v>
      </c>
      <c r="R2727" s="16" t="s">
        <v>8317</v>
      </c>
      <c r="S2727" s="11" t="s">
        <v>8347</v>
      </c>
      <c r="T2727" s="21">
        <f>(((K2727/60)/60)/24)+DATE(1970,1,1)</f>
        <v>42745.744618055556</v>
      </c>
      <c r="U2727" s="21">
        <f>(((I2727/60)/60)/24)+DATE(1970,1,1)</f>
        <v>42795.744618055556</v>
      </c>
    </row>
    <row r="2728" spans="1:21" ht="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f>YEAR(T2728)</f>
        <v>2016</v>
      </c>
      <c r="K2728" s="11">
        <v>1458741311</v>
      </c>
      <c r="L2728" t="b">
        <v>0</v>
      </c>
      <c r="M2728">
        <v>404</v>
      </c>
      <c r="N2728" t="b">
        <v>1</v>
      </c>
      <c r="O2728" t="s">
        <v>8293</v>
      </c>
      <c r="P2728" s="10">
        <f>ROUND(E2728/D2728*100,0)</f>
        <v>106</v>
      </c>
      <c r="Q2728">
        <f>IFERROR(ROUND(E2728/M2728,2),0)</f>
        <v>261.75</v>
      </c>
      <c r="R2728" s="16" t="s">
        <v>8317</v>
      </c>
      <c r="S2728" s="11" t="s">
        <v>8347</v>
      </c>
      <c r="T2728" s="21">
        <f>(((K2728/60)/60)/24)+DATE(1970,1,1)</f>
        <v>42452.579988425925</v>
      </c>
      <c r="U2728" s="21">
        <f>(((I2728/60)/60)/24)+DATE(1970,1,1)</f>
        <v>42482.579988425925</v>
      </c>
    </row>
    <row r="2729" spans="1:21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f>YEAR(T2729)</f>
        <v>2015</v>
      </c>
      <c r="K2729" s="11">
        <v>1436804063</v>
      </c>
      <c r="L2729" t="b">
        <v>0</v>
      </c>
      <c r="M2729">
        <v>707</v>
      </c>
      <c r="N2729" t="b">
        <v>1</v>
      </c>
      <c r="O2729" t="s">
        <v>8293</v>
      </c>
      <c r="P2729" s="10">
        <f>ROUND(E2729/D2729*100,0)</f>
        <v>493</v>
      </c>
      <c r="Q2729">
        <f>IFERROR(ROUND(E2729/M2729,2),0)</f>
        <v>69.760000000000005</v>
      </c>
      <c r="R2729" s="16" t="s">
        <v>8317</v>
      </c>
      <c r="S2729" s="11" t="s">
        <v>8347</v>
      </c>
      <c r="T2729" s="21">
        <f>(((K2729/60)/60)/24)+DATE(1970,1,1)</f>
        <v>42198.676655092597</v>
      </c>
      <c r="U2729" s="21">
        <f>(((I2729/60)/60)/24)+DATE(1970,1,1)</f>
        <v>42223.676655092597</v>
      </c>
    </row>
    <row r="2730" spans="1:21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f>YEAR(T2730)</f>
        <v>2015</v>
      </c>
      <c r="K2730" s="11">
        <v>1448461434</v>
      </c>
      <c r="L2730" t="b">
        <v>0</v>
      </c>
      <c r="M2730">
        <v>392</v>
      </c>
      <c r="N2730" t="b">
        <v>1</v>
      </c>
      <c r="O2730" t="s">
        <v>8293</v>
      </c>
      <c r="P2730" s="10">
        <f>ROUND(E2730/D2730*100,0)</f>
        <v>202</v>
      </c>
      <c r="Q2730">
        <f>IFERROR(ROUND(E2730/M2730,2),0)</f>
        <v>77.23</v>
      </c>
      <c r="R2730" s="16" t="s">
        <v>8317</v>
      </c>
      <c r="S2730" s="11" t="s">
        <v>8347</v>
      </c>
      <c r="T2730" s="21">
        <f>(((K2730/60)/60)/24)+DATE(1970,1,1)</f>
        <v>42333.59993055556</v>
      </c>
      <c r="U2730" s="21">
        <f>(((I2730/60)/60)/24)+DATE(1970,1,1)</f>
        <v>42368.59993055556</v>
      </c>
    </row>
    <row r="2731" spans="1:21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f>YEAR(T2731)</f>
        <v>2015</v>
      </c>
      <c r="K2731" s="11">
        <v>1427867197</v>
      </c>
      <c r="L2731" t="b">
        <v>0</v>
      </c>
      <c r="M2731">
        <v>23</v>
      </c>
      <c r="N2731" t="b">
        <v>1</v>
      </c>
      <c r="O2731" t="s">
        <v>8293</v>
      </c>
      <c r="P2731" s="10">
        <f>ROUND(E2731/D2731*100,0)</f>
        <v>104</v>
      </c>
      <c r="Q2731">
        <f>IFERROR(ROUND(E2731/M2731,2),0)</f>
        <v>340.57</v>
      </c>
      <c r="R2731" s="16" t="s">
        <v>8317</v>
      </c>
      <c r="S2731" s="11" t="s">
        <v>8347</v>
      </c>
      <c r="T2731" s="21">
        <f>(((K2731/60)/60)/24)+DATE(1970,1,1)</f>
        <v>42095.240706018521</v>
      </c>
      <c r="U2731" s="21">
        <f>(((I2731/60)/60)/24)+DATE(1970,1,1)</f>
        <v>42125.240706018521</v>
      </c>
    </row>
    <row r="2732" spans="1:21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f>YEAR(T2732)</f>
        <v>2013</v>
      </c>
      <c r="K2732" s="11">
        <v>1363611575</v>
      </c>
      <c r="L2732" t="b">
        <v>0</v>
      </c>
      <c r="M2732">
        <v>682</v>
      </c>
      <c r="N2732" t="b">
        <v>1</v>
      </c>
      <c r="O2732" t="s">
        <v>8293</v>
      </c>
      <c r="P2732" s="10">
        <f>ROUND(E2732/D2732*100,0)</f>
        <v>170</v>
      </c>
      <c r="Q2732">
        <f>IFERROR(ROUND(E2732/M2732,2),0)</f>
        <v>67.42</v>
      </c>
      <c r="R2732" s="16" t="s">
        <v>8317</v>
      </c>
      <c r="S2732" s="11" t="s">
        <v>8347</v>
      </c>
      <c r="T2732" s="21">
        <f>(((K2732/60)/60)/24)+DATE(1970,1,1)</f>
        <v>41351.541377314818</v>
      </c>
      <c r="U2732" s="21">
        <f>(((I2732/60)/60)/24)+DATE(1970,1,1)</f>
        <v>41386.541377314818</v>
      </c>
    </row>
    <row r="2733" spans="1:21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f>YEAR(T2733)</f>
        <v>2014</v>
      </c>
      <c r="K2733" s="11">
        <v>1408624622</v>
      </c>
      <c r="L2733" t="b">
        <v>0</v>
      </c>
      <c r="M2733">
        <v>37</v>
      </c>
      <c r="N2733" t="b">
        <v>1</v>
      </c>
      <c r="O2733" t="s">
        <v>8293</v>
      </c>
      <c r="P2733" s="10">
        <f>ROUND(E2733/D2733*100,0)</f>
        <v>104</v>
      </c>
      <c r="Q2733">
        <f>IFERROR(ROUND(E2733/M2733,2),0)</f>
        <v>845.7</v>
      </c>
      <c r="R2733" s="16" t="s">
        <v>8317</v>
      </c>
      <c r="S2733" s="11" t="s">
        <v>8347</v>
      </c>
      <c r="T2733" s="21">
        <f>(((K2733/60)/60)/24)+DATE(1970,1,1)</f>
        <v>41872.525717592594</v>
      </c>
      <c r="U2733" s="21">
        <f>(((I2733/60)/60)/24)+DATE(1970,1,1)</f>
        <v>41930.166666666664</v>
      </c>
    </row>
    <row r="2734" spans="1:21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f>YEAR(T2734)</f>
        <v>2013</v>
      </c>
      <c r="K2734" s="11">
        <v>1366917828</v>
      </c>
      <c r="L2734" t="b">
        <v>0</v>
      </c>
      <c r="M2734">
        <v>146</v>
      </c>
      <c r="N2734" t="b">
        <v>1</v>
      </c>
      <c r="O2734" t="s">
        <v>8293</v>
      </c>
      <c r="P2734" s="10">
        <f>ROUND(E2734/D2734*100,0)</f>
        <v>118</v>
      </c>
      <c r="Q2734">
        <f>IFERROR(ROUND(E2734/M2734,2),0)</f>
        <v>97.19</v>
      </c>
      <c r="R2734" s="16" t="s">
        <v>8317</v>
      </c>
      <c r="S2734" s="11" t="s">
        <v>8347</v>
      </c>
      <c r="T2734" s="21">
        <f>(((K2734/60)/60)/24)+DATE(1970,1,1)</f>
        <v>41389.808194444442</v>
      </c>
      <c r="U2734" s="21">
        <f>(((I2734/60)/60)/24)+DATE(1970,1,1)</f>
        <v>41422</v>
      </c>
    </row>
    <row r="2735" spans="1:21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f>YEAR(T2735)</f>
        <v>2015</v>
      </c>
      <c r="K2735" s="11">
        <v>1423463574</v>
      </c>
      <c r="L2735" t="b">
        <v>0</v>
      </c>
      <c r="M2735">
        <v>119</v>
      </c>
      <c r="N2735" t="b">
        <v>1</v>
      </c>
      <c r="O2735" t="s">
        <v>8293</v>
      </c>
      <c r="P2735" s="10">
        <f>ROUND(E2735/D2735*100,0)</f>
        <v>108</v>
      </c>
      <c r="Q2735">
        <f>IFERROR(ROUND(E2735/M2735,2),0)</f>
        <v>451.84</v>
      </c>
      <c r="R2735" s="16" t="s">
        <v>8317</v>
      </c>
      <c r="S2735" s="11" t="s">
        <v>8347</v>
      </c>
      <c r="T2735" s="21">
        <f>(((K2735/60)/60)/24)+DATE(1970,1,1)</f>
        <v>42044.272847222222</v>
      </c>
      <c r="U2735" s="21">
        <f>(((I2735/60)/60)/24)+DATE(1970,1,1)</f>
        <v>42104.231180555551</v>
      </c>
    </row>
    <row r="2736" spans="1:21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f>YEAR(T2736)</f>
        <v>2016</v>
      </c>
      <c r="K2736" s="11">
        <v>1473782592</v>
      </c>
      <c r="L2736" t="b">
        <v>0</v>
      </c>
      <c r="M2736">
        <v>163</v>
      </c>
      <c r="N2736" t="b">
        <v>1</v>
      </c>
      <c r="O2736" t="s">
        <v>8293</v>
      </c>
      <c r="P2736" s="10">
        <f>ROUND(E2736/D2736*100,0)</f>
        <v>2260300</v>
      </c>
      <c r="Q2736">
        <f>IFERROR(ROUND(E2736/M2736,2),0)</f>
        <v>138.66999999999999</v>
      </c>
      <c r="R2736" s="16" t="s">
        <v>8317</v>
      </c>
      <c r="S2736" s="11" t="s">
        <v>8347</v>
      </c>
      <c r="T2736" s="21">
        <f>(((K2736/60)/60)/24)+DATE(1970,1,1)</f>
        <v>42626.668888888889</v>
      </c>
      <c r="U2736" s="21">
        <f>(((I2736/60)/60)/24)+DATE(1970,1,1)</f>
        <v>42656.915972222225</v>
      </c>
    </row>
    <row r="2737" spans="1:21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f>YEAR(T2737)</f>
        <v>2013</v>
      </c>
      <c r="K2737" s="11">
        <v>1360551250</v>
      </c>
      <c r="L2737" t="b">
        <v>0</v>
      </c>
      <c r="M2737">
        <v>339</v>
      </c>
      <c r="N2737" t="b">
        <v>1</v>
      </c>
      <c r="O2737" t="s">
        <v>8293</v>
      </c>
      <c r="P2737" s="10">
        <f>ROUND(E2737/D2737*100,0)</f>
        <v>978</v>
      </c>
      <c r="Q2737">
        <f>IFERROR(ROUND(E2737/M2737,2),0)</f>
        <v>21.64</v>
      </c>
      <c r="R2737" s="16" t="s">
        <v>8317</v>
      </c>
      <c r="S2737" s="11" t="s">
        <v>8347</v>
      </c>
      <c r="T2737" s="21">
        <f>(((K2737/60)/60)/24)+DATE(1970,1,1)</f>
        <v>41316.120949074073</v>
      </c>
      <c r="U2737" s="21">
        <f>(((I2737/60)/60)/24)+DATE(1970,1,1)</f>
        <v>41346.833333333336</v>
      </c>
    </row>
    <row r="2738" spans="1:21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f>YEAR(T2738)</f>
        <v>2014</v>
      </c>
      <c r="K2738" s="11">
        <v>1395676773</v>
      </c>
      <c r="L2738" t="b">
        <v>0</v>
      </c>
      <c r="M2738">
        <v>58</v>
      </c>
      <c r="N2738" t="b">
        <v>1</v>
      </c>
      <c r="O2738" t="s">
        <v>8293</v>
      </c>
      <c r="P2738" s="10">
        <f>ROUND(E2738/D2738*100,0)</f>
        <v>123</v>
      </c>
      <c r="Q2738">
        <f>IFERROR(ROUND(E2738/M2738,2),0)</f>
        <v>169.52</v>
      </c>
      <c r="R2738" s="16" t="s">
        <v>8317</v>
      </c>
      <c r="S2738" s="11" t="s">
        <v>8347</v>
      </c>
      <c r="T2738" s="21">
        <f>(((K2738/60)/60)/24)+DATE(1970,1,1)</f>
        <v>41722.666354166664</v>
      </c>
      <c r="U2738" s="21">
        <f>(((I2738/60)/60)/24)+DATE(1970,1,1)</f>
        <v>41752.666354166664</v>
      </c>
    </row>
    <row r="2739" spans="1:21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f>YEAR(T2739)</f>
        <v>2013</v>
      </c>
      <c r="K2739" s="11">
        <v>1386108087</v>
      </c>
      <c r="L2739" t="b">
        <v>0</v>
      </c>
      <c r="M2739">
        <v>456</v>
      </c>
      <c r="N2739" t="b">
        <v>1</v>
      </c>
      <c r="O2739" t="s">
        <v>8293</v>
      </c>
      <c r="P2739" s="10">
        <f>ROUND(E2739/D2739*100,0)</f>
        <v>246</v>
      </c>
      <c r="Q2739">
        <f>IFERROR(ROUND(E2739/M2739,2),0)</f>
        <v>161.88</v>
      </c>
      <c r="R2739" s="16" t="s">
        <v>8317</v>
      </c>
      <c r="S2739" s="11" t="s">
        <v>8347</v>
      </c>
      <c r="T2739" s="21">
        <f>(((K2739/60)/60)/24)+DATE(1970,1,1)</f>
        <v>41611.917673611111</v>
      </c>
      <c r="U2739" s="21">
        <f>(((I2739/60)/60)/24)+DATE(1970,1,1)</f>
        <v>41654.791666666664</v>
      </c>
    </row>
    <row r="2740" spans="1:21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f>YEAR(T2740)</f>
        <v>2016</v>
      </c>
      <c r="K2740" s="11">
        <v>1473218804</v>
      </c>
      <c r="L2740" t="b">
        <v>0</v>
      </c>
      <c r="M2740">
        <v>15</v>
      </c>
      <c r="N2740" t="b">
        <v>1</v>
      </c>
      <c r="O2740" t="s">
        <v>8293</v>
      </c>
      <c r="P2740" s="10">
        <f>ROUND(E2740/D2740*100,0)</f>
        <v>148</v>
      </c>
      <c r="Q2740">
        <f>IFERROR(ROUND(E2740/M2740,2),0)</f>
        <v>493.13</v>
      </c>
      <c r="R2740" s="16" t="s">
        <v>8317</v>
      </c>
      <c r="S2740" s="11" t="s">
        <v>8347</v>
      </c>
      <c r="T2740" s="21">
        <f>(((K2740/60)/60)/24)+DATE(1970,1,1)</f>
        <v>42620.143564814818</v>
      </c>
      <c r="U2740" s="21">
        <f>(((I2740/60)/60)/24)+DATE(1970,1,1)</f>
        <v>42680.143564814818</v>
      </c>
    </row>
    <row r="2741" spans="1:21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f>YEAR(T2741)</f>
        <v>2014</v>
      </c>
      <c r="K2741" s="11">
        <v>1395436717</v>
      </c>
      <c r="L2741" t="b">
        <v>0</v>
      </c>
      <c r="M2741">
        <v>191</v>
      </c>
      <c r="N2741" t="b">
        <v>1</v>
      </c>
      <c r="O2741" t="s">
        <v>8293</v>
      </c>
      <c r="P2741" s="10">
        <f>ROUND(E2741/D2741*100,0)</f>
        <v>384</v>
      </c>
      <c r="Q2741">
        <f>IFERROR(ROUND(E2741/M2741,2),0)</f>
        <v>22.12</v>
      </c>
      <c r="R2741" s="16" t="s">
        <v>8317</v>
      </c>
      <c r="S2741" s="11" t="s">
        <v>8347</v>
      </c>
      <c r="T2741" s="21">
        <f>(((K2741/60)/60)/24)+DATE(1970,1,1)</f>
        <v>41719.887928240743</v>
      </c>
      <c r="U2741" s="21">
        <f>(((I2741/60)/60)/24)+DATE(1970,1,1)</f>
        <v>41764.887928240743</v>
      </c>
    </row>
    <row r="2742" spans="1:21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f>YEAR(T2742)</f>
        <v>2015</v>
      </c>
      <c r="K2742" s="11">
        <v>1423529152</v>
      </c>
      <c r="L2742" t="b">
        <v>0</v>
      </c>
      <c r="M2742">
        <v>17</v>
      </c>
      <c r="N2742" t="b">
        <v>1</v>
      </c>
      <c r="O2742" t="s">
        <v>8293</v>
      </c>
      <c r="P2742" s="10">
        <f>ROUND(E2742/D2742*100,0)</f>
        <v>103</v>
      </c>
      <c r="Q2742">
        <f>IFERROR(ROUND(E2742/M2742,2),0)</f>
        <v>18.239999999999998</v>
      </c>
      <c r="R2742" s="16" t="s">
        <v>8317</v>
      </c>
      <c r="S2742" s="11" t="s">
        <v>8347</v>
      </c>
      <c r="T2742" s="21">
        <f>(((K2742/60)/60)/24)+DATE(1970,1,1)</f>
        <v>42045.031851851847</v>
      </c>
      <c r="U2742" s="21">
        <f>(((I2742/60)/60)/24)+DATE(1970,1,1)</f>
        <v>42074.99018518519</v>
      </c>
    </row>
    <row r="2743" spans="1:21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f>YEAR(T2743)</f>
        <v>2014</v>
      </c>
      <c r="K2743" s="11">
        <v>1412005602</v>
      </c>
      <c r="L2743" t="b">
        <v>0</v>
      </c>
      <c r="M2743">
        <v>4</v>
      </c>
      <c r="N2743" t="b">
        <v>0</v>
      </c>
      <c r="O2743" t="s">
        <v>8302</v>
      </c>
      <c r="P2743" s="10">
        <f>ROUND(E2743/D2743*100,0)</f>
        <v>0</v>
      </c>
      <c r="Q2743">
        <f>IFERROR(ROUND(E2743/M2743,2),0)</f>
        <v>8.75</v>
      </c>
      <c r="R2743" s="16" t="s">
        <v>8320</v>
      </c>
      <c r="S2743" s="11" t="s">
        <v>8356</v>
      </c>
      <c r="T2743" s="21">
        <f>(((K2743/60)/60)/24)+DATE(1970,1,1)</f>
        <v>41911.657430555555</v>
      </c>
      <c r="U2743" s="21">
        <f>(((I2743/60)/60)/24)+DATE(1970,1,1)</f>
        <v>41932.088194444441</v>
      </c>
    </row>
    <row r="2744" spans="1:21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f>YEAR(T2744)</f>
        <v>2012</v>
      </c>
      <c r="K2744" s="11">
        <v>1335892587</v>
      </c>
      <c r="L2744" t="b">
        <v>0</v>
      </c>
      <c r="M2744">
        <v>18</v>
      </c>
      <c r="N2744" t="b">
        <v>0</v>
      </c>
      <c r="O2744" t="s">
        <v>8302</v>
      </c>
      <c r="P2744" s="10">
        <f>ROUND(E2744/D2744*100,0)</f>
        <v>29</v>
      </c>
      <c r="Q2744">
        <f>IFERROR(ROUND(E2744/M2744,2),0)</f>
        <v>40.61</v>
      </c>
      <c r="R2744" s="16" t="s">
        <v>8320</v>
      </c>
      <c r="S2744" s="11" t="s">
        <v>8356</v>
      </c>
      <c r="T2744" s="21">
        <f>(((K2744/60)/60)/24)+DATE(1970,1,1)</f>
        <v>41030.719756944447</v>
      </c>
      <c r="U2744" s="21">
        <f>(((I2744/60)/60)/24)+DATE(1970,1,1)</f>
        <v>41044.719756944447</v>
      </c>
    </row>
    <row r="2745" spans="1:21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f>YEAR(T2745)</f>
        <v>2016</v>
      </c>
      <c r="K2745" s="11">
        <v>1474271607</v>
      </c>
      <c r="L2745" t="b">
        <v>0</v>
      </c>
      <c r="M2745">
        <v>0</v>
      </c>
      <c r="N2745" t="b">
        <v>0</v>
      </c>
      <c r="O2745" t="s">
        <v>8302</v>
      </c>
      <c r="P2745" s="10">
        <f>ROUND(E2745/D2745*100,0)</f>
        <v>0</v>
      </c>
      <c r="Q2745">
        <f>IFERROR(ROUND(E2745/M2745,2),0)</f>
        <v>0</v>
      </c>
      <c r="R2745" s="16" t="s">
        <v>8320</v>
      </c>
      <c r="S2745" s="11" t="s">
        <v>8356</v>
      </c>
      <c r="T2745" s="21">
        <f>(((K2745/60)/60)/24)+DATE(1970,1,1)</f>
        <v>42632.328784722224</v>
      </c>
      <c r="U2745" s="21">
        <f>(((I2745/60)/60)/24)+DATE(1970,1,1)</f>
        <v>42662.328784722224</v>
      </c>
    </row>
    <row r="2746" spans="1:21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f>YEAR(T2746)</f>
        <v>2012</v>
      </c>
      <c r="K2746" s="11">
        <v>1327886998</v>
      </c>
      <c r="L2746" t="b">
        <v>0</v>
      </c>
      <c r="M2746">
        <v>22</v>
      </c>
      <c r="N2746" t="b">
        <v>0</v>
      </c>
      <c r="O2746" t="s">
        <v>8302</v>
      </c>
      <c r="P2746" s="10">
        <f>ROUND(E2746/D2746*100,0)</f>
        <v>5</v>
      </c>
      <c r="Q2746">
        <f>IFERROR(ROUND(E2746/M2746,2),0)</f>
        <v>37.950000000000003</v>
      </c>
      <c r="R2746" s="16" t="s">
        <v>8320</v>
      </c>
      <c r="S2746" s="11" t="s">
        <v>8356</v>
      </c>
      <c r="T2746" s="21">
        <f>(((K2746/60)/60)/24)+DATE(1970,1,1)</f>
        <v>40938.062476851854</v>
      </c>
      <c r="U2746" s="21">
        <f>(((I2746/60)/60)/24)+DATE(1970,1,1)</f>
        <v>40968.062476851854</v>
      </c>
    </row>
    <row r="2747" spans="1:21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f>YEAR(T2747)</f>
        <v>2012</v>
      </c>
      <c r="K2747" s="11">
        <v>1337125368</v>
      </c>
      <c r="L2747" t="b">
        <v>0</v>
      </c>
      <c r="M2747">
        <v>49</v>
      </c>
      <c r="N2747" t="b">
        <v>0</v>
      </c>
      <c r="O2747" t="s">
        <v>8302</v>
      </c>
      <c r="P2747" s="10">
        <f>ROUND(E2747/D2747*100,0)</f>
        <v>22</v>
      </c>
      <c r="Q2747">
        <f>IFERROR(ROUND(E2747/M2747,2),0)</f>
        <v>35.729999999999997</v>
      </c>
      <c r="R2747" s="16" t="s">
        <v>8320</v>
      </c>
      <c r="S2747" s="11" t="s">
        <v>8356</v>
      </c>
      <c r="T2747" s="21">
        <f>(((K2747/60)/60)/24)+DATE(1970,1,1)</f>
        <v>41044.988055555557</v>
      </c>
      <c r="U2747" s="21">
        <f>(((I2747/60)/60)/24)+DATE(1970,1,1)</f>
        <v>41104.988055555557</v>
      </c>
    </row>
    <row r="2748" spans="1:21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f>YEAR(T2748)</f>
        <v>2014</v>
      </c>
      <c r="K2748" s="11">
        <v>1406745911</v>
      </c>
      <c r="L2748" t="b">
        <v>0</v>
      </c>
      <c r="M2748">
        <v>19</v>
      </c>
      <c r="N2748" t="b">
        <v>0</v>
      </c>
      <c r="O2748" t="s">
        <v>8302</v>
      </c>
      <c r="P2748" s="10">
        <f>ROUND(E2748/D2748*100,0)</f>
        <v>27</v>
      </c>
      <c r="Q2748">
        <f>IFERROR(ROUND(E2748/M2748,2),0)</f>
        <v>42.16</v>
      </c>
      <c r="R2748" s="16" t="s">
        <v>8320</v>
      </c>
      <c r="S2748" s="11" t="s">
        <v>8356</v>
      </c>
      <c r="T2748" s="21">
        <f>(((K2748/60)/60)/24)+DATE(1970,1,1)</f>
        <v>41850.781377314815</v>
      </c>
      <c r="U2748" s="21">
        <f>(((I2748/60)/60)/24)+DATE(1970,1,1)</f>
        <v>41880.781377314815</v>
      </c>
    </row>
    <row r="2749" spans="1:21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f>YEAR(T2749)</f>
        <v>2012</v>
      </c>
      <c r="K2749" s="11">
        <v>1337095997</v>
      </c>
      <c r="L2749" t="b">
        <v>0</v>
      </c>
      <c r="M2749">
        <v>4</v>
      </c>
      <c r="N2749" t="b">
        <v>0</v>
      </c>
      <c r="O2749" t="s">
        <v>8302</v>
      </c>
      <c r="P2749" s="10">
        <f>ROUND(E2749/D2749*100,0)</f>
        <v>28</v>
      </c>
      <c r="Q2749">
        <f>IFERROR(ROUND(E2749/M2749,2),0)</f>
        <v>35</v>
      </c>
      <c r="R2749" s="16" t="s">
        <v>8320</v>
      </c>
      <c r="S2749" s="11" t="s">
        <v>8356</v>
      </c>
      <c r="T2749" s="21">
        <f>(((K2749/60)/60)/24)+DATE(1970,1,1)</f>
        <v>41044.64811342593</v>
      </c>
      <c r="U2749" s="21">
        <f>(((I2749/60)/60)/24)+DATE(1970,1,1)</f>
        <v>41076.131944444445</v>
      </c>
    </row>
    <row r="2750" spans="1:21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f>YEAR(T2750)</f>
        <v>2016</v>
      </c>
      <c r="K2750" s="11">
        <v>1470243802</v>
      </c>
      <c r="L2750" t="b">
        <v>0</v>
      </c>
      <c r="M2750">
        <v>4</v>
      </c>
      <c r="N2750" t="b">
        <v>0</v>
      </c>
      <c r="O2750" t="s">
        <v>8302</v>
      </c>
      <c r="P2750" s="10">
        <f>ROUND(E2750/D2750*100,0)</f>
        <v>1</v>
      </c>
      <c r="Q2750">
        <f>IFERROR(ROUND(E2750/M2750,2),0)</f>
        <v>13.25</v>
      </c>
      <c r="R2750" s="16" t="s">
        <v>8320</v>
      </c>
      <c r="S2750" s="11" t="s">
        <v>8356</v>
      </c>
      <c r="T2750" s="21">
        <f>(((K2750/60)/60)/24)+DATE(1970,1,1)</f>
        <v>42585.7106712963</v>
      </c>
      <c r="U2750" s="21">
        <f>(((I2750/60)/60)/24)+DATE(1970,1,1)</f>
        <v>42615.7106712963</v>
      </c>
    </row>
    <row r="2751" spans="1:21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f>YEAR(T2751)</f>
        <v>2015</v>
      </c>
      <c r="K2751" s="11">
        <v>1425582637</v>
      </c>
      <c r="L2751" t="b">
        <v>0</v>
      </c>
      <c r="M2751">
        <v>2</v>
      </c>
      <c r="N2751" t="b">
        <v>0</v>
      </c>
      <c r="O2751" t="s">
        <v>8302</v>
      </c>
      <c r="P2751" s="10">
        <f>ROUND(E2751/D2751*100,0)</f>
        <v>1</v>
      </c>
      <c r="Q2751">
        <f>IFERROR(ROUND(E2751/M2751,2),0)</f>
        <v>55</v>
      </c>
      <c r="R2751" s="16" t="s">
        <v>8320</v>
      </c>
      <c r="S2751" s="11" t="s">
        <v>8356</v>
      </c>
      <c r="T2751" s="21">
        <f>(((K2751/60)/60)/24)+DATE(1970,1,1)</f>
        <v>42068.799039351856</v>
      </c>
      <c r="U2751" s="21">
        <f>(((I2751/60)/60)/24)+DATE(1970,1,1)</f>
        <v>42098.757372685184</v>
      </c>
    </row>
    <row r="2752" spans="1:21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f>YEAR(T2752)</f>
        <v>2012</v>
      </c>
      <c r="K2752" s="11">
        <v>1340055345</v>
      </c>
      <c r="L2752" t="b">
        <v>0</v>
      </c>
      <c r="M2752">
        <v>0</v>
      </c>
      <c r="N2752" t="b">
        <v>0</v>
      </c>
      <c r="O2752" t="s">
        <v>8302</v>
      </c>
      <c r="P2752" s="10">
        <f>ROUND(E2752/D2752*100,0)</f>
        <v>0</v>
      </c>
      <c r="Q2752">
        <f>IFERROR(ROUND(E2752/M2752,2),0)</f>
        <v>0</v>
      </c>
      <c r="R2752" s="16" t="s">
        <v>8320</v>
      </c>
      <c r="S2752" s="11" t="s">
        <v>8356</v>
      </c>
      <c r="T2752" s="21">
        <f>(((K2752/60)/60)/24)+DATE(1970,1,1)</f>
        <v>41078.899826388886</v>
      </c>
      <c r="U2752" s="21">
        <f>(((I2752/60)/60)/24)+DATE(1970,1,1)</f>
        <v>41090.833333333336</v>
      </c>
    </row>
    <row r="2753" spans="1:21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f>YEAR(T2753)</f>
        <v>2014</v>
      </c>
      <c r="K2753" s="11">
        <v>1397855842</v>
      </c>
      <c r="L2753" t="b">
        <v>0</v>
      </c>
      <c r="M2753">
        <v>0</v>
      </c>
      <c r="N2753" t="b">
        <v>0</v>
      </c>
      <c r="O2753" t="s">
        <v>8302</v>
      </c>
      <c r="P2753" s="10">
        <f>ROUND(E2753/D2753*100,0)</f>
        <v>0</v>
      </c>
      <c r="Q2753">
        <f>IFERROR(ROUND(E2753/M2753,2),0)</f>
        <v>0</v>
      </c>
      <c r="R2753" s="16" t="s">
        <v>8320</v>
      </c>
      <c r="S2753" s="11" t="s">
        <v>8356</v>
      </c>
      <c r="T2753" s="21">
        <f>(((K2753/60)/60)/24)+DATE(1970,1,1)</f>
        <v>41747.887060185189</v>
      </c>
      <c r="U2753" s="21">
        <f>(((I2753/60)/60)/24)+DATE(1970,1,1)</f>
        <v>41807.887060185189</v>
      </c>
    </row>
    <row r="2754" spans="1:21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f>YEAR(T2754)</f>
        <v>2011</v>
      </c>
      <c r="K2754" s="11">
        <v>1320776504</v>
      </c>
      <c r="L2754" t="b">
        <v>0</v>
      </c>
      <c r="M2754">
        <v>14</v>
      </c>
      <c r="N2754" t="b">
        <v>0</v>
      </c>
      <c r="O2754" t="s">
        <v>8302</v>
      </c>
      <c r="P2754" s="10">
        <f>ROUND(E2754/D2754*100,0)</f>
        <v>11</v>
      </c>
      <c r="Q2754">
        <f>IFERROR(ROUND(E2754/M2754,2),0)</f>
        <v>39.29</v>
      </c>
      <c r="R2754" s="16" t="s">
        <v>8320</v>
      </c>
      <c r="S2754" s="11" t="s">
        <v>8356</v>
      </c>
      <c r="T2754" s="21">
        <f>(((K2754/60)/60)/24)+DATE(1970,1,1)</f>
        <v>40855.765092592592</v>
      </c>
      <c r="U2754" s="21">
        <f>(((I2754/60)/60)/24)+DATE(1970,1,1)</f>
        <v>40895.765092592592</v>
      </c>
    </row>
    <row r="2755" spans="1:21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f>YEAR(T2755)</f>
        <v>2012</v>
      </c>
      <c r="K2755" s="11">
        <v>1343425023</v>
      </c>
      <c r="L2755" t="b">
        <v>0</v>
      </c>
      <c r="M2755">
        <v>8</v>
      </c>
      <c r="N2755" t="b">
        <v>0</v>
      </c>
      <c r="O2755" t="s">
        <v>8302</v>
      </c>
      <c r="P2755" s="10">
        <f>ROUND(E2755/D2755*100,0)</f>
        <v>19</v>
      </c>
      <c r="Q2755">
        <f>IFERROR(ROUND(E2755/M2755,2),0)</f>
        <v>47.5</v>
      </c>
      <c r="R2755" s="16" t="s">
        <v>8320</v>
      </c>
      <c r="S2755" s="11" t="s">
        <v>8356</v>
      </c>
      <c r="T2755" s="21">
        <f>(((K2755/60)/60)/24)+DATE(1970,1,1)</f>
        <v>41117.900729166664</v>
      </c>
      <c r="U2755" s="21">
        <f>(((I2755/60)/60)/24)+DATE(1970,1,1)</f>
        <v>41147.900729166664</v>
      </c>
    </row>
    <row r="2756" spans="1:21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f>YEAR(T2756)</f>
        <v>2014</v>
      </c>
      <c r="K2756" s="11">
        <v>1407856551</v>
      </c>
      <c r="L2756" t="b">
        <v>0</v>
      </c>
      <c r="M2756">
        <v>0</v>
      </c>
      <c r="N2756" t="b">
        <v>0</v>
      </c>
      <c r="O2756" t="s">
        <v>8302</v>
      </c>
      <c r="P2756" s="10">
        <f>ROUND(E2756/D2756*100,0)</f>
        <v>0</v>
      </c>
      <c r="Q2756">
        <f>IFERROR(ROUND(E2756/M2756,2),0)</f>
        <v>0</v>
      </c>
      <c r="R2756" s="16" t="s">
        <v>8320</v>
      </c>
      <c r="S2756" s="11" t="s">
        <v>8356</v>
      </c>
      <c r="T2756" s="21">
        <f>(((K2756/60)/60)/24)+DATE(1970,1,1)</f>
        <v>41863.636006944449</v>
      </c>
      <c r="U2756" s="21">
        <f>(((I2756/60)/60)/24)+DATE(1970,1,1)</f>
        <v>41893.636006944449</v>
      </c>
    </row>
    <row r="2757" spans="1:21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f>YEAR(T2757)</f>
        <v>2015</v>
      </c>
      <c r="K2757" s="11">
        <v>1425927527</v>
      </c>
      <c r="L2757" t="b">
        <v>0</v>
      </c>
      <c r="M2757">
        <v>15</v>
      </c>
      <c r="N2757" t="b">
        <v>0</v>
      </c>
      <c r="O2757" t="s">
        <v>8302</v>
      </c>
      <c r="P2757" s="10">
        <f>ROUND(E2757/D2757*100,0)</f>
        <v>52</v>
      </c>
      <c r="Q2757">
        <f>IFERROR(ROUND(E2757/M2757,2),0)</f>
        <v>17.329999999999998</v>
      </c>
      <c r="R2757" s="16" t="s">
        <v>8320</v>
      </c>
      <c r="S2757" s="11" t="s">
        <v>8356</v>
      </c>
      <c r="T2757" s="21">
        <f>(((K2757/60)/60)/24)+DATE(1970,1,1)</f>
        <v>42072.790821759263</v>
      </c>
      <c r="U2757" s="21">
        <f>(((I2757/60)/60)/24)+DATE(1970,1,1)</f>
        <v>42102.790821759263</v>
      </c>
    </row>
    <row r="2758" spans="1:21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f>YEAR(T2758)</f>
        <v>2013</v>
      </c>
      <c r="K2758" s="11">
        <v>1386884201</v>
      </c>
      <c r="L2758" t="b">
        <v>0</v>
      </c>
      <c r="M2758">
        <v>33</v>
      </c>
      <c r="N2758" t="b">
        <v>0</v>
      </c>
      <c r="O2758" t="s">
        <v>8302</v>
      </c>
      <c r="P2758" s="10">
        <f>ROUND(E2758/D2758*100,0)</f>
        <v>10</v>
      </c>
      <c r="Q2758">
        <f>IFERROR(ROUND(E2758/M2758,2),0)</f>
        <v>31.76</v>
      </c>
      <c r="R2758" s="16" t="s">
        <v>8320</v>
      </c>
      <c r="S2758" s="11" t="s">
        <v>8356</v>
      </c>
      <c r="T2758" s="21">
        <f>(((K2758/60)/60)/24)+DATE(1970,1,1)</f>
        <v>41620.90047453704</v>
      </c>
      <c r="U2758" s="21">
        <f>(((I2758/60)/60)/24)+DATE(1970,1,1)</f>
        <v>41650.90047453704</v>
      </c>
    </row>
    <row r="2759" spans="1:21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f>YEAR(T2759)</f>
        <v>2016</v>
      </c>
      <c r="K2759" s="11">
        <v>1469202332</v>
      </c>
      <c r="L2759" t="b">
        <v>0</v>
      </c>
      <c r="M2759">
        <v>2</v>
      </c>
      <c r="N2759" t="b">
        <v>0</v>
      </c>
      <c r="O2759" t="s">
        <v>8302</v>
      </c>
      <c r="P2759" s="10">
        <f>ROUND(E2759/D2759*100,0)</f>
        <v>1</v>
      </c>
      <c r="Q2759">
        <f>IFERROR(ROUND(E2759/M2759,2),0)</f>
        <v>5</v>
      </c>
      <c r="R2759" s="16" t="s">
        <v>8320</v>
      </c>
      <c r="S2759" s="11" t="s">
        <v>8356</v>
      </c>
      <c r="T2759" s="21">
        <f>(((K2759/60)/60)/24)+DATE(1970,1,1)</f>
        <v>42573.65662037037</v>
      </c>
      <c r="U2759" s="21">
        <f>(((I2759/60)/60)/24)+DATE(1970,1,1)</f>
        <v>42588.65662037037</v>
      </c>
    </row>
    <row r="2760" spans="1:21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f>YEAR(T2760)</f>
        <v>2016</v>
      </c>
      <c r="K2760" s="11">
        <v>1474886183</v>
      </c>
      <c r="L2760" t="b">
        <v>0</v>
      </c>
      <c r="M2760">
        <v>6</v>
      </c>
      <c r="N2760" t="b">
        <v>0</v>
      </c>
      <c r="O2760" t="s">
        <v>8302</v>
      </c>
      <c r="P2760" s="10">
        <f>ROUND(E2760/D2760*100,0)</f>
        <v>12</v>
      </c>
      <c r="Q2760">
        <f>IFERROR(ROUND(E2760/M2760,2),0)</f>
        <v>39</v>
      </c>
      <c r="R2760" s="16" t="s">
        <v>8320</v>
      </c>
      <c r="S2760" s="11" t="s">
        <v>8356</v>
      </c>
      <c r="T2760" s="21">
        <f>(((K2760/60)/60)/24)+DATE(1970,1,1)</f>
        <v>42639.441932870366</v>
      </c>
      <c r="U2760" s="21">
        <f>(((I2760/60)/60)/24)+DATE(1970,1,1)</f>
        <v>42653.441932870366</v>
      </c>
    </row>
    <row r="2761" spans="1:21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f>YEAR(T2761)</f>
        <v>2016</v>
      </c>
      <c r="K2761" s="11">
        <v>1464943666</v>
      </c>
      <c r="L2761" t="b">
        <v>0</v>
      </c>
      <c r="M2761">
        <v>2</v>
      </c>
      <c r="N2761" t="b">
        <v>0</v>
      </c>
      <c r="O2761" t="s">
        <v>8302</v>
      </c>
      <c r="P2761" s="10">
        <f>ROUND(E2761/D2761*100,0)</f>
        <v>11</v>
      </c>
      <c r="Q2761">
        <f>IFERROR(ROUND(E2761/M2761,2),0)</f>
        <v>52.5</v>
      </c>
      <c r="R2761" s="16" t="s">
        <v>8320</v>
      </c>
      <c r="S2761" s="11" t="s">
        <v>8356</v>
      </c>
      <c r="T2761" s="21">
        <f>(((K2761/60)/60)/24)+DATE(1970,1,1)</f>
        <v>42524.36650462963</v>
      </c>
      <c r="U2761" s="21">
        <f>(((I2761/60)/60)/24)+DATE(1970,1,1)</f>
        <v>42567.36650462963</v>
      </c>
    </row>
    <row r="2762" spans="1:21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f>YEAR(T2762)</f>
        <v>2013</v>
      </c>
      <c r="K2762" s="11">
        <v>1369134258</v>
      </c>
      <c r="L2762" t="b">
        <v>0</v>
      </c>
      <c r="M2762">
        <v>0</v>
      </c>
      <c r="N2762" t="b">
        <v>0</v>
      </c>
      <c r="O2762" t="s">
        <v>8302</v>
      </c>
      <c r="P2762" s="10">
        <f>ROUND(E2762/D2762*100,0)</f>
        <v>0</v>
      </c>
      <c r="Q2762">
        <f>IFERROR(ROUND(E2762/M2762,2),0)</f>
        <v>0</v>
      </c>
      <c r="R2762" s="16" t="s">
        <v>8320</v>
      </c>
      <c r="S2762" s="11" t="s">
        <v>8356</v>
      </c>
      <c r="T2762" s="21">
        <f>(((K2762/60)/60)/24)+DATE(1970,1,1)</f>
        <v>41415.461319444446</v>
      </c>
      <c r="U2762" s="21">
        <f>(((I2762/60)/60)/24)+DATE(1970,1,1)</f>
        <v>41445.461319444446</v>
      </c>
    </row>
    <row r="2763" spans="1:21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f>YEAR(T2763)</f>
        <v>2012</v>
      </c>
      <c r="K2763" s="11">
        <v>1354584693</v>
      </c>
      <c r="L2763" t="b">
        <v>0</v>
      </c>
      <c r="M2763">
        <v>4</v>
      </c>
      <c r="N2763" t="b">
        <v>0</v>
      </c>
      <c r="O2763" t="s">
        <v>8302</v>
      </c>
      <c r="P2763" s="10">
        <f>ROUND(E2763/D2763*100,0)</f>
        <v>1</v>
      </c>
      <c r="Q2763">
        <f>IFERROR(ROUND(E2763/M2763,2),0)</f>
        <v>9</v>
      </c>
      <c r="R2763" s="16" t="s">
        <v>8320</v>
      </c>
      <c r="S2763" s="11" t="s">
        <v>8356</v>
      </c>
      <c r="T2763" s="21">
        <f>(((K2763/60)/60)/24)+DATE(1970,1,1)</f>
        <v>41247.063576388886</v>
      </c>
      <c r="U2763" s="21">
        <f>(((I2763/60)/60)/24)+DATE(1970,1,1)</f>
        <v>41277.063576388886</v>
      </c>
    </row>
    <row r="2764" spans="1:21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f>YEAR(T2764)</f>
        <v>2012</v>
      </c>
      <c r="K2764" s="11">
        <v>1326934395</v>
      </c>
      <c r="L2764" t="b">
        <v>0</v>
      </c>
      <c r="M2764">
        <v>1</v>
      </c>
      <c r="N2764" t="b">
        <v>0</v>
      </c>
      <c r="O2764" t="s">
        <v>8302</v>
      </c>
      <c r="P2764" s="10">
        <f>ROUND(E2764/D2764*100,0)</f>
        <v>1</v>
      </c>
      <c r="Q2764">
        <f>IFERROR(ROUND(E2764/M2764,2),0)</f>
        <v>25</v>
      </c>
      <c r="R2764" s="16" t="s">
        <v>8320</v>
      </c>
      <c r="S2764" s="11" t="s">
        <v>8356</v>
      </c>
      <c r="T2764" s="21">
        <f>(((K2764/60)/60)/24)+DATE(1970,1,1)</f>
        <v>40927.036979166667</v>
      </c>
      <c r="U2764" s="21">
        <f>(((I2764/60)/60)/24)+DATE(1970,1,1)</f>
        <v>40986.995312500003</v>
      </c>
    </row>
    <row r="2765" spans="1:21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f>YEAR(T2765)</f>
        <v>2013</v>
      </c>
      <c r="K2765" s="11">
        <v>1365515684</v>
      </c>
      <c r="L2765" t="b">
        <v>0</v>
      </c>
      <c r="M2765">
        <v>3</v>
      </c>
      <c r="N2765" t="b">
        <v>0</v>
      </c>
      <c r="O2765" t="s">
        <v>8302</v>
      </c>
      <c r="P2765" s="10">
        <f>ROUND(E2765/D2765*100,0)</f>
        <v>0</v>
      </c>
      <c r="Q2765">
        <f>IFERROR(ROUND(E2765/M2765,2),0)</f>
        <v>30</v>
      </c>
      <c r="R2765" s="16" t="s">
        <v>8320</v>
      </c>
      <c r="S2765" s="11" t="s">
        <v>8356</v>
      </c>
      <c r="T2765" s="21">
        <f>(((K2765/60)/60)/24)+DATE(1970,1,1)</f>
        <v>41373.579675925925</v>
      </c>
      <c r="U2765" s="21">
        <f>(((I2765/60)/60)/24)+DATE(1970,1,1)</f>
        <v>41418.579675925925</v>
      </c>
    </row>
    <row r="2766" spans="1:21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f>YEAR(T2766)</f>
        <v>2012</v>
      </c>
      <c r="K2766" s="11">
        <v>1335855631</v>
      </c>
      <c r="L2766" t="b">
        <v>0</v>
      </c>
      <c r="M2766">
        <v>4</v>
      </c>
      <c r="N2766" t="b">
        <v>0</v>
      </c>
      <c r="O2766" t="s">
        <v>8302</v>
      </c>
      <c r="P2766" s="10">
        <f>ROUND(E2766/D2766*100,0)</f>
        <v>1</v>
      </c>
      <c r="Q2766">
        <f>IFERROR(ROUND(E2766/M2766,2),0)</f>
        <v>11.25</v>
      </c>
      <c r="R2766" s="16" t="s">
        <v>8320</v>
      </c>
      <c r="S2766" s="11" t="s">
        <v>8356</v>
      </c>
      <c r="T2766" s="21">
        <f>(((K2766/60)/60)/24)+DATE(1970,1,1)</f>
        <v>41030.292025462964</v>
      </c>
      <c r="U2766" s="21">
        <f>(((I2766/60)/60)/24)+DATE(1970,1,1)</f>
        <v>41059.791666666664</v>
      </c>
    </row>
    <row r="2767" spans="1:21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f>YEAR(T2767)</f>
        <v>2012</v>
      </c>
      <c r="K2767" s="11">
        <v>1350050028</v>
      </c>
      <c r="L2767" t="b">
        <v>0</v>
      </c>
      <c r="M2767">
        <v>0</v>
      </c>
      <c r="N2767" t="b">
        <v>0</v>
      </c>
      <c r="O2767" t="s">
        <v>8302</v>
      </c>
      <c r="P2767" s="10">
        <f>ROUND(E2767/D2767*100,0)</f>
        <v>0</v>
      </c>
      <c r="Q2767">
        <f>IFERROR(ROUND(E2767/M2767,2),0)</f>
        <v>0</v>
      </c>
      <c r="R2767" s="16" t="s">
        <v>8320</v>
      </c>
      <c r="S2767" s="11" t="s">
        <v>8356</v>
      </c>
      <c r="T2767" s="21">
        <f>(((K2767/60)/60)/24)+DATE(1970,1,1)</f>
        <v>41194.579027777778</v>
      </c>
      <c r="U2767" s="21">
        <f>(((I2767/60)/60)/24)+DATE(1970,1,1)</f>
        <v>41210.579027777778</v>
      </c>
    </row>
    <row r="2768" spans="1:21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f>YEAR(T2768)</f>
        <v>2011</v>
      </c>
      <c r="K2768" s="11">
        <v>1310486518</v>
      </c>
      <c r="L2768" t="b">
        <v>0</v>
      </c>
      <c r="M2768">
        <v>4</v>
      </c>
      <c r="N2768" t="b">
        <v>0</v>
      </c>
      <c r="O2768" t="s">
        <v>8302</v>
      </c>
      <c r="P2768" s="10">
        <f>ROUND(E2768/D2768*100,0)</f>
        <v>2</v>
      </c>
      <c r="Q2768">
        <f>IFERROR(ROUND(E2768/M2768,2),0)</f>
        <v>25</v>
      </c>
      <c r="R2768" s="16" t="s">
        <v>8320</v>
      </c>
      <c r="S2768" s="11" t="s">
        <v>8356</v>
      </c>
      <c r="T2768" s="21">
        <f>(((K2768/60)/60)/24)+DATE(1970,1,1)</f>
        <v>40736.668032407404</v>
      </c>
      <c r="U2768" s="21">
        <f>(((I2768/60)/60)/24)+DATE(1970,1,1)</f>
        <v>40766.668032407404</v>
      </c>
    </row>
    <row r="2769" spans="1:21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f>YEAR(T2769)</f>
        <v>2015</v>
      </c>
      <c r="K2769" s="11">
        <v>1434582050</v>
      </c>
      <c r="L2769" t="b">
        <v>0</v>
      </c>
      <c r="M2769">
        <v>3</v>
      </c>
      <c r="N2769" t="b">
        <v>0</v>
      </c>
      <c r="O2769" t="s">
        <v>8302</v>
      </c>
      <c r="P2769" s="10">
        <f>ROUND(E2769/D2769*100,0)</f>
        <v>1</v>
      </c>
      <c r="Q2769">
        <f>IFERROR(ROUND(E2769/M2769,2),0)</f>
        <v>11.33</v>
      </c>
      <c r="R2769" s="16" t="s">
        <v>8320</v>
      </c>
      <c r="S2769" s="11" t="s">
        <v>8356</v>
      </c>
      <c r="T2769" s="21">
        <f>(((K2769/60)/60)/24)+DATE(1970,1,1)</f>
        <v>42172.958912037036</v>
      </c>
      <c r="U2769" s="21">
        <f>(((I2769/60)/60)/24)+DATE(1970,1,1)</f>
        <v>42232.958912037036</v>
      </c>
    </row>
    <row r="2770" spans="1:21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f>YEAR(T2770)</f>
        <v>2012</v>
      </c>
      <c r="K2770" s="11">
        <v>1330440323</v>
      </c>
      <c r="L2770" t="b">
        <v>0</v>
      </c>
      <c r="M2770">
        <v>34</v>
      </c>
      <c r="N2770" t="b">
        <v>0</v>
      </c>
      <c r="O2770" t="s">
        <v>8302</v>
      </c>
      <c r="P2770" s="10">
        <f>ROUND(E2770/D2770*100,0)</f>
        <v>14</v>
      </c>
      <c r="Q2770">
        <f>IFERROR(ROUND(E2770/M2770,2),0)</f>
        <v>29.47</v>
      </c>
      <c r="R2770" s="16" t="s">
        <v>8320</v>
      </c>
      <c r="S2770" s="11" t="s">
        <v>8356</v>
      </c>
      <c r="T2770" s="21">
        <f>(((K2770/60)/60)/24)+DATE(1970,1,1)</f>
        <v>40967.614849537036</v>
      </c>
      <c r="U2770" s="21">
        <f>(((I2770/60)/60)/24)+DATE(1970,1,1)</f>
        <v>40997.573182870372</v>
      </c>
    </row>
    <row r="2771" spans="1:21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f>YEAR(T2771)</f>
        <v>2014</v>
      </c>
      <c r="K2771" s="11">
        <v>1397677790</v>
      </c>
      <c r="L2771" t="b">
        <v>0</v>
      </c>
      <c r="M2771">
        <v>2</v>
      </c>
      <c r="N2771" t="b">
        <v>0</v>
      </c>
      <c r="O2771" t="s">
        <v>8302</v>
      </c>
      <c r="P2771" s="10">
        <f>ROUND(E2771/D2771*100,0)</f>
        <v>0</v>
      </c>
      <c r="Q2771">
        <f>IFERROR(ROUND(E2771/M2771,2),0)</f>
        <v>1</v>
      </c>
      <c r="R2771" s="16" t="s">
        <v>8320</v>
      </c>
      <c r="S2771" s="11" t="s">
        <v>8356</v>
      </c>
      <c r="T2771" s="21">
        <f>(((K2771/60)/60)/24)+DATE(1970,1,1)</f>
        <v>41745.826273148145</v>
      </c>
      <c r="U2771" s="21">
        <f>(((I2771/60)/60)/24)+DATE(1970,1,1)</f>
        <v>41795.826273148145</v>
      </c>
    </row>
    <row r="2772" spans="1:21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f>YEAR(T2772)</f>
        <v>2014</v>
      </c>
      <c r="K2772" s="11">
        <v>1392569730</v>
      </c>
      <c r="L2772" t="b">
        <v>0</v>
      </c>
      <c r="M2772">
        <v>33</v>
      </c>
      <c r="N2772" t="b">
        <v>0</v>
      </c>
      <c r="O2772" t="s">
        <v>8302</v>
      </c>
      <c r="P2772" s="10">
        <f>ROUND(E2772/D2772*100,0)</f>
        <v>10</v>
      </c>
      <c r="Q2772">
        <f>IFERROR(ROUND(E2772/M2772,2),0)</f>
        <v>63.1</v>
      </c>
      <c r="R2772" s="16" t="s">
        <v>8320</v>
      </c>
      <c r="S2772" s="11" t="s">
        <v>8356</v>
      </c>
      <c r="T2772" s="21">
        <f>(((K2772/60)/60)/24)+DATE(1970,1,1)</f>
        <v>41686.705208333333</v>
      </c>
      <c r="U2772" s="21">
        <f>(((I2772/60)/60)/24)+DATE(1970,1,1)</f>
        <v>41716.663541666669</v>
      </c>
    </row>
    <row r="2773" spans="1:21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f>YEAR(T2773)</f>
        <v>2012</v>
      </c>
      <c r="K2773" s="11">
        <v>1355489140</v>
      </c>
      <c r="L2773" t="b">
        <v>0</v>
      </c>
      <c r="M2773">
        <v>0</v>
      </c>
      <c r="N2773" t="b">
        <v>0</v>
      </c>
      <c r="O2773" t="s">
        <v>8302</v>
      </c>
      <c r="P2773" s="10">
        <f>ROUND(E2773/D2773*100,0)</f>
        <v>0</v>
      </c>
      <c r="Q2773">
        <f>IFERROR(ROUND(E2773/M2773,2),0)</f>
        <v>0</v>
      </c>
      <c r="R2773" s="16" t="s">
        <v>8320</v>
      </c>
      <c r="S2773" s="11" t="s">
        <v>8356</v>
      </c>
      <c r="T2773" s="21">
        <f>(((K2773/60)/60)/24)+DATE(1970,1,1)</f>
        <v>41257.531712962962</v>
      </c>
      <c r="U2773" s="21">
        <f>(((I2773/60)/60)/24)+DATE(1970,1,1)</f>
        <v>41306.708333333336</v>
      </c>
    </row>
    <row r="2774" spans="1:21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f>YEAR(T2774)</f>
        <v>2013</v>
      </c>
      <c r="K2774" s="11">
        <v>1379710294</v>
      </c>
      <c r="L2774" t="b">
        <v>0</v>
      </c>
      <c r="M2774">
        <v>0</v>
      </c>
      <c r="N2774" t="b">
        <v>0</v>
      </c>
      <c r="O2774" t="s">
        <v>8302</v>
      </c>
      <c r="P2774" s="10">
        <f>ROUND(E2774/D2774*100,0)</f>
        <v>0</v>
      </c>
      <c r="Q2774">
        <f>IFERROR(ROUND(E2774/M2774,2),0)</f>
        <v>0</v>
      </c>
      <c r="R2774" s="16" t="s">
        <v>8320</v>
      </c>
      <c r="S2774" s="11" t="s">
        <v>8356</v>
      </c>
      <c r="T2774" s="21">
        <f>(((K2774/60)/60)/24)+DATE(1970,1,1)</f>
        <v>41537.869143518517</v>
      </c>
      <c r="U2774" s="21">
        <f>(((I2774/60)/60)/24)+DATE(1970,1,1)</f>
        <v>41552.869143518517</v>
      </c>
    </row>
    <row r="2775" spans="1:21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f>YEAR(T2775)</f>
        <v>2016</v>
      </c>
      <c r="K2775" s="11">
        <v>1460666721</v>
      </c>
      <c r="L2775" t="b">
        <v>0</v>
      </c>
      <c r="M2775">
        <v>1</v>
      </c>
      <c r="N2775" t="b">
        <v>0</v>
      </c>
      <c r="O2775" t="s">
        <v>8302</v>
      </c>
      <c r="P2775" s="10">
        <f>ROUND(E2775/D2775*100,0)</f>
        <v>0</v>
      </c>
      <c r="Q2775">
        <f>IFERROR(ROUND(E2775/M2775,2),0)</f>
        <v>1</v>
      </c>
      <c r="R2775" s="16" t="s">
        <v>8320</v>
      </c>
      <c r="S2775" s="11" t="s">
        <v>8356</v>
      </c>
      <c r="T2775" s="21">
        <f>(((K2775/60)/60)/24)+DATE(1970,1,1)</f>
        <v>42474.86482638889</v>
      </c>
      <c r="U2775" s="21">
        <f>(((I2775/60)/60)/24)+DATE(1970,1,1)</f>
        <v>42484.86482638889</v>
      </c>
    </row>
    <row r="2776" spans="1:21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f>YEAR(T2776)</f>
        <v>2013</v>
      </c>
      <c r="K2776" s="11">
        <v>1360119728</v>
      </c>
      <c r="L2776" t="b">
        <v>0</v>
      </c>
      <c r="M2776">
        <v>13</v>
      </c>
      <c r="N2776" t="b">
        <v>0</v>
      </c>
      <c r="O2776" t="s">
        <v>8302</v>
      </c>
      <c r="P2776" s="10">
        <f>ROUND(E2776/D2776*100,0)</f>
        <v>14</v>
      </c>
      <c r="Q2776">
        <f>IFERROR(ROUND(E2776/M2776,2),0)</f>
        <v>43.85</v>
      </c>
      <c r="R2776" s="16" t="s">
        <v>8320</v>
      </c>
      <c r="S2776" s="11" t="s">
        <v>8356</v>
      </c>
      <c r="T2776" s="21">
        <f>(((K2776/60)/60)/24)+DATE(1970,1,1)</f>
        <v>41311.126481481479</v>
      </c>
      <c r="U2776" s="21">
        <f>(((I2776/60)/60)/24)+DATE(1970,1,1)</f>
        <v>41341.126481481479</v>
      </c>
    </row>
    <row r="2777" spans="1:21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f>YEAR(T2777)</f>
        <v>2011</v>
      </c>
      <c r="K2777" s="11">
        <v>1321402754</v>
      </c>
      <c r="L2777" t="b">
        <v>0</v>
      </c>
      <c r="M2777">
        <v>2</v>
      </c>
      <c r="N2777" t="b">
        <v>0</v>
      </c>
      <c r="O2777" t="s">
        <v>8302</v>
      </c>
      <c r="P2777" s="10">
        <f>ROUND(E2777/D2777*100,0)</f>
        <v>3</v>
      </c>
      <c r="Q2777">
        <f>IFERROR(ROUND(E2777/M2777,2),0)</f>
        <v>75</v>
      </c>
      <c r="R2777" s="16" t="s">
        <v>8320</v>
      </c>
      <c r="S2777" s="11" t="s">
        <v>8356</v>
      </c>
      <c r="T2777" s="21">
        <f>(((K2777/60)/60)/24)+DATE(1970,1,1)</f>
        <v>40863.013356481482</v>
      </c>
      <c r="U2777" s="21">
        <f>(((I2777/60)/60)/24)+DATE(1970,1,1)</f>
        <v>40893.013356481482</v>
      </c>
    </row>
    <row r="2778" spans="1:21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f>YEAR(T2778)</f>
        <v>2015</v>
      </c>
      <c r="K2778" s="11">
        <v>1431414476</v>
      </c>
      <c r="L2778" t="b">
        <v>0</v>
      </c>
      <c r="M2778">
        <v>36</v>
      </c>
      <c r="N2778" t="b">
        <v>0</v>
      </c>
      <c r="O2778" t="s">
        <v>8302</v>
      </c>
      <c r="P2778" s="10">
        <f>ROUND(E2778/D2778*100,0)</f>
        <v>8</v>
      </c>
      <c r="Q2778">
        <f>IFERROR(ROUND(E2778/M2778,2),0)</f>
        <v>45.97</v>
      </c>
      <c r="R2778" s="16" t="s">
        <v>8320</v>
      </c>
      <c r="S2778" s="11" t="s">
        <v>8356</v>
      </c>
      <c r="T2778" s="21">
        <f>(((K2778/60)/60)/24)+DATE(1970,1,1)</f>
        <v>42136.297175925924</v>
      </c>
      <c r="U2778" s="21">
        <f>(((I2778/60)/60)/24)+DATE(1970,1,1)</f>
        <v>42167.297175925924</v>
      </c>
    </row>
    <row r="2779" spans="1:21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f>YEAR(T2779)</f>
        <v>2015</v>
      </c>
      <c r="K2779" s="11">
        <v>1434557004</v>
      </c>
      <c r="L2779" t="b">
        <v>0</v>
      </c>
      <c r="M2779">
        <v>1</v>
      </c>
      <c r="N2779" t="b">
        <v>0</v>
      </c>
      <c r="O2779" t="s">
        <v>8302</v>
      </c>
      <c r="P2779" s="10">
        <f>ROUND(E2779/D2779*100,0)</f>
        <v>0</v>
      </c>
      <c r="Q2779">
        <f>IFERROR(ROUND(E2779/M2779,2),0)</f>
        <v>10</v>
      </c>
      <c r="R2779" s="16" t="s">
        <v>8320</v>
      </c>
      <c r="S2779" s="11" t="s">
        <v>8356</v>
      </c>
      <c r="T2779" s="21">
        <f>(((K2779/60)/60)/24)+DATE(1970,1,1)</f>
        <v>42172.669027777782</v>
      </c>
      <c r="U2779" s="21">
        <f>(((I2779/60)/60)/24)+DATE(1970,1,1)</f>
        <v>42202.669027777782</v>
      </c>
    </row>
    <row r="2780" spans="1:21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f>YEAR(T2780)</f>
        <v>2014</v>
      </c>
      <c r="K2780" s="11">
        <v>1406417306</v>
      </c>
      <c r="L2780" t="b">
        <v>0</v>
      </c>
      <c r="M2780">
        <v>15</v>
      </c>
      <c r="N2780" t="b">
        <v>0</v>
      </c>
      <c r="O2780" t="s">
        <v>8302</v>
      </c>
      <c r="P2780" s="10">
        <f>ROUND(E2780/D2780*100,0)</f>
        <v>26</v>
      </c>
      <c r="Q2780">
        <f>IFERROR(ROUND(E2780/M2780,2),0)</f>
        <v>93.67</v>
      </c>
      <c r="R2780" s="16" t="s">
        <v>8320</v>
      </c>
      <c r="S2780" s="11" t="s">
        <v>8356</v>
      </c>
      <c r="T2780" s="21">
        <f>(((K2780/60)/60)/24)+DATE(1970,1,1)</f>
        <v>41846.978078703702</v>
      </c>
      <c r="U2780" s="21">
        <f>(((I2780/60)/60)/24)+DATE(1970,1,1)</f>
        <v>41876.978078703702</v>
      </c>
    </row>
    <row r="2781" spans="1:21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f>YEAR(T2781)</f>
        <v>2015</v>
      </c>
      <c r="K2781" s="11">
        <v>1445609021</v>
      </c>
      <c r="L2781" t="b">
        <v>0</v>
      </c>
      <c r="M2781">
        <v>1</v>
      </c>
      <c r="N2781" t="b">
        <v>0</v>
      </c>
      <c r="O2781" t="s">
        <v>8302</v>
      </c>
      <c r="P2781" s="10">
        <f>ROUND(E2781/D2781*100,0)</f>
        <v>2</v>
      </c>
      <c r="Q2781">
        <f>IFERROR(ROUND(E2781/M2781,2),0)</f>
        <v>53</v>
      </c>
      <c r="R2781" s="16" t="s">
        <v>8320</v>
      </c>
      <c r="S2781" s="11" t="s">
        <v>8356</v>
      </c>
      <c r="T2781" s="21">
        <f>(((K2781/60)/60)/24)+DATE(1970,1,1)</f>
        <v>42300.585891203707</v>
      </c>
      <c r="U2781" s="21">
        <f>(((I2781/60)/60)/24)+DATE(1970,1,1)</f>
        <v>42330.627557870372</v>
      </c>
    </row>
    <row r="2782" spans="1:21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f>YEAR(T2782)</f>
        <v>2017</v>
      </c>
      <c r="K2782" s="11">
        <v>1486550688</v>
      </c>
      <c r="L2782" t="b">
        <v>0</v>
      </c>
      <c r="M2782">
        <v>0</v>
      </c>
      <c r="N2782" t="b">
        <v>0</v>
      </c>
      <c r="O2782" t="s">
        <v>8302</v>
      </c>
      <c r="P2782" s="10">
        <f>ROUND(E2782/D2782*100,0)</f>
        <v>0</v>
      </c>
      <c r="Q2782">
        <f>IFERROR(ROUND(E2782/M2782,2),0)</f>
        <v>0</v>
      </c>
      <c r="R2782" s="16" t="s">
        <v>8320</v>
      </c>
      <c r="S2782" s="11" t="s">
        <v>8356</v>
      </c>
      <c r="T2782" s="21">
        <f>(((K2782/60)/60)/24)+DATE(1970,1,1)</f>
        <v>42774.447777777779</v>
      </c>
      <c r="U2782" s="21">
        <f>(((I2782/60)/60)/24)+DATE(1970,1,1)</f>
        <v>42804.447777777779</v>
      </c>
    </row>
    <row r="2783" spans="1:21" ht="49" x14ac:dyDescent="0.25">
      <c r="A2783">
        <v>2820</v>
      </c>
      <c r="B2783" s="9" t="s">
        <v>2820</v>
      </c>
      <c r="C2783" s="3" t="s">
        <v>6930</v>
      </c>
      <c r="D2783" s="12">
        <v>200</v>
      </c>
      <c r="E2783" s="13">
        <v>272</v>
      </c>
      <c r="F2783" s="11" t="s">
        <v>8218</v>
      </c>
      <c r="G2783" s="11" t="s">
        <v>8224</v>
      </c>
      <c r="H2783" s="11" t="s">
        <v>8246</v>
      </c>
      <c r="I2783" s="11">
        <v>1456444800</v>
      </c>
      <c r="J2783" s="11">
        <f>YEAR(T2783)</f>
        <v>2016</v>
      </c>
      <c r="K2783" s="11">
        <v>1454337589</v>
      </c>
      <c r="L2783" s="11" t="b">
        <v>0</v>
      </c>
      <c r="M2783" s="11">
        <v>20</v>
      </c>
      <c r="N2783" s="11" t="b">
        <v>1</v>
      </c>
      <c r="O2783" s="11" t="s">
        <v>8269</v>
      </c>
      <c r="P2783" s="14">
        <f>ROUND(E2783/D2783*100,0)</f>
        <v>136</v>
      </c>
      <c r="Q2783" s="11">
        <f>IFERROR(ROUND(E2783/M2783,2),0)</f>
        <v>13.6</v>
      </c>
      <c r="R2783" s="16" t="s">
        <v>8315</v>
      </c>
      <c r="S2783" s="11" t="s">
        <v>8316</v>
      </c>
      <c r="T2783" s="21">
        <f>(((K2783/60)/60)/24)+DATE(1970,1,1)</f>
        <v>42401.610983796301</v>
      </c>
      <c r="U2783" s="21">
        <f>(((I2783/60)/60)/24)+DATE(1970,1,1)</f>
        <v>42426</v>
      </c>
    </row>
    <row r="2784" spans="1:21" ht="49" x14ac:dyDescent="0.25">
      <c r="A2784">
        <v>2874</v>
      </c>
      <c r="B2784" s="9" t="s">
        <v>2874</v>
      </c>
      <c r="C2784" s="3" t="s">
        <v>6984</v>
      </c>
      <c r="D2784" s="12">
        <v>5000</v>
      </c>
      <c r="E2784" s="13">
        <v>271</v>
      </c>
      <c r="F2784" s="11" t="s">
        <v>8220</v>
      </c>
      <c r="G2784" s="11" t="s">
        <v>8223</v>
      </c>
      <c r="H2784" s="11" t="s">
        <v>8245</v>
      </c>
      <c r="I2784" s="11">
        <v>1484684186</v>
      </c>
      <c r="J2784" s="11">
        <f>YEAR(T2784)</f>
        <v>2016</v>
      </c>
      <c r="K2784" s="11">
        <v>1482092186</v>
      </c>
      <c r="L2784" s="11" t="b">
        <v>0</v>
      </c>
      <c r="M2784" s="11">
        <v>3</v>
      </c>
      <c r="N2784" s="11" t="b">
        <v>0</v>
      </c>
      <c r="O2784" s="11" t="s">
        <v>8269</v>
      </c>
      <c r="P2784" s="14">
        <f>ROUND(E2784/D2784*100,0)</f>
        <v>5</v>
      </c>
      <c r="Q2784" s="11">
        <f>IFERROR(ROUND(E2784/M2784,2),0)</f>
        <v>90.33</v>
      </c>
      <c r="R2784" s="16" t="s">
        <v>8315</v>
      </c>
      <c r="S2784" s="11" t="s">
        <v>8316</v>
      </c>
      <c r="T2784" s="21">
        <f>(((K2784/60)/60)/24)+DATE(1970,1,1)</f>
        <v>42722.84474537037</v>
      </c>
      <c r="U2784" s="21">
        <f>(((I2784/60)/60)/24)+DATE(1970,1,1)</f>
        <v>42752.84474537037</v>
      </c>
    </row>
    <row r="2785" spans="1:21" ht="49" x14ac:dyDescent="0.25">
      <c r="A2785">
        <v>2860</v>
      </c>
      <c r="B2785" s="9" t="s">
        <v>2860</v>
      </c>
      <c r="C2785" s="3" t="s">
        <v>6970</v>
      </c>
      <c r="D2785" s="12">
        <v>4000</v>
      </c>
      <c r="E2785" s="13">
        <v>266</v>
      </c>
      <c r="F2785" s="11" t="s">
        <v>8220</v>
      </c>
      <c r="G2785" s="11" t="s">
        <v>8223</v>
      </c>
      <c r="H2785" s="11" t="s">
        <v>8245</v>
      </c>
      <c r="I2785" s="11">
        <v>1466363576</v>
      </c>
      <c r="J2785" s="11">
        <f>YEAR(T2785)</f>
        <v>2016</v>
      </c>
      <c r="K2785" s="11">
        <v>1461179576</v>
      </c>
      <c r="L2785" s="11" t="b">
        <v>0</v>
      </c>
      <c r="M2785" s="11">
        <v>9</v>
      </c>
      <c r="N2785" s="11" t="b">
        <v>0</v>
      </c>
      <c r="O2785" s="11" t="s">
        <v>8269</v>
      </c>
      <c r="P2785" s="14">
        <f>ROUND(E2785/D2785*100,0)</f>
        <v>7</v>
      </c>
      <c r="Q2785" s="11">
        <f>IFERROR(ROUND(E2785/M2785,2),0)</f>
        <v>29.56</v>
      </c>
      <c r="R2785" s="16" t="s">
        <v>8315</v>
      </c>
      <c r="S2785" s="11" t="s">
        <v>8316</v>
      </c>
      <c r="T2785" s="21">
        <f>(((K2785/60)/60)/24)+DATE(1970,1,1)</f>
        <v>42480.800648148142</v>
      </c>
      <c r="U2785" s="21">
        <f>(((I2785/60)/60)/24)+DATE(1970,1,1)</f>
        <v>42540.800648148142</v>
      </c>
    </row>
    <row r="2786" spans="1:21" ht="65" x14ac:dyDescent="0.25">
      <c r="A2786">
        <v>2908</v>
      </c>
      <c r="B2786" s="9" t="s">
        <v>2908</v>
      </c>
      <c r="C2786" s="3" t="s">
        <v>7018</v>
      </c>
      <c r="D2786" s="12">
        <v>9600</v>
      </c>
      <c r="E2786" s="13">
        <v>264</v>
      </c>
      <c r="F2786" s="11" t="s">
        <v>8220</v>
      </c>
      <c r="G2786" s="11" t="s">
        <v>8223</v>
      </c>
      <c r="H2786" s="11" t="s">
        <v>8245</v>
      </c>
      <c r="I2786" s="11">
        <v>1465407219</v>
      </c>
      <c r="J2786" s="11">
        <f>YEAR(T2786)</f>
        <v>2016</v>
      </c>
      <c r="K2786" s="11">
        <v>1462815219</v>
      </c>
      <c r="L2786" s="11" t="b">
        <v>0</v>
      </c>
      <c r="M2786" s="11">
        <v>5</v>
      </c>
      <c r="N2786" s="11" t="b">
        <v>0</v>
      </c>
      <c r="O2786" s="11" t="s">
        <v>8269</v>
      </c>
      <c r="P2786" s="14">
        <f>ROUND(E2786/D2786*100,0)</f>
        <v>3</v>
      </c>
      <c r="Q2786" s="11">
        <f>IFERROR(ROUND(E2786/M2786,2),0)</f>
        <v>52.8</v>
      </c>
      <c r="R2786" s="16" t="s">
        <v>8315</v>
      </c>
      <c r="S2786" s="11" t="s">
        <v>8316</v>
      </c>
      <c r="T2786" s="21">
        <f>(((K2786/60)/60)/24)+DATE(1970,1,1)</f>
        <v>42499.731701388882</v>
      </c>
      <c r="U2786" s="21">
        <f>(((I2786/60)/60)/24)+DATE(1970,1,1)</f>
        <v>42529.731701388882</v>
      </c>
    </row>
    <row r="2787" spans="1:21" ht="49" x14ac:dyDescent="0.25">
      <c r="A2787">
        <v>2882</v>
      </c>
      <c r="B2787" s="9" t="s">
        <v>2882</v>
      </c>
      <c r="C2787" s="3" t="s">
        <v>6992</v>
      </c>
      <c r="D2787" s="12">
        <v>750</v>
      </c>
      <c r="E2787" s="13">
        <v>252</v>
      </c>
      <c r="F2787" s="11" t="s">
        <v>8220</v>
      </c>
      <c r="G2787" s="11" t="s">
        <v>8223</v>
      </c>
      <c r="H2787" s="11" t="s">
        <v>8245</v>
      </c>
      <c r="I2787" s="11">
        <v>1462112318</v>
      </c>
      <c r="J2787" s="11">
        <f>YEAR(T2787)</f>
        <v>2016</v>
      </c>
      <c r="K2787" s="11">
        <v>1459520318</v>
      </c>
      <c r="L2787" s="11" t="b">
        <v>0</v>
      </c>
      <c r="M2787" s="11">
        <v>4</v>
      </c>
      <c r="N2787" s="11" t="b">
        <v>0</v>
      </c>
      <c r="O2787" s="11" t="s">
        <v>8269</v>
      </c>
      <c r="P2787" s="14">
        <f>ROUND(E2787/D2787*100,0)</f>
        <v>34</v>
      </c>
      <c r="Q2787" s="11">
        <f>IFERROR(ROUND(E2787/M2787,2),0)</f>
        <v>63</v>
      </c>
      <c r="R2787" s="16" t="s">
        <v>8315</v>
      </c>
      <c r="S2787" s="11" t="s">
        <v>8316</v>
      </c>
      <c r="T2787" s="21">
        <f>(((K2787/60)/60)/24)+DATE(1970,1,1)</f>
        <v>42461.596273148149</v>
      </c>
      <c r="U2787" s="21">
        <f>(((I2787/60)/60)/24)+DATE(1970,1,1)</f>
        <v>42491.596273148149</v>
      </c>
    </row>
    <row r="2788" spans="1:21" ht="49" x14ac:dyDescent="0.25">
      <c r="A2788">
        <v>2869</v>
      </c>
      <c r="B2788" s="9" t="s">
        <v>2869</v>
      </c>
      <c r="C2788" s="3" t="s">
        <v>6979</v>
      </c>
      <c r="D2788" s="12">
        <v>20000</v>
      </c>
      <c r="E2788" s="13">
        <v>177</v>
      </c>
      <c r="F2788" s="11" t="s">
        <v>8220</v>
      </c>
      <c r="G2788" s="11" t="s">
        <v>8223</v>
      </c>
      <c r="H2788" s="11" t="s">
        <v>8245</v>
      </c>
      <c r="I2788" s="11">
        <v>1468937681</v>
      </c>
      <c r="J2788" s="11">
        <f>YEAR(T2788)</f>
        <v>2016</v>
      </c>
      <c r="K2788" s="11">
        <v>1466345681</v>
      </c>
      <c r="L2788" s="11" t="b">
        <v>0</v>
      </c>
      <c r="M2788" s="11">
        <v>5</v>
      </c>
      <c r="N2788" s="11" t="b">
        <v>0</v>
      </c>
      <c r="O2788" s="11" t="s">
        <v>8269</v>
      </c>
      <c r="P2788" s="14">
        <f>ROUND(E2788/D2788*100,0)</f>
        <v>1</v>
      </c>
      <c r="Q2788" s="11">
        <f>IFERROR(ROUND(E2788/M2788,2),0)</f>
        <v>35.4</v>
      </c>
      <c r="R2788" s="16" t="s">
        <v>8315</v>
      </c>
      <c r="S2788" s="11" t="s">
        <v>8316</v>
      </c>
      <c r="T2788" s="21">
        <f>(((K2788/60)/60)/24)+DATE(1970,1,1)</f>
        <v>42540.593530092592</v>
      </c>
      <c r="U2788" s="21">
        <f>(((I2788/60)/60)/24)+DATE(1970,1,1)</f>
        <v>42570.593530092592</v>
      </c>
    </row>
    <row r="2789" spans="1:21" ht="49" x14ac:dyDescent="0.25">
      <c r="A2789">
        <v>2794</v>
      </c>
      <c r="B2789" s="9" t="s">
        <v>2794</v>
      </c>
      <c r="C2789" s="3" t="s">
        <v>6904</v>
      </c>
      <c r="D2789" s="12">
        <v>50</v>
      </c>
      <c r="E2789" s="13">
        <v>75</v>
      </c>
      <c r="F2789" s="11" t="s">
        <v>8218</v>
      </c>
      <c r="G2789" s="11" t="s">
        <v>8224</v>
      </c>
      <c r="H2789" s="11" t="s">
        <v>8246</v>
      </c>
      <c r="I2789" s="11">
        <v>1457031600</v>
      </c>
      <c r="J2789" s="11">
        <f>YEAR(T2789)</f>
        <v>2016</v>
      </c>
      <c r="K2789" s="11">
        <v>1455640559</v>
      </c>
      <c r="L2789" s="11" t="b">
        <v>0</v>
      </c>
      <c r="M2789" s="11">
        <v>3</v>
      </c>
      <c r="N2789" s="11" t="b">
        <v>1</v>
      </c>
      <c r="O2789" s="11" t="s">
        <v>8269</v>
      </c>
      <c r="P2789" s="14">
        <f>ROUND(E2789/D2789*100,0)</f>
        <v>150</v>
      </c>
      <c r="Q2789" s="11">
        <f>IFERROR(ROUND(E2789/M2789,2),0)</f>
        <v>25</v>
      </c>
      <c r="R2789" s="16" t="s">
        <v>8315</v>
      </c>
      <c r="S2789" s="11" t="s">
        <v>8316</v>
      </c>
      <c r="T2789" s="21">
        <f>(((K2789/60)/60)/24)+DATE(1970,1,1)</f>
        <v>42416.691655092596</v>
      </c>
      <c r="U2789" s="21">
        <f>(((I2789/60)/60)/24)+DATE(1970,1,1)</f>
        <v>42432.791666666672</v>
      </c>
    </row>
    <row r="2790" spans="1:21" ht="49" x14ac:dyDescent="0.25">
      <c r="A2790">
        <v>2866</v>
      </c>
      <c r="B2790" s="9" t="s">
        <v>2866</v>
      </c>
      <c r="C2790" s="3" t="s">
        <v>6976</v>
      </c>
      <c r="D2790" s="12">
        <v>5000</v>
      </c>
      <c r="E2790" s="13">
        <v>45</v>
      </c>
      <c r="F2790" s="11" t="s">
        <v>8220</v>
      </c>
      <c r="G2790" s="11" t="s">
        <v>8223</v>
      </c>
      <c r="H2790" s="11" t="s">
        <v>8245</v>
      </c>
      <c r="I2790" s="11">
        <v>1476482400</v>
      </c>
      <c r="J2790" s="11">
        <f>YEAR(T2790)</f>
        <v>2016</v>
      </c>
      <c r="K2790" s="11">
        <v>1473893721</v>
      </c>
      <c r="L2790" s="11" t="b">
        <v>0</v>
      </c>
      <c r="M2790" s="11">
        <v>2</v>
      </c>
      <c r="N2790" s="11" t="b">
        <v>0</v>
      </c>
      <c r="O2790" s="11" t="s">
        <v>8269</v>
      </c>
      <c r="P2790" s="14">
        <f>ROUND(E2790/D2790*100,0)</f>
        <v>1</v>
      </c>
      <c r="Q2790" s="11">
        <f>IFERROR(ROUND(E2790/M2790,2),0)</f>
        <v>22.5</v>
      </c>
      <c r="R2790" s="16" t="s">
        <v>8315</v>
      </c>
      <c r="S2790" s="11" t="s">
        <v>8316</v>
      </c>
      <c r="T2790" s="21">
        <f>(((K2790/60)/60)/24)+DATE(1970,1,1)</f>
        <v>42627.955104166671</v>
      </c>
      <c r="U2790" s="21">
        <f>(((I2790/60)/60)/24)+DATE(1970,1,1)</f>
        <v>42657.916666666672</v>
      </c>
    </row>
    <row r="2791" spans="1:21" ht="49" x14ac:dyDescent="0.25">
      <c r="A2791">
        <v>2844</v>
      </c>
      <c r="B2791" s="9" t="s">
        <v>2844</v>
      </c>
      <c r="C2791" s="3" t="s">
        <v>6954</v>
      </c>
      <c r="D2791" s="12">
        <v>550</v>
      </c>
      <c r="E2791" s="13">
        <v>30</v>
      </c>
      <c r="F2791" s="11" t="s">
        <v>8220</v>
      </c>
      <c r="G2791" s="11" t="s">
        <v>8238</v>
      </c>
      <c r="H2791" s="11" t="s">
        <v>8248</v>
      </c>
      <c r="I2791" s="11">
        <v>1483535180</v>
      </c>
      <c r="J2791" s="11">
        <f>YEAR(T2791)</f>
        <v>2016</v>
      </c>
      <c r="K2791" s="11">
        <v>1480943180</v>
      </c>
      <c r="L2791" s="11" t="b">
        <v>0</v>
      </c>
      <c r="M2791" s="11">
        <v>1</v>
      </c>
      <c r="N2791" s="11" t="b">
        <v>0</v>
      </c>
      <c r="O2791" s="11" t="s">
        <v>8269</v>
      </c>
      <c r="P2791" s="14">
        <f>ROUND(E2791/D2791*100,0)</f>
        <v>5</v>
      </c>
      <c r="Q2791" s="11">
        <f>IFERROR(ROUND(E2791/M2791,2),0)</f>
        <v>30</v>
      </c>
      <c r="R2791" s="16" t="s">
        <v>8315</v>
      </c>
      <c r="S2791" s="11" t="s">
        <v>8316</v>
      </c>
      <c r="T2791" s="21">
        <f>(((K2791/60)/60)/24)+DATE(1970,1,1)</f>
        <v>42709.546064814815</v>
      </c>
      <c r="U2791" s="21">
        <f>(((I2791/60)/60)/24)+DATE(1970,1,1)</f>
        <v>42739.546064814815</v>
      </c>
    </row>
    <row r="2792" spans="1:21" ht="49" x14ac:dyDescent="0.25">
      <c r="A2792">
        <v>2875</v>
      </c>
      <c r="B2792" s="9" t="s">
        <v>2875</v>
      </c>
      <c r="C2792" s="3" t="s">
        <v>6985</v>
      </c>
      <c r="D2792" s="12">
        <v>20000</v>
      </c>
      <c r="E2792" s="13">
        <v>7</v>
      </c>
      <c r="F2792" s="11" t="s">
        <v>8220</v>
      </c>
      <c r="G2792" s="11" t="s">
        <v>8223</v>
      </c>
      <c r="H2792" s="11" t="s">
        <v>8245</v>
      </c>
      <c r="I2792" s="11">
        <v>1462417493</v>
      </c>
      <c r="J2792" s="11">
        <f>YEAR(T2792)</f>
        <v>2016</v>
      </c>
      <c r="K2792" s="11">
        <v>1459825493</v>
      </c>
      <c r="L2792" s="11" t="b">
        <v>0</v>
      </c>
      <c r="M2792" s="11">
        <v>3</v>
      </c>
      <c r="N2792" s="11" t="b">
        <v>0</v>
      </c>
      <c r="O2792" s="11" t="s">
        <v>8269</v>
      </c>
      <c r="P2792" s="14">
        <f>ROUND(E2792/D2792*100,0)</f>
        <v>0</v>
      </c>
      <c r="Q2792" s="11">
        <f>IFERROR(ROUND(E2792/M2792,2),0)</f>
        <v>2.33</v>
      </c>
      <c r="R2792" s="16" t="s">
        <v>8315</v>
      </c>
      <c r="S2792" s="11" t="s">
        <v>8316</v>
      </c>
      <c r="T2792" s="21">
        <f>(((K2792/60)/60)/24)+DATE(1970,1,1)</f>
        <v>42465.128391203703</v>
      </c>
      <c r="U2792" s="21">
        <f>(((I2792/60)/60)/24)+DATE(1970,1,1)</f>
        <v>42495.128391203703</v>
      </c>
    </row>
    <row r="2793" spans="1:21" ht="49" x14ac:dyDescent="0.25">
      <c r="A2793">
        <v>2849</v>
      </c>
      <c r="B2793" s="9" t="s">
        <v>2849</v>
      </c>
      <c r="C2793" s="3" t="s">
        <v>6959</v>
      </c>
      <c r="D2793" s="12">
        <v>500</v>
      </c>
      <c r="E2793" s="13">
        <v>5</v>
      </c>
      <c r="F2793" s="11" t="s">
        <v>8220</v>
      </c>
      <c r="G2793" s="11" t="s">
        <v>8224</v>
      </c>
      <c r="H2793" s="11" t="s">
        <v>8246</v>
      </c>
      <c r="I2793" s="11">
        <v>1461406600</v>
      </c>
      <c r="J2793" s="11">
        <f>YEAR(T2793)</f>
        <v>2016</v>
      </c>
      <c r="K2793" s="11">
        <v>1458814600</v>
      </c>
      <c r="L2793" s="11" t="b">
        <v>0</v>
      </c>
      <c r="M2793" s="11">
        <v>1</v>
      </c>
      <c r="N2793" s="11" t="b">
        <v>0</v>
      </c>
      <c r="O2793" s="11" t="s">
        <v>8269</v>
      </c>
      <c r="P2793" s="14">
        <f>ROUND(E2793/D2793*100,0)</f>
        <v>1</v>
      </c>
      <c r="Q2793" s="11">
        <f>IFERROR(ROUND(E2793/M2793,2),0)</f>
        <v>5</v>
      </c>
      <c r="R2793" s="16" t="s">
        <v>8315</v>
      </c>
      <c r="S2793" s="11" t="s">
        <v>8316</v>
      </c>
      <c r="T2793" s="21">
        <f>(((K2793/60)/60)/24)+DATE(1970,1,1)</f>
        <v>42453.428240740745</v>
      </c>
      <c r="U2793" s="21">
        <f>(((I2793/60)/60)/24)+DATE(1970,1,1)</f>
        <v>42483.428240740745</v>
      </c>
    </row>
    <row r="2794" spans="1:21" ht="49" x14ac:dyDescent="0.25">
      <c r="A2794">
        <v>2907</v>
      </c>
      <c r="B2794" s="9" t="s">
        <v>2907</v>
      </c>
      <c r="C2794" s="3" t="s">
        <v>7017</v>
      </c>
      <c r="D2794" s="12">
        <v>2500</v>
      </c>
      <c r="E2794" s="13">
        <v>2</v>
      </c>
      <c r="F2794" s="11" t="s">
        <v>8220</v>
      </c>
      <c r="G2794" s="11" t="s">
        <v>8223</v>
      </c>
      <c r="H2794" s="11" t="s">
        <v>8245</v>
      </c>
      <c r="I2794" s="11">
        <v>1463259837</v>
      </c>
      <c r="J2794" s="11">
        <f>YEAR(T2794)</f>
        <v>2016</v>
      </c>
      <c r="K2794" s="11">
        <v>1458075837</v>
      </c>
      <c r="L2794" s="11" t="b">
        <v>0</v>
      </c>
      <c r="M2794" s="11">
        <v>2</v>
      </c>
      <c r="N2794" s="11" t="b">
        <v>0</v>
      </c>
      <c r="O2794" s="11" t="s">
        <v>8269</v>
      </c>
      <c r="P2794" s="14">
        <f>ROUND(E2794/D2794*100,0)</f>
        <v>0</v>
      </c>
      <c r="Q2794" s="11">
        <f>IFERROR(ROUND(E2794/M2794,2),0)</f>
        <v>1</v>
      </c>
      <c r="R2794" s="16" t="s">
        <v>8315</v>
      </c>
      <c r="S2794" s="11" t="s">
        <v>8316</v>
      </c>
      <c r="T2794" s="21">
        <f>(((K2794/60)/60)/24)+DATE(1970,1,1)</f>
        <v>42444.877743055549</v>
      </c>
      <c r="U2794" s="21">
        <f>(((I2794/60)/60)/24)+DATE(1970,1,1)</f>
        <v>42504.877743055549</v>
      </c>
    </row>
    <row r="2795" spans="1:21" ht="49" x14ac:dyDescent="0.25">
      <c r="A2795">
        <v>2843</v>
      </c>
      <c r="B2795" s="9" t="s">
        <v>2843</v>
      </c>
      <c r="C2795" s="3" t="s">
        <v>6953</v>
      </c>
      <c r="D2795" s="12">
        <v>1200</v>
      </c>
      <c r="E2795" s="13">
        <v>0</v>
      </c>
      <c r="F2795" s="11" t="s">
        <v>8220</v>
      </c>
      <c r="G2795" s="11" t="s">
        <v>8223</v>
      </c>
      <c r="H2795" s="11" t="s">
        <v>8245</v>
      </c>
      <c r="I2795" s="11">
        <v>1465790400</v>
      </c>
      <c r="J2795" s="11">
        <f>YEAR(T2795)</f>
        <v>2016</v>
      </c>
      <c r="K2795" s="11">
        <v>1462210950</v>
      </c>
      <c r="L2795" s="11" t="b">
        <v>0</v>
      </c>
      <c r="M2795" s="11">
        <v>0</v>
      </c>
      <c r="N2795" s="11" t="b">
        <v>0</v>
      </c>
      <c r="O2795" s="11" t="s">
        <v>8269</v>
      </c>
      <c r="P2795" s="14">
        <f>ROUND(E2795/D2795*100,0)</f>
        <v>0</v>
      </c>
      <c r="Q2795" s="11">
        <f>IFERROR(ROUND(E2795/M2795,2),0)</f>
        <v>0</v>
      </c>
      <c r="R2795" s="16" t="s">
        <v>8315</v>
      </c>
      <c r="S2795" s="11" t="s">
        <v>8316</v>
      </c>
      <c r="T2795" s="21">
        <f>(((K2795/60)/60)/24)+DATE(1970,1,1)</f>
        <v>42492.737847222219</v>
      </c>
      <c r="U2795" s="21">
        <f>(((I2795/60)/60)/24)+DATE(1970,1,1)</f>
        <v>42534.166666666672</v>
      </c>
    </row>
    <row r="2796" spans="1:21" ht="49" x14ac:dyDescent="0.25">
      <c r="A2796">
        <v>2847</v>
      </c>
      <c r="B2796" s="9" t="s">
        <v>2847</v>
      </c>
      <c r="C2796" s="3" t="s">
        <v>6957</v>
      </c>
      <c r="D2796" s="12">
        <v>2000</v>
      </c>
      <c r="E2796" s="13">
        <v>0</v>
      </c>
      <c r="F2796" s="11" t="s">
        <v>8220</v>
      </c>
      <c r="G2796" s="11" t="s">
        <v>8223</v>
      </c>
      <c r="H2796" s="11" t="s">
        <v>8245</v>
      </c>
      <c r="I2796" s="11">
        <v>1464031265</v>
      </c>
      <c r="J2796" s="11">
        <f>YEAR(T2796)</f>
        <v>2016</v>
      </c>
      <c r="K2796" s="11">
        <v>1458847265</v>
      </c>
      <c r="L2796" s="11" t="b">
        <v>0</v>
      </c>
      <c r="M2796" s="11">
        <v>0</v>
      </c>
      <c r="N2796" s="11" t="b">
        <v>0</v>
      </c>
      <c r="O2796" s="11" t="s">
        <v>8269</v>
      </c>
      <c r="P2796" s="14">
        <f>ROUND(E2796/D2796*100,0)</f>
        <v>0</v>
      </c>
      <c r="Q2796" s="11">
        <f>IFERROR(ROUND(E2796/M2796,2),0)</f>
        <v>0</v>
      </c>
      <c r="R2796" s="16" t="s">
        <v>8315</v>
      </c>
      <c r="S2796" s="11" t="s">
        <v>8316</v>
      </c>
      <c r="T2796" s="21">
        <f>(((K2796/60)/60)/24)+DATE(1970,1,1)</f>
        <v>42453.806307870371</v>
      </c>
      <c r="U2796" s="21">
        <f>(((I2796/60)/60)/24)+DATE(1970,1,1)</f>
        <v>42513.806307870371</v>
      </c>
    </row>
    <row r="2797" spans="1:21" ht="49" x14ac:dyDescent="0.25">
      <c r="A2797">
        <v>2851</v>
      </c>
      <c r="B2797" s="9" t="s">
        <v>2851</v>
      </c>
      <c r="C2797" s="3" t="s">
        <v>6961</v>
      </c>
      <c r="D2797" s="12">
        <v>4500</v>
      </c>
      <c r="E2797" s="13">
        <v>0</v>
      </c>
      <c r="F2797" s="11" t="s">
        <v>8220</v>
      </c>
      <c r="G2797" s="11" t="s">
        <v>8240</v>
      </c>
      <c r="H2797" s="11" t="s">
        <v>8248</v>
      </c>
      <c r="I2797" s="11">
        <v>1454109420</v>
      </c>
      <c r="J2797" s="11">
        <f>YEAR(T2797)</f>
        <v>2016</v>
      </c>
      <c r="K2797" s="11">
        <v>1453334629</v>
      </c>
      <c r="L2797" s="11" t="b">
        <v>0</v>
      </c>
      <c r="M2797" s="11">
        <v>0</v>
      </c>
      <c r="N2797" s="11" t="b">
        <v>0</v>
      </c>
      <c r="O2797" s="11" t="s">
        <v>8269</v>
      </c>
      <c r="P2797" s="14">
        <f>ROUND(E2797/D2797*100,0)</f>
        <v>0</v>
      </c>
      <c r="Q2797" s="11">
        <f>IFERROR(ROUND(E2797/M2797,2),0)</f>
        <v>0</v>
      </c>
      <c r="R2797" s="16" t="s">
        <v>8315</v>
      </c>
      <c r="S2797" s="11" t="s">
        <v>8316</v>
      </c>
      <c r="T2797" s="21">
        <f>(((K2797/60)/60)/24)+DATE(1970,1,1)</f>
        <v>42390.002650462964</v>
      </c>
      <c r="U2797" s="21">
        <f>(((I2797/60)/60)/24)+DATE(1970,1,1)</f>
        <v>42398.970138888893</v>
      </c>
    </row>
    <row r="2798" spans="1:21" ht="49" x14ac:dyDescent="0.25">
      <c r="A2798">
        <v>2899</v>
      </c>
      <c r="B2798" s="9" t="s">
        <v>2899</v>
      </c>
      <c r="C2798" s="3" t="s">
        <v>7009</v>
      </c>
      <c r="D2798" s="12">
        <v>10000</v>
      </c>
      <c r="E2798" s="13">
        <v>0</v>
      </c>
      <c r="F2798" s="11" t="s">
        <v>8220</v>
      </c>
      <c r="G2798" s="11" t="s">
        <v>8223</v>
      </c>
      <c r="H2798" s="11" t="s">
        <v>8245</v>
      </c>
      <c r="I2798" s="11">
        <v>1469325158</v>
      </c>
      <c r="J2798" s="11">
        <f>YEAR(T2798)</f>
        <v>2016</v>
      </c>
      <c r="K2798" s="11">
        <v>1464141158</v>
      </c>
      <c r="L2798" s="11" t="b">
        <v>0</v>
      </c>
      <c r="M2798" s="11">
        <v>0</v>
      </c>
      <c r="N2798" s="11" t="b">
        <v>0</v>
      </c>
      <c r="O2798" s="11" t="s">
        <v>8269</v>
      </c>
      <c r="P2798" s="14">
        <f>ROUND(E2798/D2798*100,0)</f>
        <v>0</v>
      </c>
      <c r="Q2798" s="11">
        <f>IFERROR(ROUND(E2798/M2798,2),0)</f>
        <v>0</v>
      </c>
      <c r="R2798" s="16" t="s">
        <v>8315</v>
      </c>
      <c r="S2798" s="11" t="s">
        <v>8316</v>
      </c>
      <c r="T2798" s="21">
        <f>(((K2798/60)/60)/24)+DATE(1970,1,1)</f>
        <v>42515.078217592592</v>
      </c>
      <c r="U2798" s="21">
        <f>(((I2798/60)/60)/24)+DATE(1970,1,1)</f>
        <v>42575.078217592592</v>
      </c>
    </row>
    <row r="2799" spans="1:21" ht="49" x14ac:dyDescent="0.25">
      <c r="A2799">
        <v>534</v>
      </c>
      <c r="B2799" s="9" t="s">
        <v>535</v>
      </c>
      <c r="C2799" s="3" t="s">
        <v>4644</v>
      </c>
      <c r="D2799" s="12">
        <v>15000</v>
      </c>
      <c r="E2799" s="13">
        <v>15700</v>
      </c>
      <c r="F2799" s="11" t="s">
        <v>8218</v>
      </c>
      <c r="G2799" s="11" t="s">
        <v>8233</v>
      </c>
      <c r="H2799" s="11" t="s">
        <v>8253</v>
      </c>
      <c r="I2799" s="11">
        <v>1446418800</v>
      </c>
      <c r="J2799" s="11">
        <f>YEAR(T2799)</f>
        <v>2015</v>
      </c>
      <c r="K2799" s="11">
        <v>1443036470</v>
      </c>
      <c r="L2799" s="11" t="b">
        <v>0</v>
      </c>
      <c r="M2799" s="11">
        <v>48</v>
      </c>
      <c r="N2799" s="11" t="b">
        <v>1</v>
      </c>
      <c r="O2799" s="11" t="s">
        <v>8269</v>
      </c>
      <c r="P2799" s="14">
        <f>ROUND(E2799/D2799*100,0)</f>
        <v>105</v>
      </c>
      <c r="Q2799" s="11">
        <f>IFERROR(ROUND(E2799/M2799,2),0)</f>
        <v>327.08</v>
      </c>
      <c r="R2799" s="16" t="s">
        <v>8315</v>
      </c>
      <c r="S2799" s="11" t="s">
        <v>8316</v>
      </c>
      <c r="T2799" s="21">
        <f>(((K2799/60)/60)/24)+DATE(1970,1,1)</f>
        <v>42270.810995370368</v>
      </c>
      <c r="U2799" s="21">
        <f>(((I2799/60)/60)/24)+DATE(1970,1,1)</f>
        <v>42309.958333333328</v>
      </c>
    </row>
    <row r="2800" spans="1:21" ht="49" x14ac:dyDescent="0.25">
      <c r="A2800">
        <v>1293</v>
      </c>
      <c r="B2800" s="9" t="s">
        <v>1294</v>
      </c>
      <c r="C2800" s="3" t="s">
        <v>5403</v>
      </c>
      <c r="D2800" s="12">
        <v>15000</v>
      </c>
      <c r="E2800" s="13">
        <v>15335</v>
      </c>
      <c r="F2800" s="11" t="s">
        <v>8218</v>
      </c>
      <c r="G2800" s="11" t="s">
        <v>8223</v>
      </c>
      <c r="H2800" s="11" t="s">
        <v>8245</v>
      </c>
      <c r="I2800" s="11">
        <v>1447523371</v>
      </c>
      <c r="J2800" s="11">
        <f>YEAR(T2800)</f>
        <v>2015</v>
      </c>
      <c r="K2800" s="11">
        <v>1444927771</v>
      </c>
      <c r="L2800" s="11" t="b">
        <v>0</v>
      </c>
      <c r="M2800" s="11">
        <v>120</v>
      </c>
      <c r="N2800" s="11" t="b">
        <v>1</v>
      </c>
      <c r="O2800" s="11" t="s">
        <v>8269</v>
      </c>
      <c r="P2800" s="14">
        <f>ROUND(E2800/D2800*100,0)</f>
        <v>102</v>
      </c>
      <c r="Q2800" s="11">
        <f>IFERROR(ROUND(E2800/M2800,2),0)</f>
        <v>127.79</v>
      </c>
      <c r="R2800" s="16" t="s">
        <v>8315</v>
      </c>
      <c r="S2800" s="11" t="s">
        <v>8316</v>
      </c>
      <c r="T2800" s="21">
        <f>(((K2800/60)/60)/24)+DATE(1970,1,1)</f>
        <v>42292.701053240744</v>
      </c>
      <c r="U2800" s="21">
        <f>(((I2800/60)/60)/24)+DATE(1970,1,1)</f>
        <v>42322.742719907401</v>
      </c>
    </row>
    <row r="2801" spans="1:21" ht="49" x14ac:dyDescent="0.25">
      <c r="A2801">
        <v>2803</v>
      </c>
      <c r="B2801" s="9" t="s">
        <v>2803</v>
      </c>
      <c r="C2801" s="3" t="s">
        <v>6913</v>
      </c>
      <c r="D2801" s="12">
        <v>10000</v>
      </c>
      <c r="E2801" s="13">
        <v>12795</v>
      </c>
      <c r="F2801" s="11" t="s">
        <v>8218</v>
      </c>
      <c r="G2801" s="11" t="s">
        <v>8223</v>
      </c>
      <c r="H2801" s="11" t="s">
        <v>8245</v>
      </c>
      <c r="I2801" s="11">
        <v>1437004800</v>
      </c>
      <c r="J2801" s="11">
        <f>YEAR(T2801)</f>
        <v>2015</v>
      </c>
      <c r="K2801" s="11">
        <v>1433295276</v>
      </c>
      <c r="L2801" s="11" t="b">
        <v>0</v>
      </c>
      <c r="M2801" s="11">
        <v>141</v>
      </c>
      <c r="N2801" s="11" t="b">
        <v>1</v>
      </c>
      <c r="O2801" s="11" t="s">
        <v>8269</v>
      </c>
      <c r="P2801" s="14">
        <f>ROUND(E2801/D2801*100,0)</f>
        <v>128</v>
      </c>
      <c r="Q2801" s="11">
        <f>IFERROR(ROUND(E2801/M2801,2),0)</f>
        <v>90.74</v>
      </c>
      <c r="R2801" s="16" t="s">
        <v>8315</v>
      </c>
      <c r="S2801" s="11" t="s">
        <v>8316</v>
      </c>
      <c r="T2801" s="21">
        <f>(((K2801/60)/60)/24)+DATE(1970,1,1)</f>
        <v>42158.065694444449</v>
      </c>
      <c r="U2801" s="21">
        <f>(((I2801/60)/60)/24)+DATE(1970,1,1)</f>
        <v>42201</v>
      </c>
    </row>
    <row r="2802" spans="1:21" ht="65" x14ac:dyDescent="0.25">
      <c r="A2802">
        <v>2793</v>
      </c>
      <c r="B2802" s="9" t="s">
        <v>2793</v>
      </c>
      <c r="C2802" s="3" t="s">
        <v>6903</v>
      </c>
      <c r="D2802" s="12">
        <v>10000</v>
      </c>
      <c r="E2802" s="13">
        <v>11056.75</v>
      </c>
      <c r="F2802" s="11" t="s">
        <v>8218</v>
      </c>
      <c r="G2802" s="11" t="s">
        <v>8225</v>
      </c>
      <c r="H2802" s="11" t="s">
        <v>8247</v>
      </c>
      <c r="I2802" s="11">
        <v>1437473005</v>
      </c>
      <c r="J2802" s="11">
        <f>YEAR(T2802)</f>
        <v>2015</v>
      </c>
      <c r="K2802" s="11">
        <v>1434881005</v>
      </c>
      <c r="L2802" s="11" t="b">
        <v>0</v>
      </c>
      <c r="M2802" s="11">
        <v>73</v>
      </c>
      <c r="N2802" s="11" t="b">
        <v>1</v>
      </c>
      <c r="O2802" s="11" t="s">
        <v>8269</v>
      </c>
      <c r="P2802" s="14">
        <f>ROUND(E2802/D2802*100,0)</f>
        <v>111</v>
      </c>
      <c r="Q2802" s="11">
        <f>IFERROR(ROUND(E2802/M2802,2),0)</f>
        <v>151.46</v>
      </c>
      <c r="R2802" s="16" t="s">
        <v>8315</v>
      </c>
      <c r="S2802" s="11" t="s">
        <v>8316</v>
      </c>
      <c r="T2802" s="21">
        <f>(((K2802/60)/60)/24)+DATE(1970,1,1)</f>
        <v>42176.419039351851</v>
      </c>
      <c r="U2802" s="21">
        <f>(((I2802/60)/60)/24)+DATE(1970,1,1)</f>
        <v>42206.419039351851</v>
      </c>
    </row>
    <row r="2803" spans="1:21" ht="49" x14ac:dyDescent="0.25">
      <c r="A2803">
        <v>2818</v>
      </c>
      <c r="B2803" s="9" t="s">
        <v>2818</v>
      </c>
      <c r="C2803" s="3" t="s">
        <v>6928</v>
      </c>
      <c r="D2803" s="12">
        <v>10000</v>
      </c>
      <c r="E2803" s="13">
        <v>10603</v>
      </c>
      <c r="F2803" s="11" t="s">
        <v>8218</v>
      </c>
      <c r="G2803" s="11" t="s">
        <v>8223</v>
      </c>
      <c r="H2803" s="11" t="s">
        <v>8245</v>
      </c>
      <c r="I2803" s="11">
        <v>1443018086</v>
      </c>
      <c r="J2803" s="11">
        <f>YEAR(T2803)</f>
        <v>2015</v>
      </c>
      <c r="K2803" s="11">
        <v>1441290086</v>
      </c>
      <c r="L2803" s="11" t="b">
        <v>0</v>
      </c>
      <c r="M2803" s="11">
        <v>102</v>
      </c>
      <c r="N2803" s="11" t="b">
        <v>1</v>
      </c>
      <c r="O2803" s="11" t="s">
        <v>8269</v>
      </c>
      <c r="P2803" s="14">
        <f>ROUND(E2803/D2803*100,0)</f>
        <v>106</v>
      </c>
      <c r="Q2803" s="11">
        <f>IFERROR(ROUND(E2803/M2803,2),0)</f>
        <v>103.95</v>
      </c>
      <c r="R2803" s="16" t="s">
        <v>8315</v>
      </c>
      <c r="S2803" s="11" t="s">
        <v>8316</v>
      </c>
      <c r="T2803" s="21">
        <f>(((K2803/60)/60)/24)+DATE(1970,1,1)</f>
        <v>42250.598217592589</v>
      </c>
      <c r="U2803" s="21">
        <f>(((I2803/60)/60)/24)+DATE(1970,1,1)</f>
        <v>42270.598217592589</v>
      </c>
    </row>
    <row r="2804" spans="1:21" ht="49" x14ac:dyDescent="0.25">
      <c r="A2804">
        <v>2811</v>
      </c>
      <c r="B2804" s="9" t="s">
        <v>2811</v>
      </c>
      <c r="C2804" s="3" t="s">
        <v>6921</v>
      </c>
      <c r="D2804" s="12">
        <v>10000</v>
      </c>
      <c r="E2804" s="13">
        <v>10027</v>
      </c>
      <c r="F2804" s="11" t="s">
        <v>8218</v>
      </c>
      <c r="G2804" s="11" t="s">
        <v>8224</v>
      </c>
      <c r="H2804" s="11" t="s">
        <v>8246</v>
      </c>
      <c r="I2804" s="11">
        <v>1424692503</v>
      </c>
      <c r="J2804" s="11">
        <f>YEAR(T2804)</f>
        <v>2015</v>
      </c>
      <c r="K2804" s="11">
        <v>1422100503</v>
      </c>
      <c r="L2804" s="11" t="b">
        <v>0</v>
      </c>
      <c r="M2804" s="11">
        <v>108</v>
      </c>
      <c r="N2804" s="11" t="b">
        <v>1</v>
      </c>
      <c r="O2804" s="11" t="s">
        <v>8269</v>
      </c>
      <c r="P2804" s="14">
        <f>ROUND(E2804/D2804*100,0)</f>
        <v>100</v>
      </c>
      <c r="Q2804" s="11">
        <f>IFERROR(ROUND(E2804/M2804,2),0)</f>
        <v>92.84</v>
      </c>
      <c r="R2804" s="16" t="s">
        <v>8315</v>
      </c>
      <c r="S2804" s="11" t="s">
        <v>8316</v>
      </c>
      <c r="T2804" s="21">
        <f>(((K2804/60)/60)/24)+DATE(1970,1,1)</f>
        <v>42028.496562500004</v>
      </c>
      <c r="U2804" s="21">
        <f>(((I2804/60)/60)/24)+DATE(1970,1,1)</f>
        <v>42058.496562500004</v>
      </c>
    </row>
    <row r="2805" spans="1:21" ht="49" x14ac:dyDescent="0.25">
      <c r="A2805">
        <v>2828</v>
      </c>
      <c r="B2805" s="9" t="s">
        <v>2828</v>
      </c>
      <c r="C2805" s="3" t="s">
        <v>6938</v>
      </c>
      <c r="D2805" s="12">
        <v>9500</v>
      </c>
      <c r="E2805" s="13">
        <v>9536</v>
      </c>
      <c r="F2805" s="11" t="s">
        <v>8218</v>
      </c>
      <c r="G2805" s="11" t="s">
        <v>8224</v>
      </c>
      <c r="H2805" s="11" t="s">
        <v>8246</v>
      </c>
      <c r="I2805" s="11">
        <v>1443826800</v>
      </c>
      <c r="J2805" s="11">
        <f>YEAR(T2805)</f>
        <v>2015</v>
      </c>
      <c r="K2805" s="11">
        <v>1441606869</v>
      </c>
      <c r="L2805" s="11" t="b">
        <v>0</v>
      </c>
      <c r="M2805" s="11">
        <v>97</v>
      </c>
      <c r="N2805" s="11" t="b">
        <v>1</v>
      </c>
      <c r="O2805" s="11" t="s">
        <v>8269</v>
      </c>
      <c r="P2805" s="14">
        <f>ROUND(E2805/D2805*100,0)</f>
        <v>100</v>
      </c>
      <c r="Q2805" s="11">
        <f>IFERROR(ROUND(E2805/M2805,2),0)</f>
        <v>98.31</v>
      </c>
      <c r="R2805" s="16" t="s">
        <v>8315</v>
      </c>
      <c r="S2805" s="11" t="s">
        <v>8316</v>
      </c>
      <c r="T2805" s="21">
        <f>(((K2805/60)/60)/24)+DATE(1970,1,1)</f>
        <v>42254.264687499999</v>
      </c>
      <c r="U2805" s="21">
        <f>(((I2805/60)/60)/24)+DATE(1970,1,1)</f>
        <v>42279.958333333328</v>
      </c>
    </row>
    <row r="2806" spans="1:21" ht="21" x14ac:dyDescent="0.25">
      <c r="A2806">
        <v>2807</v>
      </c>
      <c r="B2806" s="9" t="s">
        <v>2807</v>
      </c>
      <c r="C2806" s="3" t="s">
        <v>6917</v>
      </c>
      <c r="D2806" s="12">
        <v>5000</v>
      </c>
      <c r="E2806" s="13">
        <v>6300</v>
      </c>
      <c r="F2806" s="11" t="s">
        <v>8218</v>
      </c>
      <c r="G2806" s="11" t="s">
        <v>8223</v>
      </c>
      <c r="H2806" s="11" t="s">
        <v>8245</v>
      </c>
      <c r="I2806" s="11">
        <v>1435611438</v>
      </c>
      <c r="J2806" s="11">
        <f>YEAR(T2806)</f>
        <v>2015</v>
      </c>
      <c r="K2806" s="11">
        <v>1433019438</v>
      </c>
      <c r="L2806" s="11" t="b">
        <v>0</v>
      </c>
      <c r="M2806" s="11">
        <v>93</v>
      </c>
      <c r="N2806" s="11" t="b">
        <v>1</v>
      </c>
      <c r="O2806" s="11" t="s">
        <v>8269</v>
      </c>
      <c r="P2806" s="14">
        <f>ROUND(E2806/D2806*100,0)</f>
        <v>126</v>
      </c>
      <c r="Q2806" s="11">
        <f>IFERROR(ROUND(E2806/M2806,2),0)</f>
        <v>67.739999999999995</v>
      </c>
      <c r="R2806" s="16" t="s">
        <v>8315</v>
      </c>
      <c r="S2806" s="11" t="s">
        <v>8316</v>
      </c>
      <c r="T2806" s="21">
        <f>(((K2806/60)/60)/24)+DATE(1970,1,1)</f>
        <v>42154.873124999998</v>
      </c>
      <c r="U2806" s="21">
        <f>(((I2806/60)/60)/24)+DATE(1970,1,1)</f>
        <v>42184.873124999998</v>
      </c>
    </row>
    <row r="2807" spans="1:21" ht="49" x14ac:dyDescent="0.25">
      <c r="A2807">
        <v>523</v>
      </c>
      <c r="B2807" s="9" t="s">
        <v>524</v>
      </c>
      <c r="C2807" s="3" t="s">
        <v>4633</v>
      </c>
      <c r="D2807" s="12">
        <v>5000</v>
      </c>
      <c r="E2807" s="13">
        <v>6030</v>
      </c>
      <c r="F2807" s="11" t="s">
        <v>8218</v>
      </c>
      <c r="G2807" s="11" t="s">
        <v>8223</v>
      </c>
      <c r="H2807" s="11" t="s">
        <v>8245</v>
      </c>
      <c r="I2807" s="11">
        <v>1442805076</v>
      </c>
      <c r="J2807" s="11">
        <f>YEAR(T2807)</f>
        <v>2015</v>
      </c>
      <c r="K2807" s="11">
        <v>1440213076</v>
      </c>
      <c r="L2807" s="11" t="b">
        <v>0</v>
      </c>
      <c r="M2807" s="11">
        <v>84</v>
      </c>
      <c r="N2807" s="11" t="b">
        <v>1</v>
      </c>
      <c r="O2807" s="11" t="s">
        <v>8269</v>
      </c>
      <c r="P2807" s="14">
        <f>ROUND(E2807/D2807*100,0)</f>
        <v>121</v>
      </c>
      <c r="Q2807" s="11">
        <f>IFERROR(ROUND(E2807/M2807,2),0)</f>
        <v>71.790000000000006</v>
      </c>
      <c r="R2807" s="16" t="s">
        <v>8315</v>
      </c>
      <c r="S2807" s="11" t="s">
        <v>8316</v>
      </c>
      <c r="T2807" s="21">
        <f>(((K2807/60)/60)/24)+DATE(1970,1,1)</f>
        <v>42238.13282407407</v>
      </c>
      <c r="U2807" s="21">
        <f>(((I2807/60)/60)/24)+DATE(1970,1,1)</f>
        <v>42268.13282407407</v>
      </c>
    </row>
    <row r="2808" spans="1:21" ht="49" x14ac:dyDescent="0.25">
      <c r="A2808">
        <v>2822</v>
      </c>
      <c r="B2808" s="9" t="s">
        <v>2822</v>
      </c>
      <c r="C2808" s="3" t="s">
        <v>6932</v>
      </c>
      <c r="D2808" s="12">
        <v>6000</v>
      </c>
      <c r="E2808" s="13">
        <v>6000</v>
      </c>
      <c r="F2808" s="11" t="s">
        <v>8218</v>
      </c>
      <c r="G2808" s="11" t="s">
        <v>8223</v>
      </c>
      <c r="H2808" s="11" t="s">
        <v>8245</v>
      </c>
      <c r="I2808" s="11">
        <v>1427469892</v>
      </c>
      <c r="J2808" s="11">
        <f>YEAR(T2808)</f>
        <v>2015</v>
      </c>
      <c r="K2808" s="11">
        <v>1424881492</v>
      </c>
      <c r="L2808" s="11" t="b">
        <v>0</v>
      </c>
      <c r="M2808" s="11">
        <v>94</v>
      </c>
      <c r="N2808" s="11" t="b">
        <v>1</v>
      </c>
      <c r="O2808" s="11" t="s">
        <v>8269</v>
      </c>
      <c r="P2808" s="14">
        <f>ROUND(E2808/D2808*100,0)</f>
        <v>100</v>
      </c>
      <c r="Q2808" s="11">
        <f>IFERROR(ROUND(E2808/M2808,2),0)</f>
        <v>63.83</v>
      </c>
      <c r="R2808" s="16" t="s">
        <v>8315</v>
      </c>
      <c r="S2808" s="11" t="s">
        <v>8316</v>
      </c>
      <c r="T2808" s="21">
        <f>(((K2808/60)/60)/24)+DATE(1970,1,1)</f>
        <v>42060.683935185181</v>
      </c>
      <c r="U2808" s="21">
        <f>(((I2808/60)/60)/24)+DATE(1970,1,1)</f>
        <v>42090.642268518524</v>
      </c>
    </row>
    <row r="2809" spans="1:21" ht="49" x14ac:dyDescent="0.25">
      <c r="A2809">
        <v>2812</v>
      </c>
      <c r="B2809" s="9" t="s">
        <v>2812</v>
      </c>
      <c r="C2809" s="3" t="s">
        <v>6922</v>
      </c>
      <c r="D2809" s="12">
        <v>5000</v>
      </c>
      <c r="E2809" s="13">
        <v>5665</v>
      </c>
      <c r="F2809" s="11" t="s">
        <v>8218</v>
      </c>
      <c r="G2809" s="11" t="s">
        <v>8228</v>
      </c>
      <c r="H2809" s="11" t="s">
        <v>8250</v>
      </c>
      <c r="I2809" s="11">
        <v>1428292800</v>
      </c>
      <c r="J2809" s="11">
        <f>YEAR(T2809)</f>
        <v>2015</v>
      </c>
      <c r="K2809" s="11">
        <v>1424368298</v>
      </c>
      <c r="L2809" s="11" t="b">
        <v>0</v>
      </c>
      <c r="M2809" s="11">
        <v>83</v>
      </c>
      <c r="N2809" s="11" t="b">
        <v>1</v>
      </c>
      <c r="O2809" s="11" t="s">
        <v>8269</v>
      </c>
      <c r="P2809" s="14">
        <f>ROUND(E2809/D2809*100,0)</f>
        <v>113</v>
      </c>
      <c r="Q2809" s="11">
        <f>IFERROR(ROUND(E2809/M2809,2),0)</f>
        <v>68.25</v>
      </c>
      <c r="R2809" s="16" t="s">
        <v>8315</v>
      </c>
      <c r="S2809" s="11" t="s">
        <v>8316</v>
      </c>
      <c r="T2809" s="21">
        <f>(((K2809/60)/60)/24)+DATE(1970,1,1)</f>
        <v>42054.74418981481</v>
      </c>
      <c r="U2809" s="21">
        <f>(((I2809/60)/60)/24)+DATE(1970,1,1)</f>
        <v>42100.166666666672</v>
      </c>
    </row>
    <row r="2810" spans="1:21" ht="49" x14ac:dyDescent="0.25">
      <c r="A2810">
        <v>2819</v>
      </c>
      <c r="B2810" s="9" t="s">
        <v>2819</v>
      </c>
      <c r="C2810" s="3" t="s">
        <v>6929</v>
      </c>
      <c r="D2810" s="12">
        <v>5000</v>
      </c>
      <c r="E2810" s="13">
        <v>5240</v>
      </c>
      <c r="F2810" s="11" t="s">
        <v>8218</v>
      </c>
      <c r="G2810" s="11" t="s">
        <v>8224</v>
      </c>
      <c r="H2810" s="11" t="s">
        <v>8246</v>
      </c>
      <c r="I2810" s="11">
        <v>1434285409</v>
      </c>
      <c r="J2810" s="11">
        <f>YEAR(T2810)</f>
        <v>2015</v>
      </c>
      <c r="K2810" s="11">
        <v>1431693409</v>
      </c>
      <c r="L2810" s="11" t="b">
        <v>0</v>
      </c>
      <c r="M2810" s="11">
        <v>104</v>
      </c>
      <c r="N2810" s="11" t="b">
        <v>1</v>
      </c>
      <c r="O2810" s="11" t="s">
        <v>8269</v>
      </c>
      <c r="P2810" s="14">
        <f>ROUND(E2810/D2810*100,0)</f>
        <v>105</v>
      </c>
      <c r="Q2810" s="11">
        <f>IFERROR(ROUND(E2810/M2810,2),0)</f>
        <v>50.38</v>
      </c>
      <c r="R2810" s="16" t="s">
        <v>8315</v>
      </c>
      <c r="S2810" s="11" t="s">
        <v>8316</v>
      </c>
      <c r="T2810" s="21">
        <f>(((K2810/60)/60)/24)+DATE(1970,1,1)</f>
        <v>42139.525567129633</v>
      </c>
      <c r="U2810" s="21">
        <f>(((I2810/60)/60)/24)+DATE(1970,1,1)</f>
        <v>42169.525567129633</v>
      </c>
    </row>
    <row r="2811" spans="1:21" ht="49" x14ac:dyDescent="0.25">
      <c r="A2811">
        <v>520</v>
      </c>
      <c r="B2811" s="9" t="s">
        <v>521</v>
      </c>
      <c r="C2811" s="3" t="s">
        <v>4630</v>
      </c>
      <c r="D2811" s="12">
        <v>5000</v>
      </c>
      <c r="E2811" s="13">
        <v>5105</v>
      </c>
      <c r="F2811" s="11" t="s">
        <v>8218</v>
      </c>
      <c r="G2811" s="11" t="s">
        <v>8224</v>
      </c>
      <c r="H2811" s="11" t="s">
        <v>8246</v>
      </c>
      <c r="I2811" s="11">
        <v>1449766261</v>
      </c>
      <c r="J2811" s="11">
        <f>YEAR(T2811)</f>
        <v>2015</v>
      </c>
      <c r="K2811" s="11">
        <v>1447174261</v>
      </c>
      <c r="L2811" s="11" t="b">
        <v>0</v>
      </c>
      <c r="M2811" s="11">
        <v>34</v>
      </c>
      <c r="N2811" s="11" t="b">
        <v>1</v>
      </c>
      <c r="O2811" s="11" t="s">
        <v>8269</v>
      </c>
      <c r="P2811" s="14">
        <f>ROUND(E2811/D2811*100,0)</f>
        <v>102</v>
      </c>
      <c r="Q2811" s="11">
        <f>IFERROR(ROUND(E2811/M2811,2),0)</f>
        <v>150.15</v>
      </c>
      <c r="R2811" s="16" t="s">
        <v>8315</v>
      </c>
      <c r="S2811" s="11" t="s">
        <v>8316</v>
      </c>
      <c r="T2811" s="21">
        <f>(((K2811/60)/60)/24)+DATE(1970,1,1)</f>
        <v>42318.702094907407</v>
      </c>
      <c r="U2811" s="21">
        <f>(((I2811/60)/60)/24)+DATE(1970,1,1)</f>
        <v>42348.702094907407</v>
      </c>
    </row>
    <row r="2812" spans="1:21" ht="49" x14ac:dyDescent="0.25">
      <c r="A2812">
        <v>2798</v>
      </c>
      <c r="B2812" s="9" t="s">
        <v>2798</v>
      </c>
      <c r="C2812" s="3" t="s">
        <v>6908</v>
      </c>
      <c r="D2812" s="12">
        <v>5000</v>
      </c>
      <c r="E2812" s="13">
        <v>5070</v>
      </c>
      <c r="F2812" s="11" t="s">
        <v>8218</v>
      </c>
      <c r="G2812" s="11" t="s">
        <v>8224</v>
      </c>
      <c r="H2812" s="11" t="s">
        <v>8246</v>
      </c>
      <c r="I2812" s="11">
        <v>1438358400</v>
      </c>
      <c r="J2812" s="11">
        <f>YEAR(T2812)</f>
        <v>2015</v>
      </c>
      <c r="K2812" s="11">
        <v>1437063121</v>
      </c>
      <c r="L2812" s="11" t="b">
        <v>0</v>
      </c>
      <c r="M2812" s="11">
        <v>139</v>
      </c>
      <c r="N2812" s="11" t="b">
        <v>1</v>
      </c>
      <c r="O2812" s="11" t="s">
        <v>8269</v>
      </c>
      <c r="P2812" s="14">
        <f>ROUND(E2812/D2812*100,0)</f>
        <v>101</v>
      </c>
      <c r="Q2812" s="11">
        <f>IFERROR(ROUND(E2812/M2812,2),0)</f>
        <v>36.47</v>
      </c>
      <c r="R2812" s="16" t="s">
        <v>8315</v>
      </c>
      <c r="S2812" s="11" t="s">
        <v>8316</v>
      </c>
      <c r="T2812" s="21">
        <f>(((K2812/60)/60)/24)+DATE(1970,1,1)</f>
        <v>42201.675011574072</v>
      </c>
      <c r="U2812" s="21">
        <f>(((I2812/60)/60)/24)+DATE(1970,1,1)</f>
        <v>42216.666666666672</v>
      </c>
    </row>
    <row r="2813" spans="1:21" ht="49" x14ac:dyDescent="0.25">
      <c r="A2813">
        <v>2808</v>
      </c>
      <c r="B2813" s="9" t="s">
        <v>2808</v>
      </c>
      <c r="C2813" s="3" t="s">
        <v>6918</v>
      </c>
      <c r="D2813" s="12">
        <v>4500</v>
      </c>
      <c r="E2813" s="13">
        <v>4511</v>
      </c>
      <c r="F2813" s="11" t="s">
        <v>8218</v>
      </c>
      <c r="G2813" s="11" t="s">
        <v>8223</v>
      </c>
      <c r="H2813" s="11" t="s">
        <v>8245</v>
      </c>
      <c r="I2813" s="11">
        <v>1440274735</v>
      </c>
      <c r="J2813" s="11">
        <f>YEAR(T2813)</f>
        <v>2015</v>
      </c>
      <c r="K2813" s="11">
        <v>1437682735</v>
      </c>
      <c r="L2813" s="11" t="b">
        <v>0</v>
      </c>
      <c r="M2813" s="11">
        <v>69</v>
      </c>
      <c r="N2813" s="11" t="b">
        <v>1</v>
      </c>
      <c r="O2813" s="11" t="s">
        <v>8269</v>
      </c>
      <c r="P2813" s="14">
        <f>ROUND(E2813/D2813*100,0)</f>
        <v>100</v>
      </c>
      <c r="Q2813" s="11">
        <f>IFERROR(ROUND(E2813/M2813,2),0)</f>
        <v>65.38</v>
      </c>
      <c r="R2813" s="16" t="s">
        <v>8315</v>
      </c>
      <c r="S2813" s="11" t="s">
        <v>8316</v>
      </c>
      <c r="T2813" s="21">
        <f>(((K2813/60)/60)/24)+DATE(1970,1,1)</f>
        <v>42208.84646990741</v>
      </c>
      <c r="U2813" s="21">
        <f>(((I2813/60)/60)/24)+DATE(1970,1,1)</f>
        <v>42238.84646990741</v>
      </c>
    </row>
    <row r="2814" spans="1:21" ht="49" x14ac:dyDescent="0.25">
      <c r="A2814">
        <v>1291</v>
      </c>
      <c r="B2814" s="9" t="s">
        <v>1292</v>
      </c>
      <c r="C2814" s="3" t="s">
        <v>5401</v>
      </c>
      <c r="D2814" s="12">
        <v>3000</v>
      </c>
      <c r="E2814" s="13">
        <v>4371</v>
      </c>
      <c r="F2814" s="11" t="s">
        <v>8218</v>
      </c>
      <c r="G2814" s="11" t="s">
        <v>8223</v>
      </c>
      <c r="H2814" s="11" t="s">
        <v>8245</v>
      </c>
      <c r="I2814" s="11">
        <v>1428390000</v>
      </c>
      <c r="J2814" s="11">
        <f>YEAR(T2814)</f>
        <v>2015</v>
      </c>
      <c r="K2814" s="11">
        <v>1425224391</v>
      </c>
      <c r="L2814" s="11" t="b">
        <v>0</v>
      </c>
      <c r="M2814" s="11">
        <v>42</v>
      </c>
      <c r="N2814" s="11" t="b">
        <v>1</v>
      </c>
      <c r="O2814" s="11" t="s">
        <v>8269</v>
      </c>
      <c r="P2814" s="14">
        <f>ROUND(E2814/D2814*100,0)</f>
        <v>146</v>
      </c>
      <c r="Q2814" s="11">
        <f>IFERROR(ROUND(E2814/M2814,2),0)</f>
        <v>104.07</v>
      </c>
      <c r="R2814" s="16" t="s">
        <v>8315</v>
      </c>
      <c r="S2814" s="11" t="s">
        <v>8316</v>
      </c>
      <c r="T2814" s="21">
        <f>(((K2814/60)/60)/24)+DATE(1970,1,1)</f>
        <v>42064.652673611112</v>
      </c>
      <c r="U2814" s="21">
        <f>(((I2814/60)/60)/24)+DATE(1970,1,1)</f>
        <v>42101.291666666672</v>
      </c>
    </row>
    <row r="2815" spans="1:21" ht="49" x14ac:dyDescent="0.25">
      <c r="A2815">
        <v>1299</v>
      </c>
      <c r="B2815" s="9" t="s">
        <v>1300</v>
      </c>
      <c r="C2815" s="3" t="s">
        <v>5409</v>
      </c>
      <c r="D2815" s="12">
        <v>3500</v>
      </c>
      <c r="E2815" s="13">
        <v>4340</v>
      </c>
      <c r="F2815" s="11" t="s">
        <v>8218</v>
      </c>
      <c r="G2815" s="11" t="s">
        <v>8223</v>
      </c>
      <c r="H2815" s="11" t="s">
        <v>8245</v>
      </c>
      <c r="I2815" s="11">
        <v>1436902359</v>
      </c>
      <c r="J2815" s="11">
        <f>YEAR(T2815)</f>
        <v>2015</v>
      </c>
      <c r="K2815" s="11">
        <v>1434310359</v>
      </c>
      <c r="L2815" s="11" t="b">
        <v>0</v>
      </c>
      <c r="M2815" s="11">
        <v>32</v>
      </c>
      <c r="N2815" s="11" t="b">
        <v>1</v>
      </c>
      <c r="O2815" s="11" t="s">
        <v>8269</v>
      </c>
      <c r="P2815" s="14">
        <f>ROUND(E2815/D2815*100,0)</f>
        <v>124</v>
      </c>
      <c r="Q2815" s="11">
        <f>IFERROR(ROUND(E2815/M2815,2),0)</f>
        <v>135.63</v>
      </c>
      <c r="R2815" s="16" t="s">
        <v>8315</v>
      </c>
      <c r="S2815" s="11" t="s">
        <v>8316</v>
      </c>
      <c r="T2815" s="21">
        <f>(((K2815/60)/60)/24)+DATE(1970,1,1)</f>
        <v>42169.814340277779</v>
      </c>
      <c r="U2815" s="21">
        <f>(((I2815/60)/60)/24)+DATE(1970,1,1)</f>
        <v>42199.814340277779</v>
      </c>
    </row>
    <row r="2816" spans="1:21" ht="49" x14ac:dyDescent="0.25">
      <c r="A2816">
        <v>2816</v>
      </c>
      <c r="B2816" s="9" t="s">
        <v>2816</v>
      </c>
      <c r="C2816" s="3" t="s">
        <v>6926</v>
      </c>
      <c r="D2816" s="12">
        <v>3000</v>
      </c>
      <c r="E2816" s="13">
        <v>4247</v>
      </c>
      <c r="F2816" s="11" t="s">
        <v>8218</v>
      </c>
      <c r="G2816" s="11" t="s">
        <v>8224</v>
      </c>
      <c r="H2816" s="11" t="s">
        <v>8246</v>
      </c>
      <c r="I2816" s="11">
        <v>1438531200</v>
      </c>
      <c r="J2816" s="11">
        <f>YEAR(T2816)</f>
        <v>2015</v>
      </c>
      <c r="K2816" s="11">
        <v>1435921992</v>
      </c>
      <c r="L2816" s="11" t="b">
        <v>0</v>
      </c>
      <c r="M2816" s="11">
        <v>169</v>
      </c>
      <c r="N2816" s="11" t="b">
        <v>1</v>
      </c>
      <c r="O2816" s="11" t="s">
        <v>8269</v>
      </c>
      <c r="P2816" s="14">
        <f>ROUND(E2816/D2816*100,0)</f>
        <v>142</v>
      </c>
      <c r="Q2816" s="11">
        <f>IFERROR(ROUND(E2816/M2816,2),0)</f>
        <v>25.13</v>
      </c>
      <c r="R2816" s="16" t="s">
        <v>8315</v>
      </c>
      <c r="S2816" s="11" t="s">
        <v>8316</v>
      </c>
      <c r="T2816" s="21">
        <f>(((K2816/60)/60)/24)+DATE(1970,1,1)</f>
        <v>42188.467499999999</v>
      </c>
      <c r="U2816" s="21">
        <f>(((I2816/60)/60)/24)+DATE(1970,1,1)</f>
        <v>42218.666666666672</v>
      </c>
    </row>
    <row r="2817" spans="1:21" ht="49" x14ac:dyDescent="0.25">
      <c r="A2817">
        <v>536</v>
      </c>
      <c r="B2817" s="9" t="s">
        <v>537</v>
      </c>
      <c r="C2817" s="3" t="s">
        <v>4646</v>
      </c>
      <c r="D2817" s="12">
        <v>3300</v>
      </c>
      <c r="E2817" s="13">
        <v>3902.5</v>
      </c>
      <c r="F2817" s="11" t="s">
        <v>8218</v>
      </c>
      <c r="G2817" s="11" t="s">
        <v>8224</v>
      </c>
      <c r="H2817" s="11" t="s">
        <v>8246</v>
      </c>
      <c r="I2817" s="11">
        <v>1438624800</v>
      </c>
      <c r="J2817" s="11">
        <f>YEAR(T2817)</f>
        <v>2015</v>
      </c>
      <c r="K2817" s="11">
        <v>1435133807</v>
      </c>
      <c r="L2817" s="11" t="b">
        <v>0</v>
      </c>
      <c r="M2817" s="11">
        <v>39</v>
      </c>
      <c r="N2817" s="11" t="b">
        <v>1</v>
      </c>
      <c r="O2817" s="11" t="s">
        <v>8269</v>
      </c>
      <c r="P2817" s="14">
        <f>ROUND(E2817/D2817*100,0)</f>
        <v>118</v>
      </c>
      <c r="Q2817" s="11">
        <f>IFERROR(ROUND(E2817/M2817,2),0)</f>
        <v>100.06</v>
      </c>
      <c r="R2817" s="16" t="s">
        <v>8315</v>
      </c>
      <c r="S2817" s="11" t="s">
        <v>8316</v>
      </c>
      <c r="T2817" s="21">
        <f>(((K2817/60)/60)/24)+DATE(1970,1,1)</f>
        <v>42179.344988425932</v>
      </c>
      <c r="U2817" s="21">
        <f>(((I2817/60)/60)/24)+DATE(1970,1,1)</f>
        <v>42219.75</v>
      </c>
    </row>
    <row r="2818" spans="1:21" ht="33" x14ac:dyDescent="0.25">
      <c r="A2818">
        <v>1290</v>
      </c>
      <c r="B2818" s="9" t="s">
        <v>1291</v>
      </c>
      <c r="C2818" s="3" t="s">
        <v>5400</v>
      </c>
      <c r="D2818" s="12">
        <v>3500</v>
      </c>
      <c r="E2818" s="13">
        <v>3800</v>
      </c>
      <c r="F2818" s="11" t="s">
        <v>8218</v>
      </c>
      <c r="G2818" s="11" t="s">
        <v>8223</v>
      </c>
      <c r="H2818" s="11" t="s">
        <v>8245</v>
      </c>
      <c r="I2818" s="11">
        <v>1429772340</v>
      </c>
      <c r="J2818" s="11">
        <f>YEAR(T2818)</f>
        <v>2015</v>
      </c>
      <c r="K2818" s="11">
        <v>1427121931</v>
      </c>
      <c r="L2818" s="11" t="b">
        <v>0</v>
      </c>
      <c r="M2818" s="11">
        <v>86</v>
      </c>
      <c r="N2818" s="11" t="b">
        <v>1</v>
      </c>
      <c r="O2818" s="11" t="s">
        <v>8269</v>
      </c>
      <c r="P2818" s="14">
        <f>ROUND(E2818/D2818*100,0)</f>
        <v>109</v>
      </c>
      <c r="Q2818" s="11">
        <f>IFERROR(ROUND(E2818/M2818,2),0)</f>
        <v>44.19</v>
      </c>
      <c r="R2818" s="16" t="s">
        <v>8315</v>
      </c>
      <c r="S2818" s="11" t="s">
        <v>8316</v>
      </c>
      <c r="T2818" s="21">
        <f>(((K2818/60)/60)/24)+DATE(1970,1,1)</f>
        <v>42086.614942129629</v>
      </c>
      <c r="U2818" s="21">
        <f>(((I2818/60)/60)/24)+DATE(1970,1,1)</f>
        <v>42117.290972222225</v>
      </c>
    </row>
    <row r="2819" spans="1:21" ht="49" x14ac:dyDescent="0.25">
      <c r="A2819">
        <v>530</v>
      </c>
      <c r="B2819" s="9" t="s">
        <v>531</v>
      </c>
      <c r="C2819" s="3" t="s">
        <v>4640</v>
      </c>
      <c r="D2819" s="12">
        <v>3405</v>
      </c>
      <c r="E2819" s="13">
        <v>3670</v>
      </c>
      <c r="F2819" s="11" t="s">
        <v>8218</v>
      </c>
      <c r="G2819" s="11" t="s">
        <v>8223</v>
      </c>
      <c r="H2819" s="11" t="s">
        <v>8245</v>
      </c>
      <c r="I2819" s="11">
        <v>1435111200</v>
      </c>
      <c r="J2819" s="11">
        <f>YEAR(T2819)</f>
        <v>2015</v>
      </c>
      <c r="K2819" s="11">
        <v>1433254268</v>
      </c>
      <c r="L2819" s="11" t="b">
        <v>0</v>
      </c>
      <c r="M2819" s="11">
        <v>29</v>
      </c>
      <c r="N2819" s="11" t="b">
        <v>1</v>
      </c>
      <c r="O2819" s="11" t="s">
        <v>8269</v>
      </c>
      <c r="P2819" s="14">
        <f>ROUND(E2819/D2819*100,0)</f>
        <v>108</v>
      </c>
      <c r="Q2819" s="11">
        <f>IFERROR(ROUND(E2819/M2819,2),0)</f>
        <v>126.55</v>
      </c>
      <c r="R2819" s="16" t="s">
        <v>8315</v>
      </c>
      <c r="S2819" s="11" t="s">
        <v>8316</v>
      </c>
      <c r="T2819" s="21">
        <f>(((K2819/60)/60)/24)+DATE(1970,1,1)</f>
        <v>42157.591064814813</v>
      </c>
      <c r="U2819" s="21">
        <f>(((I2819/60)/60)/24)+DATE(1970,1,1)</f>
        <v>42179.083333333328</v>
      </c>
    </row>
    <row r="2820" spans="1:21" ht="49" x14ac:dyDescent="0.25">
      <c r="A2820">
        <v>2806</v>
      </c>
      <c r="B2820" s="9" t="s">
        <v>2806</v>
      </c>
      <c r="C2820" s="3" t="s">
        <v>6916</v>
      </c>
      <c r="D2820" s="12">
        <v>3000</v>
      </c>
      <c r="E2820" s="13">
        <v>3363</v>
      </c>
      <c r="F2820" s="11" t="s">
        <v>8218</v>
      </c>
      <c r="G2820" s="11" t="s">
        <v>8224</v>
      </c>
      <c r="H2820" s="11" t="s">
        <v>8246</v>
      </c>
      <c r="I2820" s="11">
        <v>1438772400</v>
      </c>
      <c r="J2820" s="11">
        <f>YEAR(T2820)</f>
        <v>2015</v>
      </c>
      <c r="K2820" s="11">
        <v>1435645490</v>
      </c>
      <c r="L2820" s="11" t="b">
        <v>0</v>
      </c>
      <c r="M2820" s="11">
        <v>76</v>
      </c>
      <c r="N2820" s="11" t="b">
        <v>1</v>
      </c>
      <c r="O2820" s="11" t="s">
        <v>8269</v>
      </c>
      <c r="P2820" s="14">
        <f>ROUND(E2820/D2820*100,0)</f>
        <v>112</v>
      </c>
      <c r="Q2820" s="11">
        <f>IFERROR(ROUND(E2820/M2820,2),0)</f>
        <v>44.25</v>
      </c>
      <c r="R2820" s="16" t="s">
        <v>8315</v>
      </c>
      <c r="S2820" s="11" t="s">
        <v>8316</v>
      </c>
      <c r="T2820" s="21">
        <f>(((K2820/60)/60)/24)+DATE(1970,1,1)</f>
        <v>42185.267245370371</v>
      </c>
      <c r="U2820" s="21">
        <f>(((I2820/60)/60)/24)+DATE(1970,1,1)</f>
        <v>42221.458333333328</v>
      </c>
    </row>
    <row r="2821" spans="1:21" ht="33" x14ac:dyDescent="0.25">
      <c r="A2821">
        <v>2831</v>
      </c>
      <c r="B2821" s="9" t="s">
        <v>2831</v>
      </c>
      <c r="C2821" s="3" t="s">
        <v>6941</v>
      </c>
      <c r="D2821" s="12">
        <v>3000</v>
      </c>
      <c r="E2821" s="13">
        <v>3320</v>
      </c>
      <c r="F2821" s="11" t="s">
        <v>8218</v>
      </c>
      <c r="G2821" s="11" t="s">
        <v>8223</v>
      </c>
      <c r="H2821" s="11" t="s">
        <v>8245</v>
      </c>
      <c r="I2821" s="11">
        <v>1437076070</v>
      </c>
      <c r="J2821" s="11">
        <f>YEAR(T2821)</f>
        <v>2015</v>
      </c>
      <c r="K2821" s="11">
        <v>1434484070</v>
      </c>
      <c r="L2821" s="11" t="b">
        <v>0</v>
      </c>
      <c r="M2821" s="11">
        <v>52</v>
      </c>
      <c r="N2821" s="11" t="b">
        <v>1</v>
      </c>
      <c r="O2821" s="11" t="s">
        <v>8269</v>
      </c>
      <c r="P2821" s="14">
        <f>ROUND(E2821/D2821*100,0)</f>
        <v>111</v>
      </c>
      <c r="Q2821" s="11">
        <f>IFERROR(ROUND(E2821/M2821,2),0)</f>
        <v>63.85</v>
      </c>
      <c r="R2821" s="16" t="s">
        <v>8315</v>
      </c>
      <c r="S2821" s="11" t="s">
        <v>8316</v>
      </c>
      <c r="T2821" s="21">
        <f>(((K2821/60)/60)/24)+DATE(1970,1,1)</f>
        <v>42171.824884259258</v>
      </c>
      <c r="U2821" s="21">
        <f>(((I2821/60)/60)/24)+DATE(1970,1,1)</f>
        <v>42201.824884259258</v>
      </c>
    </row>
    <row r="2822" spans="1:21" ht="49" x14ac:dyDescent="0.25">
      <c r="A2822">
        <v>2790</v>
      </c>
      <c r="B2822" s="9" t="s">
        <v>2790</v>
      </c>
      <c r="C2822" s="3" t="s">
        <v>6900</v>
      </c>
      <c r="D2822" s="12">
        <v>3000</v>
      </c>
      <c r="E2822" s="13">
        <v>3160</v>
      </c>
      <c r="F2822" s="11" t="s">
        <v>8218</v>
      </c>
      <c r="G2822" s="11" t="s">
        <v>8223</v>
      </c>
      <c r="H2822" s="11" t="s">
        <v>8245</v>
      </c>
      <c r="I2822" s="11">
        <v>1423693903</v>
      </c>
      <c r="J2822" s="11">
        <f>YEAR(T2822)</f>
        <v>2015</v>
      </c>
      <c r="K2822" s="11">
        <v>1421101903</v>
      </c>
      <c r="L2822" s="11" t="b">
        <v>0</v>
      </c>
      <c r="M2822" s="11">
        <v>66</v>
      </c>
      <c r="N2822" s="11" t="b">
        <v>1</v>
      </c>
      <c r="O2822" s="11" t="s">
        <v>8269</v>
      </c>
      <c r="P2822" s="14">
        <f>ROUND(E2822/D2822*100,0)</f>
        <v>105</v>
      </c>
      <c r="Q2822" s="11">
        <f>IFERROR(ROUND(E2822/M2822,2),0)</f>
        <v>47.88</v>
      </c>
      <c r="R2822" s="16" t="s">
        <v>8315</v>
      </c>
      <c r="S2822" s="11" t="s">
        <v>8316</v>
      </c>
      <c r="T2822" s="21">
        <f>(((K2822/60)/60)/24)+DATE(1970,1,1)</f>
        <v>42016.938692129625</v>
      </c>
      <c r="U2822" s="21">
        <f>(((I2822/60)/60)/24)+DATE(1970,1,1)</f>
        <v>42046.938692129625</v>
      </c>
    </row>
    <row r="2823" spans="1:21" ht="49" x14ac:dyDescent="0.25">
      <c r="A2823">
        <v>2825</v>
      </c>
      <c r="B2823" s="9" t="s">
        <v>2825</v>
      </c>
      <c r="C2823" s="3" t="s">
        <v>6935</v>
      </c>
      <c r="D2823" s="12">
        <v>3000</v>
      </c>
      <c r="E2823" s="13">
        <v>3100</v>
      </c>
      <c r="F2823" s="11" t="s">
        <v>8218</v>
      </c>
      <c r="G2823" s="11" t="s">
        <v>8224</v>
      </c>
      <c r="H2823" s="11" t="s">
        <v>8246</v>
      </c>
      <c r="I2823" s="11">
        <v>1449255686</v>
      </c>
      <c r="J2823" s="11">
        <f>YEAR(T2823)</f>
        <v>2015</v>
      </c>
      <c r="K2823" s="11">
        <v>1446663686</v>
      </c>
      <c r="L2823" s="11" t="b">
        <v>0</v>
      </c>
      <c r="M2823" s="11">
        <v>51</v>
      </c>
      <c r="N2823" s="11" t="b">
        <v>1</v>
      </c>
      <c r="O2823" s="11" t="s">
        <v>8269</v>
      </c>
      <c r="P2823" s="14">
        <f>ROUND(E2823/D2823*100,0)</f>
        <v>103</v>
      </c>
      <c r="Q2823" s="11">
        <f>IFERROR(ROUND(E2823/M2823,2),0)</f>
        <v>60.78</v>
      </c>
      <c r="R2823" s="16" t="s">
        <v>8315</v>
      </c>
      <c r="S2823" s="11" t="s">
        <v>8316</v>
      </c>
      <c r="T2823" s="21">
        <f>(((K2823/60)/60)/24)+DATE(1970,1,1)</f>
        <v>42312.792662037042</v>
      </c>
      <c r="U2823" s="21">
        <f>(((I2823/60)/60)/24)+DATE(1970,1,1)</f>
        <v>42342.792662037042</v>
      </c>
    </row>
    <row r="2824" spans="1:21" ht="49" x14ac:dyDescent="0.25">
      <c r="A2824">
        <v>2802</v>
      </c>
      <c r="B2824" s="9" t="s">
        <v>2802</v>
      </c>
      <c r="C2824" s="3" t="s">
        <v>6912</v>
      </c>
      <c r="D2824" s="12">
        <v>3000</v>
      </c>
      <c r="E2824" s="13">
        <v>3055</v>
      </c>
      <c r="F2824" s="11" t="s">
        <v>8218</v>
      </c>
      <c r="G2824" s="11" t="s">
        <v>8224</v>
      </c>
      <c r="H2824" s="11" t="s">
        <v>8246</v>
      </c>
      <c r="I2824" s="11">
        <v>1438875107</v>
      </c>
      <c r="J2824" s="11">
        <f>YEAR(T2824)</f>
        <v>2015</v>
      </c>
      <c r="K2824" s="11">
        <v>1436283107</v>
      </c>
      <c r="L2824" s="11" t="b">
        <v>0</v>
      </c>
      <c r="M2824" s="11">
        <v>90</v>
      </c>
      <c r="N2824" s="11" t="b">
        <v>1</v>
      </c>
      <c r="O2824" s="11" t="s">
        <v>8269</v>
      </c>
      <c r="P2824" s="14">
        <f>ROUND(E2824/D2824*100,0)</f>
        <v>102</v>
      </c>
      <c r="Q2824" s="11">
        <f>IFERROR(ROUND(E2824/M2824,2),0)</f>
        <v>33.94</v>
      </c>
      <c r="R2824" s="16" t="s">
        <v>8315</v>
      </c>
      <c r="S2824" s="11" t="s">
        <v>8316</v>
      </c>
      <c r="T2824" s="21">
        <f>(((K2824/60)/60)/24)+DATE(1970,1,1)</f>
        <v>42192.64707175926</v>
      </c>
      <c r="U2824" s="21">
        <f>(((I2824/60)/60)/24)+DATE(1970,1,1)</f>
        <v>42222.64707175926</v>
      </c>
    </row>
    <row r="2825" spans="1:21" ht="33" x14ac:dyDescent="0.25">
      <c r="A2825">
        <v>2789</v>
      </c>
      <c r="B2825" s="9" t="s">
        <v>2789</v>
      </c>
      <c r="C2825" s="3" t="s">
        <v>6899</v>
      </c>
      <c r="D2825" s="12">
        <v>3000</v>
      </c>
      <c r="E2825" s="13">
        <v>3035</v>
      </c>
      <c r="F2825" s="11" t="s">
        <v>8218</v>
      </c>
      <c r="G2825" s="11" t="s">
        <v>8223</v>
      </c>
      <c r="H2825" s="11" t="s">
        <v>8245</v>
      </c>
      <c r="I2825" s="11">
        <v>1426132800</v>
      </c>
      <c r="J2825" s="11">
        <f>YEAR(T2825)</f>
        <v>2015</v>
      </c>
      <c r="K2825" s="11">
        <v>1424477934</v>
      </c>
      <c r="L2825" s="11" t="b">
        <v>0</v>
      </c>
      <c r="M2825" s="11">
        <v>24</v>
      </c>
      <c r="N2825" s="11" t="b">
        <v>1</v>
      </c>
      <c r="O2825" s="11" t="s">
        <v>8269</v>
      </c>
      <c r="P2825" s="14">
        <f>ROUND(E2825/D2825*100,0)</f>
        <v>101</v>
      </c>
      <c r="Q2825" s="11">
        <f>IFERROR(ROUND(E2825/M2825,2),0)</f>
        <v>126.46</v>
      </c>
      <c r="R2825" s="16" t="s">
        <v>8315</v>
      </c>
      <c r="S2825" s="11" t="s">
        <v>8316</v>
      </c>
      <c r="T2825" s="21">
        <f>(((K2825/60)/60)/24)+DATE(1970,1,1)</f>
        <v>42056.013124999998</v>
      </c>
      <c r="U2825" s="21">
        <f>(((I2825/60)/60)/24)+DATE(1970,1,1)</f>
        <v>42075.166666666672</v>
      </c>
    </row>
    <row r="2826" spans="1:21" ht="21" x14ac:dyDescent="0.25">
      <c r="A2826">
        <v>2833</v>
      </c>
      <c r="B2826" s="9" t="s">
        <v>2833</v>
      </c>
      <c r="C2826" s="3" t="s">
        <v>6943</v>
      </c>
      <c r="D2826" s="12">
        <v>2700</v>
      </c>
      <c r="E2826" s="13">
        <v>2923</v>
      </c>
      <c r="F2826" s="11" t="s">
        <v>8218</v>
      </c>
      <c r="G2826" s="11" t="s">
        <v>8223</v>
      </c>
      <c r="H2826" s="11" t="s">
        <v>8245</v>
      </c>
      <c r="I2826" s="11">
        <v>1444528800</v>
      </c>
      <c r="J2826" s="11">
        <f>YEAR(T2826)</f>
        <v>2015</v>
      </c>
      <c r="K2826" s="11">
        <v>1442804633</v>
      </c>
      <c r="L2826" s="11" t="b">
        <v>0</v>
      </c>
      <c r="M2826" s="11">
        <v>35</v>
      </c>
      <c r="N2826" s="11" t="b">
        <v>1</v>
      </c>
      <c r="O2826" s="11" t="s">
        <v>8269</v>
      </c>
      <c r="P2826" s="14">
        <f>ROUND(E2826/D2826*100,0)</f>
        <v>108</v>
      </c>
      <c r="Q2826" s="11">
        <f>IFERROR(ROUND(E2826/M2826,2),0)</f>
        <v>83.51</v>
      </c>
      <c r="R2826" s="16" t="s">
        <v>8315</v>
      </c>
      <c r="S2826" s="11" t="s">
        <v>8316</v>
      </c>
      <c r="T2826" s="21">
        <f>(((K2826/60)/60)/24)+DATE(1970,1,1)</f>
        <v>42268.127696759257</v>
      </c>
      <c r="U2826" s="21">
        <f>(((I2826/60)/60)/24)+DATE(1970,1,1)</f>
        <v>42288.083333333328</v>
      </c>
    </row>
    <row r="2827" spans="1:21" ht="49" x14ac:dyDescent="0.25">
      <c r="A2827">
        <v>2880</v>
      </c>
      <c r="B2827" s="9" t="s">
        <v>2880</v>
      </c>
      <c r="C2827" s="3" t="s">
        <v>6990</v>
      </c>
      <c r="D2827" s="12">
        <v>12000</v>
      </c>
      <c r="E2827" s="13">
        <v>2800</v>
      </c>
      <c r="F2827" s="11" t="s">
        <v>8220</v>
      </c>
      <c r="G2827" s="11" t="s">
        <v>8223</v>
      </c>
      <c r="H2827" s="11" t="s">
        <v>8245</v>
      </c>
      <c r="I2827" s="11">
        <v>1440090300</v>
      </c>
      <c r="J2827" s="11">
        <f>YEAR(T2827)</f>
        <v>2015</v>
      </c>
      <c r="K2827" s="11">
        <v>1436305452</v>
      </c>
      <c r="L2827" s="11" t="b">
        <v>0</v>
      </c>
      <c r="M2827" s="11">
        <v>29</v>
      </c>
      <c r="N2827" s="11" t="b">
        <v>0</v>
      </c>
      <c r="O2827" s="11" t="s">
        <v>8269</v>
      </c>
      <c r="P2827" s="14">
        <f>ROUND(E2827/D2827*100,0)</f>
        <v>23</v>
      </c>
      <c r="Q2827" s="11">
        <f>IFERROR(ROUND(E2827/M2827,2),0)</f>
        <v>96.55</v>
      </c>
      <c r="R2827" s="16" t="s">
        <v>8315</v>
      </c>
      <c r="S2827" s="11" t="s">
        <v>8316</v>
      </c>
      <c r="T2827" s="21">
        <f>(((K2827/60)/60)/24)+DATE(1970,1,1)</f>
        <v>42192.905694444446</v>
      </c>
      <c r="U2827" s="21">
        <f>(((I2827/60)/60)/24)+DATE(1970,1,1)</f>
        <v>42236.711805555555</v>
      </c>
    </row>
    <row r="2828" spans="1:21" ht="49" x14ac:dyDescent="0.25">
      <c r="A2828">
        <v>2840</v>
      </c>
      <c r="B2828" s="9" t="s">
        <v>2840</v>
      </c>
      <c r="C2828" s="3" t="s">
        <v>6950</v>
      </c>
      <c r="D2828" s="12">
        <v>2500</v>
      </c>
      <c r="E2828" s="13">
        <v>2600</v>
      </c>
      <c r="F2828" s="11" t="s">
        <v>8218</v>
      </c>
      <c r="G2828" s="11" t="s">
        <v>8224</v>
      </c>
      <c r="H2828" s="11" t="s">
        <v>8246</v>
      </c>
      <c r="I2828" s="11">
        <v>1426698000</v>
      </c>
      <c r="J2828" s="11">
        <f>YEAR(T2828)</f>
        <v>2015</v>
      </c>
      <c r="K2828" s="11">
        <v>1424825479</v>
      </c>
      <c r="L2828" s="11" t="b">
        <v>0</v>
      </c>
      <c r="M2828" s="11">
        <v>132</v>
      </c>
      <c r="N2828" s="11" t="b">
        <v>1</v>
      </c>
      <c r="O2828" s="11" t="s">
        <v>8269</v>
      </c>
      <c r="P2828" s="14">
        <f>ROUND(E2828/D2828*100,0)</f>
        <v>104</v>
      </c>
      <c r="Q2828" s="11">
        <f>IFERROR(ROUND(E2828/M2828,2),0)</f>
        <v>19.7</v>
      </c>
      <c r="R2828" s="16" t="s">
        <v>8315</v>
      </c>
      <c r="S2828" s="11" t="s">
        <v>8316</v>
      </c>
      <c r="T2828" s="21">
        <f>(((K2828/60)/60)/24)+DATE(1970,1,1)</f>
        <v>42060.035636574074</v>
      </c>
      <c r="U2828" s="21">
        <f>(((I2828/60)/60)/24)+DATE(1970,1,1)</f>
        <v>42081.708333333328</v>
      </c>
    </row>
    <row r="2829" spans="1:21" ht="49" x14ac:dyDescent="0.25">
      <c r="A2829">
        <v>1295</v>
      </c>
      <c r="B2829" s="9" t="s">
        <v>1296</v>
      </c>
      <c r="C2829" s="3" t="s">
        <v>5405</v>
      </c>
      <c r="D2829" s="12">
        <v>2500</v>
      </c>
      <c r="E2829" s="13">
        <v>2549</v>
      </c>
      <c r="F2829" s="11" t="s">
        <v>8218</v>
      </c>
      <c r="G2829" s="11" t="s">
        <v>8224</v>
      </c>
      <c r="H2829" s="11" t="s">
        <v>8246</v>
      </c>
      <c r="I2829" s="11">
        <v>1438189200</v>
      </c>
      <c r="J2829" s="11">
        <f>YEAR(T2829)</f>
        <v>2015</v>
      </c>
      <c r="K2829" s="11">
        <v>1435585497</v>
      </c>
      <c r="L2829" s="11" t="b">
        <v>0</v>
      </c>
      <c r="M2829" s="11">
        <v>64</v>
      </c>
      <c r="N2829" s="11" t="b">
        <v>1</v>
      </c>
      <c r="O2829" s="11" t="s">
        <v>8269</v>
      </c>
      <c r="P2829" s="14">
        <f>ROUND(E2829/D2829*100,0)</f>
        <v>102</v>
      </c>
      <c r="Q2829" s="11">
        <f>IFERROR(ROUND(E2829/M2829,2),0)</f>
        <v>39.83</v>
      </c>
      <c r="R2829" s="16" t="s">
        <v>8315</v>
      </c>
      <c r="S2829" s="11" t="s">
        <v>8316</v>
      </c>
      <c r="T2829" s="21">
        <f>(((K2829/60)/60)/24)+DATE(1970,1,1)</f>
        <v>42184.572881944448</v>
      </c>
      <c r="U2829" s="21">
        <f>(((I2829/60)/60)/24)+DATE(1970,1,1)</f>
        <v>42214.708333333328</v>
      </c>
    </row>
    <row r="2830" spans="1:21" ht="49" x14ac:dyDescent="0.25">
      <c r="A2830">
        <v>537</v>
      </c>
      <c r="B2830" s="9" t="s">
        <v>538</v>
      </c>
      <c r="C2830" s="3" t="s">
        <v>4647</v>
      </c>
      <c r="D2830" s="12">
        <v>2000</v>
      </c>
      <c r="E2830" s="13">
        <v>2410</v>
      </c>
      <c r="F2830" s="11" t="s">
        <v>8218</v>
      </c>
      <c r="G2830" s="11" t="s">
        <v>8223</v>
      </c>
      <c r="H2830" s="11" t="s">
        <v>8245</v>
      </c>
      <c r="I2830" s="11">
        <v>1446665191</v>
      </c>
      <c r="J2830" s="11">
        <f>YEAR(T2830)</f>
        <v>2015</v>
      </c>
      <c r="K2830" s="11">
        <v>1444069591</v>
      </c>
      <c r="L2830" s="11" t="b">
        <v>0</v>
      </c>
      <c r="M2830" s="11">
        <v>59</v>
      </c>
      <c r="N2830" s="11" t="b">
        <v>1</v>
      </c>
      <c r="O2830" s="11" t="s">
        <v>8269</v>
      </c>
      <c r="P2830" s="14">
        <f>ROUND(E2830/D2830*100,0)</f>
        <v>121</v>
      </c>
      <c r="Q2830" s="11">
        <f>IFERROR(ROUND(E2830/M2830,2),0)</f>
        <v>40.85</v>
      </c>
      <c r="R2830" s="16" t="s">
        <v>8315</v>
      </c>
      <c r="S2830" s="11" t="s">
        <v>8316</v>
      </c>
      <c r="T2830" s="21">
        <f>(((K2830/60)/60)/24)+DATE(1970,1,1)</f>
        <v>42282.768414351856</v>
      </c>
      <c r="U2830" s="21">
        <f>(((I2830/60)/60)/24)+DATE(1970,1,1)</f>
        <v>42312.810081018513</v>
      </c>
    </row>
    <row r="2831" spans="1:21" ht="49" x14ac:dyDescent="0.25">
      <c r="A2831">
        <v>2845</v>
      </c>
      <c r="B2831" s="9" t="s">
        <v>2845</v>
      </c>
      <c r="C2831" s="3" t="s">
        <v>6955</v>
      </c>
      <c r="D2831" s="12">
        <v>7500</v>
      </c>
      <c r="E2831" s="13">
        <v>2366</v>
      </c>
      <c r="F2831" s="11" t="s">
        <v>8220</v>
      </c>
      <c r="G2831" s="11" t="s">
        <v>8223</v>
      </c>
      <c r="H2831" s="11" t="s">
        <v>8245</v>
      </c>
      <c r="I2831" s="11">
        <v>1433723033</v>
      </c>
      <c r="J2831" s="11">
        <f>YEAR(T2831)</f>
        <v>2015</v>
      </c>
      <c r="K2831" s="11">
        <v>1428539033</v>
      </c>
      <c r="L2831" s="11" t="b">
        <v>0</v>
      </c>
      <c r="M2831" s="11">
        <v>39</v>
      </c>
      <c r="N2831" s="11" t="b">
        <v>0</v>
      </c>
      <c r="O2831" s="11" t="s">
        <v>8269</v>
      </c>
      <c r="P2831" s="14">
        <f>ROUND(E2831/D2831*100,0)</f>
        <v>32</v>
      </c>
      <c r="Q2831" s="11">
        <f>IFERROR(ROUND(E2831/M2831,2),0)</f>
        <v>60.67</v>
      </c>
      <c r="R2831" s="16" t="s">
        <v>8315</v>
      </c>
      <c r="S2831" s="11" t="s">
        <v>8316</v>
      </c>
      <c r="T2831" s="21">
        <f>(((K2831/60)/60)/24)+DATE(1970,1,1)</f>
        <v>42103.016585648147</v>
      </c>
      <c r="U2831" s="21">
        <f>(((I2831/60)/60)/24)+DATE(1970,1,1)</f>
        <v>42163.016585648147</v>
      </c>
    </row>
    <row r="2832" spans="1:21" ht="49" x14ac:dyDescent="0.25">
      <c r="A2832">
        <v>2826</v>
      </c>
      <c r="B2832" s="9" t="s">
        <v>2826</v>
      </c>
      <c r="C2832" s="3" t="s">
        <v>6936</v>
      </c>
      <c r="D2832" s="12">
        <v>2000</v>
      </c>
      <c r="E2832" s="13">
        <v>2155</v>
      </c>
      <c r="F2832" s="11" t="s">
        <v>8218</v>
      </c>
      <c r="G2832" s="11" t="s">
        <v>8223</v>
      </c>
      <c r="H2832" s="11" t="s">
        <v>8245</v>
      </c>
      <c r="I2832" s="11">
        <v>1436511600</v>
      </c>
      <c r="J2832" s="11">
        <f>YEAR(T2832)</f>
        <v>2015</v>
      </c>
      <c r="K2832" s="11">
        <v>1434415812</v>
      </c>
      <c r="L2832" s="11" t="b">
        <v>0</v>
      </c>
      <c r="M2832" s="11">
        <v>19</v>
      </c>
      <c r="N2832" s="11" t="b">
        <v>1</v>
      </c>
      <c r="O2832" s="11" t="s">
        <v>8269</v>
      </c>
      <c r="P2832" s="14">
        <f>ROUND(E2832/D2832*100,0)</f>
        <v>108</v>
      </c>
      <c r="Q2832" s="11">
        <f>IFERROR(ROUND(E2832/M2832,2),0)</f>
        <v>113.42</v>
      </c>
      <c r="R2832" s="16" t="s">
        <v>8315</v>
      </c>
      <c r="S2832" s="11" t="s">
        <v>8316</v>
      </c>
      <c r="T2832" s="21">
        <f>(((K2832/60)/60)/24)+DATE(1970,1,1)</f>
        <v>42171.034861111111</v>
      </c>
      <c r="U2832" s="21">
        <f>(((I2832/60)/60)/24)+DATE(1970,1,1)</f>
        <v>42195.291666666672</v>
      </c>
    </row>
    <row r="2833" spans="1:21" ht="49" x14ac:dyDescent="0.25">
      <c r="A2833">
        <v>2792</v>
      </c>
      <c r="B2833" s="9" t="s">
        <v>2792</v>
      </c>
      <c r="C2833" s="3" t="s">
        <v>6902</v>
      </c>
      <c r="D2833" s="12">
        <v>2000</v>
      </c>
      <c r="E2833" s="13">
        <v>2152</v>
      </c>
      <c r="F2833" s="11" t="s">
        <v>8218</v>
      </c>
      <c r="G2833" s="11" t="s">
        <v>8223</v>
      </c>
      <c r="H2833" s="11" t="s">
        <v>8245</v>
      </c>
      <c r="I2833" s="11">
        <v>1439357559</v>
      </c>
      <c r="J2833" s="11">
        <f>YEAR(T2833)</f>
        <v>2015</v>
      </c>
      <c r="K2833" s="11">
        <v>1435469559</v>
      </c>
      <c r="L2833" s="11" t="b">
        <v>0</v>
      </c>
      <c r="M2833" s="11">
        <v>24</v>
      </c>
      <c r="N2833" s="11" t="b">
        <v>1</v>
      </c>
      <c r="O2833" s="11" t="s">
        <v>8269</v>
      </c>
      <c r="P2833" s="14">
        <f>ROUND(E2833/D2833*100,0)</f>
        <v>108</v>
      </c>
      <c r="Q2833" s="11">
        <f>IFERROR(ROUND(E2833/M2833,2),0)</f>
        <v>89.67</v>
      </c>
      <c r="R2833" s="16" t="s">
        <v>8315</v>
      </c>
      <c r="S2833" s="11" t="s">
        <v>8316</v>
      </c>
      <c r="T2833" s="21">
        <f>(((K2833/60)/60)/24)+DATE(1970,1,1)</f>
        <v>42183.231006944443</v>
      </c>
      <c r="U2833" s="21">
        <f>(((I2833/60)/60)/24)+DATE(1970,1,1)</f>
        <v>42228.231006944443</v>
      </c>
    </row>
    <row r="2834" spans="1:21" ht="49" x14ac:dyDescent="0.25">
      <c r="A2834">
        <v>1301</v>
      </c>
      <c r="B2834" s="9" t="s">
        <v>1302</v>
      </c>
      <c r="C2834" s="3" t="s">
        <v>5411</v>
      </c>
      <c r="D2834" s="12">
        <v>2000</v>
      </c>
      <c r="E2834" s="13">
        <v>2055</v>
      </c>
      <c r="F2834" s="11" t="s">
        <v>8218</v>
      </c>
      <c r="G2834" s="11" t="s">
        <v>8223</v>
      </c>
      <c r="H2834" s="11" t="s">
        <v>8245</v>
      </c>
      <c r="I2834" s="11">
        <v>1437447600</v>
      </c>
      <c r="J2834" s="11">
        <f>YEAR(T2834)</f>
        <v>2015</v>
      </c>
      <c r="K2834" s="11">
        <v>1436551178</v>
      </c>
      <c r="L2834" s="11" t="b">
        <v>0</v>
      </c>
      <c r="M2834" s="11">
        <v>29</v>
      </c>
      <c r="N2834" s="11" t="b">
        <v>1</v>
      </c>
      <c r="O2834" s="11" t="s">
        <v>8269</v>
      </c>
      <c r="P2834" s="14">
        <f>ROUND(E2834/D2834*100,0)</f>
        <v>103</v>
      </c>
      <c r="Q2834" s="11">
        <f>IFERROR(ROUND(E2834/M2834,2),0)</f>
        <v>70.86</v>
      </c>
      <c r="R2834" s="16" t="s">
        <v>8315</v>
      </c>
      <c r="S2834" s="11" t="s">
        <v>8316</v>
      </c>
      <c r="T2834" s="21">
        <f>(((K2834/60)/60)/24)+DATE(1970,1,1)</f>
        <v>42195.749745370369</v>
      </c>
      <c r="U2834" s="21">
        <f>(((I2834/60)/60)/24)+DATE(1970,1,1)</f>
        <v>42206.125</v>
      </c>
    </row>
    <row r="2835" spans="1:21" ht="49" x14ac:dyDescent="0.25">
      <c r="A2835">
        <v>1285</v>
      </c>
      <c r="B2835" s="9" t="s">
        <v>1286</v>
      </c>
      <c r="C2835" s="3" t="s">
        <v>5395</v>
      </c>
      <c r="D2835" s="12">
        <v>2000</v>
      </c>
      <c r="E2835" s="13">
        <v>2033</v>
      </c>
      <c r="F2835" s="11" t="s">
        <v>8218</v>
      </c>
      <c r="G2835" s="11" t="s">
        <v>8224</v>
      </c>
      <c r="H2835" s="11" t="s">
        <v>8246</v>
      </c>
      <c r="I2835" s="11">
        <v>1434808775</v>
      </c>
      <c r="J2835" s="11">
        <f>YEAR(T2835)</f>
        <v>2015</v>
      </c>
      <c r="K2835" s="11">
        <v>1433512775</v>
      </c>
      <c r="L2835" s="11" t="b">
        <v>0</v>
      </c>
      <c r="M2835" s="11">
        <v>63</v>
      </c>
      <c r="N2835" s="11" t="b">
        <v>1</v>
      </c>
      <c r="O2835" s="11" t="s">
        <v>8269</v>
      </c>
      <c r="P2835" s="14">
        <f>ROUND(E2835/D2835*100,0)</f>
        <v>102</v>
      </c>
      <c r="Q2835" s="11">
        <f>IFERROR(ROUND(E2835/M2835,2),0)</f>
        <v>32.270000000000003</v>
      </c>
      <c r="R2835" s="16" t="s">
        <v>8315</v>
      </c>
      <c r="S2835" s="11" t="s">
        <v>8316</v>
      </c>
      <c r="T2835" s="21">
        <f>(((K2835/60)/60)/24)+DATE(1970,1,1)</f>
        <v>42160.583043981482</v>
      </c>
      <c r="U2835" s="21">
        <f>(((I2835/60)/60)/24)+DATE(1970,1,1)</f>
        <v>42175.583043981482</v>
      </c>
    </row>
    <row r="2836" spans="1:21" ht="49" x14ac:dyDescent="0.25">
      <c r="A2836">
        <v>2912</v>
      </c>
      <c r="B2836" s="9" t="s">
        <v>2912</v>
      </c>
      <c r="C2836" s="3" t="s">
        <v>7022</v>
      </c>
      <c r="D2836" s="12">
        <v>14440</v>
      </c>
      <c r="E2836" s="13">
        <v>2030</v>
      </c>
      <c r="F2836" s="11" t="s">
        <v>8220</v>
      </c>
      <c r="G2836" s="11" t="s">
        <v>8223</v>
      </c>
      <c r="H2836" s="11" t="s">
        <v>8245</v>
      </c>
      <c r="I2836" s="11">
        <v>1452827374</v>
      </c>
      <c r="J2836" s="11">
        <f>YEAR(T2836)</f>
        <v>2015</v>
      </c>
      <c r="K2836" s="11">
        <v>1450235374</v>
      </c>
      <c r="L2836" s="11" t="b">
        <v>0</v>
      </c>
      <c r="M2836" s="11">
        <v>26</v>
      </c>
      <c r="N2836" s="11" t="b">
        <v>0</v>
      </c>
      <c r="O2836" s="11" t="s">
        <v>8269</v>
      </c>
      <c r="P2836" s="14">
        <f>ROUND(E2836/D2836*100,0)</f>
        <v>14</v>
      </c>
      <c r="Q2836" s="11">
        <f>IFERROR(ROUND(E2836/M2836,2),0)</f>
        <v>78.08</v>
      </c>
      <c r="R2836" s="16" t="s">
        <v>8315</v>
      </c>
      <c r="S2836" s="11" t="s">
        <v>8316</v>
      </c>
      <c r="T2836" s="21">
        <f>(((K2836/60)/60)/24)+DATE(1970,1,1)</f>
        <v>42354.131643518514</v>
      </c>
      <c r="U2836" s="21">
        <f>(((I2836/60)/60)/24)+DATE(1970,1,1)</f>
        <v>42384.131643518514</v>
      </c>
    </row>
    <row r="2837" spans="1:21" ht="49" x14ac:dyDescent="0.25">
      <c r="A2837">
        <v>2835</v>
      </c>
      <c r="B2837" s="9" t="s">
        <v>2835</v>
      </c>
      <c r="C2837" s="3" t="s">
        <v>6945</v>
      </c>
      <c r="D2837" s="12">
        <v>1000</v>
      </c>
      <c r="E2837" s="13">
        <v>1870.99</v>
      </c>
      <c r="F2837" s="11" t="s">
        <v>8218</v>
      </c>
      <c r="G2837" s="11" t="s">
        <v>8224</v>
      </c>
      <c r="H2837" s="11" t="s">
        <v>8246</v>
      </c>
      <c r="I2837" s="11">
        <v>1449273600</v>
      </c>
      <c r="J2837" s="11">
        <f>YEAR(T2837)</f>
        <v>2015</v>
      </c>
      <c r="K2837" s="11">
        <v>1446742417</v>
      </c>
      <c r="L2837" s="11" t="b">
        <v>0</v>
      </c>
      <c r="M2837" s="11">
        <v>93</v>
      </c>
      <c r="N2837" s="11" t="b">
        <v>1</v>
      </c>
      <c r="O2837" s="11" t="s">
        <v>8269</v>
      </c>
      <c r="P2837" s="14">
        <f>ROUND(E2837/D2837*100,0)</f>
        <v>187</v>
      </c>
      <c r="Q2837" s="11">
        <f>IFERROR(ROUND(E2837/M2837,2),0)</f>
        <v>20.12</v>
      </c>
      <c r="R2837" s="16" t="s">
        <v>8315</v>
      </c>
      <c r="S2837" s="11" t="s">
        <v>8316</v>
      </c>
      <c r="T2837" s="21">
        <f>(((K2837/60)/60)/24)+DATE(1970,1,1)</f>
        <v>42313.703900462962</v>
      </c>
      <c r="U2837" s="21">
        <f>(((I2837/60)/60)/24)+DATE(1970,1,1)</f>
        <v>42343</v>
      </c>
    </row>
    <row r="2838" spans="1:21" ht="49" x14ac:dyDescent="0.25">
      <c r="A2838">
        <v>1292</v>
      </c>
      <c r="B2838" s="9" t="s">
        <v>1293</v>
      </c>
      <c r="C2838" s="3" t="s">
        <v>5402</v>
      </c>
      <c r="D2838" s="12">
        <v>1700</v>
      </c>
      <c r="E2838" s="13">
        <v>1870</v>
      </c>
      <c r="F2838" s="11" t="s">
        <v>8218</v>
      </c>
      <c r="G2838" s="11" t="s">
        <v>8224</v>
      </c>
      <c r="H2838" s="11" t="s">
        <v>8246</v>
      </c>
      <c r="I2838" s="11">
        <v>1444172340</v>
      </c>
      <c r="J2838" s="11">
        <f>YEAR(T2838)</f>
        <v>2015</v>
      </c>
      <c r="K2838" s="11">
        <v>1441822828</v>
      </c>
      <c r="L2838" s="11" t="b">
        <v>0</v>
      </c>
      <c r="M2838" s="11">
        <v>52</v>
      </c>
      <c r="N2838" s="11" t="b">
        <v>1</v>
      </c>
      <c r="O2838" s="11" t="s">
        <v>8269</v>
      </c>
      <c r="P2838" s="14">
        <f>ROUND(E2838/D2838*100,0)</f>
        <v>110</v>
      </c>
      <c r="Q2838" s="11">
        <f>IFERROR(ROUND(E2838/M2838,2),0)</f>
        <v>35.96</v>
      </c>
      <c r="R2838" s="16" t="s">
        <v>8315</v>
      </c>
      <c r="S2838" s="11" t="s">
        <v>8316</v>
      </c>
      <c r="T2838" s="21">
        <f>(((K2838/60)/60)/24)+DATE(1970,1,1)</f>
        <v>42256.764212962968</v>
      </c>
      <c r="U2838" s="21">
        <f>(((I2838/60)/60)/24)+DATE(1970,1,1)</f>
        <v>42283.957638888889</v>
      </c>
    </row>
    <row r="2839" spans="1:21" ht="49" x14ac:dyDescent="0.25">
      <c r="A2839">
        <v>526</v>
      </c>
      <c r="B2839" s="9" t="s">
        <v>527</v>
      </c>
      <c r="C2839" s="3" t="s">
        <v>4636</v>
      </c>
      <c r="D2839" s="12">
        <v>1500</v>
      </c>
      <c r="E2839" s="13">
        <v>1710</v>
      </c>
      <c r="F2839" s="11" t="s">
        <v>8218</v>
      </c>
      <c r="G2839" s="11" t="s">
        <v>8224</v>
      </c>
      <c r="H2839" s="11" t="s">
        <v>8246</v>
      </c>
      <c r="I2839" s="11">
        <v>1438966800</v>
      </c>
      <c r="J2839" s="11">
        <f>YEAR(T2839)</f>
        <v>2015</v>
      </c>
      <c r="K2839" s="11">
        <v>1436278344</v>
      </c>
      <c r="L2839" s="11" t="b">
        <v>0</v>
      </c>
      <c r="M2839" s="11">
        <v>23</v>
      </c>
      <c r="N2839" s="11" t="b">
        <v>1</v>
      </c>
      <c r="O2839" s="11" t="s">
        <v>8269</v>
      </c>
      <c r="P2839" s="14">
        <f>ROUND(E2839/D2839*100,0)</f>
        <v>114</v>
      </c>
      <c r="Q2839" s="11">
        <f>IFERROR(ROUND(E2839/M2839,2),0)</f>
        <v>74.349999999999994</v>
      </c>
      <c r="R2839" s="16" t="s">
        <v>8315</v>
      </c>
      <c r="S2839" s="11" t="s">
        <v>8316</v>
      </c>
      <c r="T2839" s="21">
        <f>(((K2839/60)/60)/24)+DATE(1970,1,1)</f>
        <v>42192.591944444444</v>
      </c>
      <c r="U2839" s="21">
        <f>(((I2839/60)/60)/24)+DATE(1970,1,1)</f>
        <v>42223.708333333328</v>
      </c>
    </row>
    <row r="2840" spans="1:21" ht="49" x14ac:dyDescent="0.25">
      <c r="A2840">
        <v>1286</v>
      </c>
      <c r="B2840" s="9" t="s">
        <v>1287</v>
      </c>
      <c r="C2840" s="3" t="s">
        <v>5396</v>
      </c>
      <c r="D2840" s="12">
        <v>1500</v>
      </c>
      <c r="E2840" s="13">
        <v>1625</v>
      </c>
      <c r="F2840" s="11" t="s">
        <v>8218</v>
      </c>
      <c r="G2840" s="11" t="s">
        <v>8224</v>
      </c>
      <c r="H2840" s="11" t="s">
        <v>8246</v>
      </c>
      <c r="I2840" s="11">
        <v>1424181600</v>
      </c>
      <c r="J2840" s="11">
        <f>YEAR(T2840)</f>
        <v>2015</v>
      </c>
      <c r="K2840" s="11">
        <v>1423041227</v>
      </c>
      <c r="L2840" s="11" t="b">
        <v>0</v>
      </c>
      <c r="M2840" s="11">
        <v>20</v>
      </c>
      <c r="N2840" s="11" t="b">
        <v>1</v>
      </c>
      <c r="O2840" s="11" t="s">
        <v>8269</v>
      </c>
      <c r="P2840" s="14">
        <f>ROUND(E2840/D2840*100,0)</f>
        <v>108</v>
      </c>
      <c r="Q2840" s="11">
        <f>IFERROR(ROUND(E2840/M2840,2),0)</f>
        <v>81.25</v>
      </c>
      <c r="R2840" s="16" t="s">
        <v>8315</v>
      </c>
      <c r="S2840" s="11" t="s">
        <v>8316</v>
      </c>
      <c r="T2840" s="21">
        <f>(((K2840/60)/60)/24)+DATE(1970,1,1)</f>
        <v>42039.384571759263</v>
      </c>
      <c r="U2840" s="21">
        <f>(((I2840/60)/60)/24)+DATE(1970,1,1)</f>
        <v>42052.583333333328</v>
      </c>
    </row>
    <row r="2841" spans="1:21" ht="49" x14ac:dyDescent="0.25">
      <c r="A2841">
        <v>2814</v>
      </c>
      <c r="B2841" s="9" t="s">
        <v>2814</v>
      </c>
      <c r="C2841" s="3" t="s">
        <v>6924</v>
      </c>
      <c r="D2841" s="12">
        <v>1500</v>
      </c>
      <c r="E2841" s="13">
        <v>1616</v>
      </c>
      <c r="F2841" s="11" t="s">
        <v>8218</v>
      </c>
      <c r="G2841" s="11" t="s">
        <v>8224</v>
      </c>
      <c r="H2841" s="11" t="s">
        <v>8246</v>
      </c>
      <c r="I2841" s="11">
        <v>1431164115</v>
      </c>
      <c r="J2841" s="11">
        <f>YEAR(T2841)</f>
        <v>2015</v>
      </c>
      <c r="K2841" s="11">
        <v>1428572115</v>
      </c>
      <c r="L2841" s="11" t="b">
        <v>0</v>
      </c>
      <c r="M2841" s="11">
        <v>64</v>
      </c>
      <c r="N2841" s="11" t="b">
        <v>1</v>
      </c>
      <c r="O2841" s="11" t="s">
        <v>8269</v>
      </c>
      <c r="P2841" s="14">
        <f>ROUND(E2841/D2841*100,0)</f>
        <v>108</v>
      </c>
      <c r="Q2841" s="11">
        <f>IFERROR(ROUND(E2841/M2841,2),0)</f>
        <v>25.25</v>
      </c>
      <c r="R2841" s="16" t="s">
        <v>8315</v>
      </c>
      <c r="S2841" s="11" t="s">
        <v>8316</v>
      </c>
      <c r="T2841" s="21">
        <f>(((K2841/60)/60)/24)+DATE(1970,1,1)</f>
        <v>42103.399479166663</v>
      </c>
      <c r="U2841" s="21">
        <f>(((I2841/60)/60)/24)+DATE(1970,1,1)</f>
        <v>42133.399479166663</v>
      </c>
    </row>
    <row r="2842" spans="1:21" ht="49" x14ac:dyDescent="0.25">
      <c r="A2842">
        <v>2918</v>
      </c>
      <c r="B2842" s="9" t="s">
        <v>2918</v>
      </c>
      <c r="C2842" s="3" t="s">
        <v>7028</v>
      </c>
      <c r="D2842" s="12">
        <v>5000</v>
      </c>
      <c r="E2842" s="13">
        <v>1362</v>
      </c>
      <c r="F2842" s="11" t="s">
        <v>8220</v>
      </c>
      <c r="G2842" s="11" t="s">
        <v>8223</v>
      </c>
      <c r="H2842" s="11" t="s">
        <v>8245</v>
      </c>
      <c r="I2842" s="11">
        <v>1446131207</v>
      </c>
      <c r="J2842" s="11">
        <f>YEAR(T2842)</f>
        <v>2015</v>
      </c>
      <c r="K2842" s="11">
        <v>1443712007</v>
      </c>
      <c r="L2842" s="11" t="b">
        <v>0</v>
      </c>
      <c r="M2842" s="11">
        <v>20</v>
      </c>
      <c r="N2842" s="11" t="b">
        <v>0</v>
      </c>
      <c r="O2842" s="11" t="s">
        <v>8269</v>
      </c>
      <c r="P2842" s="14">
        <f>ROUND(E2842/D2842*100,0)</f>
        <v>27</v>
      </c>
      <c r="Q2842" s="11">
        <f>IFERROR(ROUND(E2842/M2842,2),0)</f>
        <v>68.099999999999994</v>
      </c>
      <c r="R2842" s="16" t="s">
        <v>8315</v>
      </c>
      <c r="S2842" s="11" t="s">
        <v>8316</v>
      </c>
      <c r="T2842" s="21">
        <f>(((K2842/60)/60)/24)+DATE(1970,1,1)</f>
        <v>42278.629710648151</v>
      </c>
      <c r="U2842" s="21">
        <f>(((I2842/60)/60)/24)+DATE(1970,1,1)</f>
        <v>42306.629710648151</v>
      </c>
    </row>
    <row r="2843" spans="1:21" ht="49" x14ac:dyDescent="0.25">
      <c r="A2843">
        <v>2834</v>
      </c>
      <c r="B2843" s="9" t="s">
        <v>2834</v>
      </c>
      <c r="C2843" s="3" t="s">
        <v>6944</v>
      </c>
      <c r="D2843" s="12">
        <v>800</v>
      </c>
      <c r="E2843" s="13">
        <v>1360</v>
      </c>
      <c r="F2843" s="11" t="s">
        <v>8218</v>
      </c>
      <c r="G2843" s="11" t="s">
        <v>8224</v>
      </c>
      <c r="H2843" s="11" t="s">
        <v>8246</v>
      </c>
      <c r="I2843" s="11">
        <v>1422658930</v>
      </c>
      <c r="J2843" s="11">
        <f>YEAR(T2843)</f>
        <v>2015</v>
      </c>
      <c r="K2843" s="11">
        <v>1421362930</v>
      </c>
      <c r="L2843" s="11" t="b">
        <v>0</v>
      </c>
      <c r="M2843" s="11">
        <v>21</v>
      </c>
      <c r="N2843" s="11" t="b">
        <v>1</v>
      </c>
      <c r="O2843" s="11" t="s">
        <v>8269</v>
      </c>
      <c r="P2843" s="14">
        <f>ROUND(E2843/D2843*100,0)</f>
        <v>170</v>
      </c>
      <c r="Q2843" s="11">
        <f>IFERROR(ROUND(E2843/M2843,2),0)</f>
        <v>64.760000000000005</v>
      </c>
      <c r="R2843" s="16" t="s">
        <v>8315</v>
      </c>
      <c r="S2843" s="11" t="s">
        <v>8316</v>
      </c>
      <c r="T2843" s="21">
        <f>(((K2843/60)/60)/24)+DATE(1970,1,1)</f>
        <v>42019.959837962961</v>
      </c>
      <c r="U2843" s="21">
        <f>(((I2843/60)/60)/24)+DATE(1970,1,1)</f>
        <v>42034.959837962961</v>
      </c>
    </row>
    <row r="2844" spans="1:21" ht="21" x14ac:dyDescent="0.25">
      <c r="A2844">
        <v>528</v>
      </c>
      <c r="B2844" s="9" t="s">
        <v>529</v>
      </c>
      <c r="C2844" s="3" t="s">
        <v>4638</v>
      </c>
      <c r="D2844" s="12">
        <v>1150</v>
      </c>
      <c r="E2844" s="13">
        <v>1330</v>
      </c>
      <c r="F2844" s="11" t="s">
        <v>8218</v>
      </c>
      <c r="G2844" s="11" t="s">
        <v>8223</v>
      </c>
      <c r="H2844" s="11" t="s">
        <v>8245</v>
      </c>
      <c r="I2844" s="11">
        <v>1434921600</v>
      </c>
      <c r="J2844" s="11">
        <f>YEAR(T2844)</f>
        <v>2015</v>
      </c>
      <c r="K2844" s="11">
        <v>1433109907</v>
      </c>
      <c r="L2844" s="11" t="b">
        <v>0</v>
      </c>
      <c r="M2844" s="11">
        <v>30</v>
      </c>
      <c r="N2844" s="11" t="b">
        <v>1</v>
      </c>
      <c r="O2844" s="11" t="s">
        <v>8269</v>
      </c>
      <c r="P2844" s="14">
        <f>ROUND(E2844/D2844*100,0)</f>
        <v>116</v>
      </c>
      <c r="Q2844" s="11">
        <f>IFERROR(ROUND(E2844/M2844,2),0)</f>
        <v>44.33</v>
      </c>
      <c r="R2844" s="16" t="s">
        <v>8315</v>
      </c>
      <c r="S2844" s="11" t="s">
        <v>8316</v>
      </c>
      <c r="T2844" s="21">
        <f>(((K2844/60)/60)/24)+DATE(1970,1,1)</f>
        <v>42155.920219907406</v>
      </c>
      <c r="U2844" s="21">
        <f>(((I2844/60)/60)/24)+DATE(1970,1,1)</f>
        <v>42176.888888888891</v>
      </c>
    </row>
    <row r="2845" spans="1:21" ht="33" x14ac:dyDescent="0.25">
      <c r="A2845">
        <v>2781</v>
      </c>
      <c r="B2845" s="9" t="s">
        <v>2781</v>
      </c>
      <c r="C2845" s="3" t="s">
        <v>6891</v>
      </c>
      <c r="D2845" s="12">
        <v>1250</v>
      </c>
      <c r="E2845" s="13">
        <v>1316</v>
      </c>
      <c r="F2845" s="11" t="s">
        <v>8218</v>
      </c>
      <c r="G2845" s="11" t="s">
        <v>8223</v>
      </c>
      <c r="H2845" s="11" t="s">
        <v>8245</v>
      </c>
      <c r="I2845" s="11">
        <v>1423724400</v>
      </c>
      <c r="J2845" s="11">
        <f>YEAR(T2845)</f>
        <v>2015</v>
      </c>
      <c r="K2845" s="11">
        <v>1421274954</v>
      </c>
      <c r="L2845" s="11" t="b">
        <v>0</v>
      </c>
      <c r="M2845" s="11">
        <v>28</v>
      </c>
      <c r="N2845" s="11" t="b">
        <v>1</v>
      </c>
      <c r="O2845" s="11" t="s">
        <v>8269</v>
      </c>
      <c r="P2845" s="14">
        <f>ROUND(E2845/D2845*100,0)</f>
        <v>105</v>
      </c>
      <c r="Q2845" s="11">
        <f>IFERROR(ROUND(E2845/M2845,2),0)</f>
        <v>47</v>
      </c>
      <c r="R2845" s="16" t="s">
        <v>8315</v>
      </c>
      <c r="S2845" s="11" t="s">
        <v>8316</v>
      </c>
      <c r="T2845" s="21">
        <f>(((K2845/60)/60)/24)+DATE(1970,1,1)</f>
        <v>42018.94159722222</v>
      </c>
      <c r="U2845" s="21">
        <f>(((I2845/60)/60)/24)+DATE(1970,1,1)</f>
        <v>42047.291666666672</v>
      </c>
    </row>
    <row r="2846" spans="1:21" ht="33" x14ac:dyDescent="0.25">
      <c r="A2846">
        <v>2782</v>
      </c>
      <c r="B2846" s="9" t="s">
        <v>2782</v>
      </c>
      <c r="C2846" s="3" t="s">
        <v>6892</v>
      </c>
      <c r="D2846" s="12">
        <v>1000</v>
      </c>
      <c r="E2846" s="13">
        <v>1200</v>
      </c>
      <c r="F2846" s="11" t="s">
        <v>8218</v>
      </c>
      <c r="G2846" s="11" t="s">
        <v>8223</v>
      </c>
      <c r="H2846" s="11" t="s">
        <v>8245</v>
      </c>
      <c r="I2846" s="11">
        <v>1424149140</v>
      </c>
      <c r="J2846" s="11">
        <f>YEAR(T2846)</f>
        <v>2015</v>
      </c>
      <c r="K2846" s="11">
        <v>1421964718</v>
      </c>
      <c r="L2846" s="11" t="b">
        <v>0</v>
      </c>
      <c r="M2846" s="11">
        <v>18</v>
      </c>
      <c r="N2846" s="11" t="b">
        <v>1</v>
      </c>
      <c r="O2846" s="11" t="s">
        <v>8269</v>
      </c>
      <c r="P2846" s="14">
        <f>ROUND(E2846/D2846*100,0)</f>
        <v>120</v>
      </c>
      <c r="Q2846" s="11">
        <f>IFERROR(ROUND(E2846/M2846,2),0)</f>
        <v>66.67</v>
      </c>
      <c r="R2846" s="16" t="s">
        <v>8315</v>
      </c>
      <c r="S2846" s="11" t="s">
        <v>8316</v>
      </c>
      <c r="T2846" s="21">
        <f>(((K2846/60)/60)/24)+DATE(1970,1,1)</f>
        <v>42026.924976851849</v>
      </c>
      <c r="U2846" s="21">
        <f>(((I2846/60)/60)/24)+DATE(1970,1,1)</f>
        <v>42052.207638888889</v>
      </c>
    </row>
    <row r="2847" spans="1:21" ht="49" x14ac:dyDescent="0.25">
      <c r="A2847">
        <v>2783</v>
      </c>
      <c r="B2847" s="9" t="s">
        <v>2783</v>
      </c>
      <c r="C2847" s="3" t="s">
        <v>6893</v>
      </c>
      <c r="D2847" s="12">
        <v>1000</v>
      </c>
      <c r="E2847" s="13">
        <v>1145</v>
      </c>
      <c r="F2847" s="11" t="s">
        <v>8218</v>
      </c>
      <c r="G2847" s="11" t="s">
        <v>8224</v>
      </c>
      <c r="H2847" s="11" t="s">
        <v>8246</v>
      </c>
      <c r="I2847" s="11">
        <v>1429793446</v>
      </c>
      <c r="J2847" s="11">
        <f>YEAR(T2847)</f>
        <v>2015</v>
      </c>
      <c r="K2847" s="11">
        <v>1428583846</v>
      </c>
      <c r="L2847" s="11" t="b">
        <v>0</v>
      </c>
      <c r="M2847" s="11">
        <v>61</v>
      </c>
      <c r="N2847" s="11" t="b">
        <v>1</v>
      </c>
      <c r="O2847" s="11" t="s">
        <v>8269</v>
      </c>
      <c r="P2847" s="14">
        <f>ROUND(E2847/D2847*100,0)</f>
        <v>115</v>
      </c>
      <c r="Q2847" s="11">
        <f>IFERROR(ROUND(E2847/M2847,2),0)</f>
        <v>18.77</v>
      </c>
      <c r="R2847" s="16" t="s">
        <v>8315</v>
      </c>
      <c r="S2847" s="11" t="s">
        <v>8316</v>
      </c>
      <c r="T2847" s="21">
        <f>(((K2847/60)/60)/24)+DATE(1970,1,1)</f>
        <v>42103.535254629634</v>
      </c>
      <c r="U2847" s="21">
        <f>(((I2847/60)/60)/24)+DATE(1970,1,1)</f>
        <v>42117.535254629634</v>
      </c>
    </row>
    <row r="2848" spans="1:21" ht="65" x14ac:dyDescent="0.25">
      <c r="A2848">
        <v>2837</v>
      </c>
      <c r="B2848" s="9" t="s">
        <v>2837</v>
      </c>
      <c r="C2848" s="3" t="s">
        <v>6947</v>
      </c>
      <c r="D2848" s="12">
        <v>850</v>
      </c>
      <c r="E2848" s="13">
        <v>850</v>
      </c>
      <c r="F2848" s="11" t="s">
        <v>8218</v>
      </c>
      <c r="G2848" s="11" t="s">
        <v>8228</v>
      </c>
      <c r="H2848" s="11" t="s">
        <v>8250</v>
      </c>
      <c r="I2848" s="11">
        <v>1449701284</v>
      </c>
      <c r="J2848" s="11">
        <f>YEAR(T2848)</f>
        <v>2015</v>
      </c>
      <c r="K2848" s="11">
        <v>1446241684</v>
      </c>
      <c r="L2848" s="11" t="b">
        <v>0</v>
      </c>
      <c r="M2848" s="11">
        <v>21</v>
      </c>
      <c r="N2848" s="11" t="b">
        <v>1</v>
      </c>
      <c r="O2848" s="11" t="s">
        <v>8269</v>
      </c>
      <c r="P2848" s="14">
        <f>ROUND(E2848/D2848*100,0)</f>
        <v>100</v>
      </c>
      <c r="Q2848" s="11">
        <f>IFERROR(ROUND(E2848/M2848,2),0)</f>
        <v>40.479999999999997</v>
      </c>
      <c r="R2848" s="16" t="s">
        <v>8315</v>
      </c>
      <c r="S2848" s="11" t="s">
        <v>8316</v>
      </c>
      <c r="T2848" s="21">
        <f>(((K2848/60)/60)/24)+DATE(1970,1,1)</f>
        <v>42307.908379629633</v>
      </c>
      <c r="U2848" s="21">
        <f>(((I2848/60)/60)/24)+DATE(1970,1,1)</f>
        <v>42347.950046296297</v>
      </c>
    </row>
    <row r="2849" spans="1:21" ht="49" x14ac:dyDescent="0.25">
      <c r="A2849">
        <v>2817</v>
      </c>
      <c r="B2849" s="9" t="s">
        <v>2817</v>
      </c>
      <c r="C2849" s="3" t="s">
        <v>6927</v>
      </c>
      <c r="D2849" s="12">
        <v>600</v>
      </c>
      <c r="E2849" s="13">
        <v>780</v>
      </c>
      <c r="F2849" s="11" t="s">
        <v>8218</v>
      </c>
      <c r="G2849" s="11" t="s">
        <v>8224</v>
      </c>
      <c r="H2849" s="11" t="s">
        <v>8246</v>
      </c>
      <c r="I2849" s="11">
        <v>1425136462</v>
      </c>
      <c r="J2849" s="11">
        <f>YEAR(T2849)</f>
        <v>2015</v>
      </c>
      <c r="K2849" s="11">
        <v>1421680462</v>
      </c>
      <c r="L2849" s="11" t="b">
        <v>0</v>
      </c>
      <c r="M2849" s="11">
        <v>33</v>
      </c>
      <c r="N2849" s="11" t="b">
        <v>1</v>
      </c>
      <c r="O2849" s="11" t="s">
        <v>8269</v>
      </c>
      <c r="P2849" s="14">
        <f>ROUND(E2849/D2849*100,0)</f>
        <v>130</v>
      </c>
      <c r="Q2849" s="11">
        <f>IFERROR(ROUND(E2849/M2849,2),0)</f>
        <v>23.64</v>
      </c>
      <c r="R2849" s="16" t="s">
        <v>8315</v>
      </c>
      <c r="S2849" s="11" t="s">
        <v>8316</v>
      </c>
      <c r="T2849" s="21">
        <f>(((K2849/60)/60)/24)+DATE(1970,1,1)</f>
        <v>42023.634976851856</v>
      </c>
      <c r="U2849" s="21">
        <f>(((I2849/60)/60)/24)+DATE(1970,1,1)</f>
        <v>42063.634976851856</v>
      </c>
    </row>
    <row r="2850" spans="1:21" ht="33" x14ac:dyDescent="0.25">
      <c r="A2850">
        <v>2824</v>
      </c>
      <c r="B2850" s="9" t="s">
        <v>2824</v>
      </c>
      <c r="C2850" s="3" t="s">
        <v>6934</v>
      </c>
      <c r="D2850" s="12">
        <v>650</v>
      </c>
      <c r="E2850" s="13">
        <v>760</v>
      </c>
      <c r="F2850" s="11" t="s">
        <v>8218</v>
      </c>
      <c r="G2850" s="11" t="s">
        <v>8223</v>
      </c>
      <c r="H2850" s="11" t="s">
        <v>8245</v>
      </c>
      <c r="I2850" s="11">
        <v>1434159780</v>
      </c>
      <c r="J2850" s="11">
        <f>YEAR(T2850)</f>
        <v>2015</v>
      </c>
      <c r="K2850" s="11">
        <v>1431412196</v>
      </c>
      <c r="L2850" s="11" t="b">
        <v>0</v>
      </c>
      <c r="M2850" s="11">
        <v>15</v>
      </c>
      <c r="N2850" s="11" t="b">
        <v>1</v>
      </c>
      <c r="O2850" s="11" t="s">
        <v>8269</v>
      </c>
      <c r="P2850" s="14">
        <f>ROUND(E2850/D2850*100,0)</f>
        <v>117</v>
      </c>
      <c r="Q2850" s="11">
        <f>IFERROR(ROUND(E2850/M2850,2),0)</f>
        <v>50.67</v>
      </c>
      <c r="R2850" s="16" t="s">
        <v>8315</v>
      </c>
      <c r="S2850" s="11" t="s">
        <v>8316</v>
      </c>
      <c r="T2850" s="21">
        <f>(((K2850/60)/60)/24)+DATE(1970,1,1)</f>
        <v>42136.270787037036</v>
      </c>
      <c r="U2850" s="21">
        <f>(((I2850/60)/60)/24)+DATE(1970,1,1)</f>
        <v>42168.071527777778</v>
      </c>
    </row>
    <row r="2851" spans="1:21" ht="49" x14ac:dyDescent="0.25">
      <c r="A2851">
        <v>2920</v>
      </c>
      <c r="B2851" s="9" t="s">
        <v>2920</v>
      </c>
      <c r="C2851" s="3" t="s">
        <v>7030</v>
      </c>
      <c r="D2851" s="12">
        <v>2500</v>
      </c>
      <c r="E2851" s="13">
        <v>671</v>
      </c>
      <c r="F2851" s="11" t="s">
        <v>8220</v>
      </c>
      <c r="G2851" s="11" t="s">
        <v>8228</v>
      </c>
      <c r="H2851" s="11" t="s">
        <v>8250</v>
      </c>
      <c r="I2851" s="11">
        <v>1427306470</v>
      </c>
      <c r="J2851" s="11">
        <f>YEAR(T2851)</f>
        <v>2015</v>
      </c>
      <c r="K2851" s="11">
        <v>1424718070</v>
      </c>
      <c r="L2851" s="11" t="b">
        <v>0</v>
      </c>
      <c r="M2851" s="11">
        <v>13</v>
      </c>
      <c r="N2851" s="11" t="b">
        <v>0</v>
      </c>
      <c r="O2851" s="11" t="s">
        <v>8269</v>
      </c>
      <c r="P2851" s="14">
        <f>ROUND(E2851/D2851*100,0)</f>
        <v>27</v>
      </c>
      <c r="Q2851" s="11">
        <f>IFERROR(ROUND(E2851/M2851,2),0)</f>
        <v>51.62</v>
      </c>
      <c r="R2851" s="16" t="s">
        <v>8315</v>
      </c>
      <c r="S2851" s="11" t="s">
        <v>8316</v>
      </c>
      <c r="T2851" s="21">
        <f>(((K2851/60)/60)/24)+DATE(1970,1,1)</f>
        <v>42058.792476851857</v>
      </c>
      <c r="U2851" s="21">
        <f>(((I2851/60)/60)/24)+DATE(1970,1,1)</f>
        <v>42088.750810185185</v>
      </c>
    </row>
    <row r="2852" spans="1:21" ht="49" x14ac:dyDescent="0.25">
      <c r="A2852">
        <v>2911</v>
      </c>
      <c r="B2852" s="9" t="s">
        <v>2911</v>
      </c>
      <c r="C2852" s="3" t="s">
        <v>7021</v>
      </c>
      <c r="D2852" s="12">
        <v>1800</v>
      </c>
      <c r="E2852" s="13">
        <v>657</v>
      </c>
      <c r="F2852" s="11" t="s">
        <v>8220</v>
      </c>
      <c r="G2852" s="11" t="s">
        <v>8223</v>
      </c>
      <c r="H2852" s="11" t="s">
        <v>8245</v>
      </c>
      <c r="I2852" s="11">
        <v>1435429626</v>
      </c>
      <c r="J2852" s="11">
        <f>YEAR(T2852)</f>
        <v>2015</v>
      </c>
      <c r="K2852" s="11">
        <v>1431973626</v>
      </c>
      <c r="L2852" s="11" t="b">
        <v>0</v>
      </c>
      <c r="M2852" s="11">
        <v>14</v>
      </c>
      <c r="N2852" s="11" t="b">
        <v>0</v>
      </c>
      <c r="O2852" s="11" t="s">
        <v>8269</v>
      </c>
      <c r="P2852" s="14">
        <f>ROUND(E2852/D2852*100,0)</f>
        <v>37</v>
      </c>
      <c r="Q2852" s="11">
        <f>IFERROR(ROUND(E2852/M2852,2),0)</f>
        <v>46.93</v>
      </c>
      <c r="R2852" s="16" t="s">
        <v>8315</v>
      </c>
      <c r="S2852" s="11" t="s">
        <v>8316</v>
      </c>
      <c r="T2852" s="21">
        <f>(((K2852/60)/60)/24)+DATE(1970,1,1)</f>
        <v>42142.768819444449</v>
      </c>
      <c r="U2852" s="21">
        <f>(((I2852/60)/60)/24)+DATE(1970,1,1)</f>
        <v>42182.768819444449</v>
      </c>
    </row>
    <row r="2853" spans="1:21" ht="49" x14ac:dyDescent="0.25">
      <c r="A2853">
        <v>1294</v>
      </c>
      <c r="B2853" s="9" t="s">
        <v>1295</v>
      </c>
      <c r="C2853" s="3" t="s">
        <v>5404</v>
      </c>
      <c r="D2853" s="12">
        <v>500</v>
      </c>
      <c r="E2853" s="13">
        <v>610</v>
      </c>
      <c r="F2853" s="11" t="s">
        <v>8218</v>
      </c>
      <c r="G2853" s="11" t="s">
        <v>8224</v>
      </c>
      <c r="H2853" s="11" t="s">
        <v>8246</v>
      </c>
      <c r="I2853" s="11">
        <v>1445252400</v>
      </c>
      <c r="J2853" s="11">
        <f>YEAR(T2853)</f>
        <v>2015</v>
      </c>
      <c r="K2853" s="11">
        <v>1443696797</v>
      </c>
      <c r="L2853" s="11" t="b">
        <v>0</v>
      </c>
      <c r="M2853" s="11">
        <v>22</v>
      </c>
      <c r="N2853" s="11" t="b">
        <v>1</v>
      </c>
      <c r="O2853" s="11" t="s">
        <v>8269</v>
      </c>
      <c r="P2853" s="14">
        <f>ROUND(E2853/D2853*100,0)</f>
        <v>122</v>
      </c>
      <c r="Q2853" s="11">
        <f>IFERROR(ROUND(E2853/M2853,2),0)</f>
        <v>27.73</v>
      </c>
      <c r="R2853" s="16" t="s">
        <v>8315</v>
      </c>
      <c r="S2853" s="11" t="s">
        <v>8316</v>
      </c>
      <c r="T2853" s="21">
        <f>(((K2853/60)/60)/24)+DATE(1970,1,1)</f>
        <v>42278.453668981485</v>
      </c>
      <c r="U2853" s="21">
        <f>(((I2853/60)/60)/24)+DATE(1970,1,1)</f>
        <v>42296.458333333328</v>
      </c>
    </row>
    <row r="2854" spans="1:21" ht="65" x14ac:dyDescent="0.25">
      <c r="A2854">
        <v>1287</v>
      </c>
      <c r="B2854" s="9" t="s">
        <v>1288</v>
      </c>
      <c r="C2854" s="3" t="s">
        <v>5397</v>
      </c>
      <c r="D2854" s="12">
        <v>250</v>
      </c>
      <c r="E2854" s="13">
        <v>605</v>
      </c>
      <c r="F2854" s="11" t="s">
        <v>8218</v>
      </c>
      <c r="G2854" s="11" t="s">
        <v>8224</v>
      </c>
      <c r="H2854" s="11" t="s">
        <v>8246</v>
      </c>
      <c r="I2854" s="11">
        <v>1434120856</v>
      </c>
      <c r="J2854" s="11">
        <f>YEAR(T2854)</f>
        <v>2015</v>
      </c>
      <c r="K2854" s="11">
        <v>1428936856</v>
      </c>
      <c r="L2854" s="11" t="b">
        <v>0</v>
      </c>
      <c r="M2854" s="11">
        <v>25</v>
      </c>
      <c r="N2854" s="11" t="b">
        <v>1</v>
      </c>
      <c r="O2854" s="11" t="s">
        <v>8269</v>
      </c>
      <c r="P2854" s="14">
        <f>ROUND(E2854/D2854*100,0)</f>
        <v>242</v>
      </c>
      <c r="Q2854" s="11">
        <f>IFERROR(ROUND(E2854/M2854,2),0)</f>
        <v>24.2</v>
      </c>
      <c r="R2854" s="16" t="s">
        <v>8315</v>
      </c>
      <c r="S2854" s="11" t="s">
        <v>8316</v>
      </c>
      <c r="T2854" s="21">
        <f>(((K2854/60)/60)/24)+DATE(1970,1,1)</f>
        <v>42107.621018518519</v>
      </c>
      <c r="U2854" s="21">
        <f>(((I2854/60)/60)/24)+DATE(1970,1,1)</f>
        <v>42167.621018518519</v>
      </c>
    </row>
    <row r="2855" spans="1:21" ht="49" x14ac:dyDescent="0.25">
      <c r="A2855">
        <v>2906</v>
      </c>
      <c r="B2855" s="9" t="s">
        <v>2906</v>
      </c>
      <c r="C2855" s="3" t="s">
        <v>7016</v>
      </c>
      <c r="D2855" s="12">
        <v>6000</v>
      </c>
      <c r="E2855" s="13">
        <v>565</v>
      </c>
      <c r="F2855" s="11" t="s">
        <v>8220</v>
      </c>
      <c r="G2855" s="11" t="s">
        <v>8223</v>
      </c>
      <c r="H2855" s="11" t="s">
        <v>8245</v>
      </c>
      <c r="I2855" s="11">
        <v>1438390800</v>
      </c>
      <c r="J2855" s="11">
        <f>YEAR(T2855)</f>
        <v>2015</v>
      </c>
      <c r="K2855" s="11">
        <v>1436888066</v>
      </c>
      <c r="L2855" s="11" t="b">
        <v>0</v>
      </c>
      <c r="M2855" s="11">
        <v>7</v>
      </c>
      <c r="N2855" s="11" t="b">
        <v>0</v>
      </c>
      <c r="O2855" s="11" t="s">
        <v>8269</v>
      </c>
      <c r="P2855" s="14">
        <f>ROUND(E2855/D2855*100,0)</f>
        <v>9</v>
      </c>
      <c r="Q2855" s="11">
        <f>IFERROR(ROUND(E2855/M2855,2),0)</f>
        <v>80.709999999999994</v>
      </c>
      <c r="R2855" s="16" t="s">
        <v>8315</v>
      </c>
      <c r="S2855" s="11" t="s">
        <v>8316</v>
      </c>
      <c r="T2855" s="21">
        <f>(((K2855/60)/60)/24)+DATE(1970,1,1)</f>
        <v>42199.648912037039</v>
      </c>
      <c r="U2855" s="21">
        <f>(((I2855/60)/60)/24)+DATE(1970,1,1)</f>
        <v>42217.041666666672</v>
      </c>
    </row>
    <row r="2856" spans="1:21" ht="49" x14ac:dyDescent="0.25">
      <c r="A2856">
        <v>2897</v>
      </c>
      <c r="B2856" s="9" t="s">
        <v>2897</v>
      </c>
      <c r="C2856" s="3" t="s">
        <v>7007</v>
      </c>
      <c r="D2856" s="12">
        <v>12000</v>
      </c>
      <c r="E2856" s="13">
        <v>550</v>
      </c>
      <c r="F2856" s="11" t="s">
        <v>8220</v>
      </c>
      <c r="G2856" s="11" t="s">
        <v>8223</v>
      </c>
      <c r="H2856" s="11" t="s">
        <v>8245</v>
      </c>
      <c r="I2856" s="11">
        <v>1444577345</v>
      </c>
      <c r="J2856" s="11">
        <f>YEAR(T2856)</f>
        <v>2015</v>
      </c>
      <c r="K2856" s="11">
        <v>1441985458</v>
      </c>
      <c r="L2856" s="11" t="b">
        <v>0</v>
      </c>
      <c r="M2856" s="11">
        <v>3</v>
      </c>
      <c r="N2856" s="11" t="b">
        <v>0</v>
      </c>
      <c r="O2856" s="11" t="s">
        <v>8269</v>
      </c>
      <c r="P2856" s="14">
        <f>ROUND(E2856/D2856*100,0)</f>
        <v>5</v>
      </c>
      <c r="Q2856" s="11">
        <f>IFERROR(ROUND(E2856/M2856,2),0)</f>
        <v>183.33</v>
      </c>
      <c r="R2856" s="16" t="s">
        <v>8315</v>
      </c>
      <c r="S2856" s="11" t="s">
        <v>8316</v>
      </c>
      <c r="T2856" s="21">
        <f>(((K2856/60)/60)/24)+DATE(1970,1,1)</f>
        <v>42258.646504629629</v>
      </c>
      <c r="U2856" s="21">
        <f>(((I2856/60)/60)/24)+DATE(1970,1,1)</f>
        <v>42288.645196759258</v>
      </c>
    </row>
    <row r="2857" spans="1:21" ht="65" x14ac:dyDescent="0.25">
      <c r="A2857">
        <v>2805</v>
      </c>
      <c r="B2857" s="9" t="s">
        <v>2805</v>
      </c>
      <c r="C2857" s="3" t="s">
        <v>6915</v>
      </c>
      <c r="D2857" s="12">
        <v>400</v>
      </c>
      <c r="E2857" s="13">
        <v>440</v>
      </c>
      <c r="F2857" s="11" t="s">
        <v>8218</v>
      </c>
      <c r="G2857" s="11" t="s">
        <v>8224</v>
      </c>
      <c r="H2857" s="11" t="s">
        <v>8246</v>
      </c>
      <c r="I2857" s="11">
        <v>1440245273</v>
      </c>
      <c r="J2857" s="11">
        <f>YEAR(T2857)</f>
        <v>2015</v>
      </c>
      <c r="K2857" s="11">
        <v>1438085273</v>
      </c>
      <c r="L2857" s="11" t="b">
        <v>0</v>
      </c>
      <c r="M2857" s="11">
        <v>18</v>
      </c>
      <c r="N2857" s="11" t="b">
        <v>1</v>
      </c>
      <c r="O2857" s="11" t="s">
        <v>8269</v>
      </c>
      <c r="P2857" s="14">
        <f>ROUND(E2857/D2857*100,0)</f>
        <v>110</v>
      </c>
      <c r="Q2857" s="11">
        <f>IFERROR(ROUND(E2857/M2857,2),0)</f>
        <v>24.44</v>
      </c>
      <c r="R2857" s="16" t="s">
        <v>8315</v>
      </c>
      <c r="S2857" s="11" t="s">
        <v>8316</v>
      </c>
      <c r="T2857" s="21">
        <f>(((K2857/60)/60)/24)+DATE(1970,1,1)</f>
        <v>42213.505474537036</v>
      </c>
      <c r="U2857" s="21">
        <f>(((I2857/60)/60)/24)+DATE(1970,1,1)</f>
        <v>42238.505474537036</v>
      </c>
    </row>
    <row r="2858" spans="1:21" ht="49" x14ac:dyDescent="0.25">
      <c r="A2858">
        <v>2917</v>
      </c>
      <c r="B2858" s="9" t="s">
        <v>2917</v>
      </c>
      <c r="C2858" s="3" t="s">
        <v>7027</v>
      </c>
      <c r="D2858" s="12">
        <v>2000</v>
      </c>
      <c r="E2858" s="13">
        <v>437</v>
      </c>
      <c r="F2858" s="11" t="s">
        <v>8220</v>
      </c>
      <c r="G2858" s="11" t="s">
        <v>8223</v>
      </c>
      <c r="H2858" s="11" t="s">
        <v>8245</v>
      </c>
      <c r="I2858" s="11">
        <v>1442381847</v>
      </c>
      <c r="J2858" s="11">
        <f>YEAR(T2858)</f>
        <v>2015</v>
      </c>
      <c r="K2858" s="11">
        <v>1440826647</v>
      </c>
      <c r="L2858" s="11" t="b">
        <v>0</v>
      </c>
      <c r="M2858" s="11">
        <v>9</v>
      </c>
      <c r="N2858" s="11" t="b">
        <v>0</v>
      </c>
      <c r="O2858" s="11" t="s">
        <v>8269</v>
      </c>
      <c r="P2858" s="14">
        <f>ROUND(E2858/D2858*100,0)</f>
        <v>22</v>
      </c>
      <c r="Q2858" s="11">
        <f>IFERROR(ROUND(E2858/M2858,2),0)</f>
        <v>48.56</v>
      </c>
      <c r="R2858" s="16" t="s">
        <v>8315</v>
      </c>
      <c r="S2858" s="11" t="s">
        <v>8316</v>
      </c>
      <c r="T2858" s="21">
        <f>(((K2858/60)/60)/24)+DATE(1970,1,1)</f>
        <v>42245.234340277777</v>
      </c>
      <c r="U2858" s="21">
        <f>(((I2858/60)/60)/24)+DATE(1970,1,1)</f>
        <v>42263.234340277777</v>
      </c>
    </row>
    <row r="2859" spans="1:21" ht="49" x14ac:dyDescent="0.25">
      <c r="A2859">
        <v>2854</v>
      </c>
      <c r="B2859" s="9" t="s">
        <v>2854</v>
      </c>
      <c r="C2859" s="3" t="s">
        <v>6964</v>
      </c>
      <c r="D2859" s="12">
        <v>1000</v>
      </c>
      <c r="E2859" s="13">
        <v>417</v>
      </c>
      <c r="F2859" s="11" t="s">
        <v>8220</v>
      </c>
      <c r="G2859" s="11" t="s">
        <v>8224</v>
      </c>
      <c r="H2859" s="11" t="s">
        <v>8246</v>
      </c>
      <c r="I2859" s="11">
        <v>1431018719</v>
      </c>
      <c r="J2859" s="11">
        <f>YEAR(T2859)</f>
        <v>2015</v>
      </c>
      <c r="K2859" s="11">
        <v>1429290719</v>
      </c>
      <c r="L2859" s="11" t="b">
        <v>0</v>
      </c>
      <c r="M2859" s="11">
        <v>14</v>
      </c>
      <c r="N2859" s="11" t="b">
        <v>0</v>
      </c>
      <c r="O2859" s="11" t="s">
        <v>8269</v>
      </c>
      <c r="P2859" s="14">
        <f>ROUND(E2859/D2859*100,0)</f>
        <v>42</v>
      </c>
      <c r="Q2859" s="11">
        <f>IFERROR(ROUND(E2859/M2859,2),0)</f>
        <v>29.79</v>
      </c>
      <c r="R2859" s="16" t="s">
        <v>8315</v>
      </c>
      <c r="S2859" s="11" t="s">
        <v>8316</v>
      </c>
      <c r="T2859" s="21">
        <f>(((K2859/60)/60)/24)+DATE(1970,1,1)</f>
        <v>42111.71665509259</v>
      </c>
      <c r="U2859" s="21">
        <f>(((I2859/60)/60)/24)+DATE(1970,1,1)</f>
        <v>42131.71665509259</v>
      </c>
    </row>
    <row r="2860" spans="1:21" ht="49" x14ac:dyDescent="0.25">
      <c r="A2860">
        <v>2898</v>
      </c>
      <c r="B2860" s="9" t="s">
        <v>2898</v>
      </c>
      <c r="C2860" s="3" t="s">
        <v>7008</v>
      </c>
      <c r="D2860" s="12">
        <v>7500</v>
      </c>
      <c r="E2860" s="13">
        <v>316</v>
      </c>
      <c r="F2860" s="11" t="s">
        <v>8220</v>
      </c>
      <c r="G2860" s="11" t="s">
        <v>8223</v>
      </c>
      <c r="H2860" s="11" t="s">
        <v>8245</v>
      </c>
      <c r="I2860" s="11">
        <v>1446307053</v>
      </c>
      <c r="J2860" s="11">
        <f>YEAR(T2860)</f>
        <v>2015</v>
      </c>
      <c r="K2860" s="11">
        <v>1443715053</v>
      </c>
      <c r="L2860" s="11" t="b">
        <v>0</v>
      </c>
      <c r="M2860" s="11">
        <v>12</v>
      </c>
      <c r="N2860" s="11" t="b">
        <v>0</v>
      </c>
      <c r="O2860" s="11" t="s">
        <v>8269</v>
      </c>
      <c r="P2860" s="14">
        <f>ROUND(E2860/D2860*100,0)</f>
        <v>4</v>
      </c>
      <c r="Q2860" s="11">
        <f>IFERROR(ROUND(E2860/M2860,2),0)</f>
        <v>26.33</v>
      </c>
      <c r="R2860" s="16" t="s">
        <v>8315</v>
      </c>
      <c r="S2860" s="11" t="s">
        <v>8316</v>
      </c>
      <c r="T2860" s="21">
        <f>(((K2860/60)/60)/24)+DATE(1970,1,1)</f>
        <v>42278.664965277778</v>
      </c>
      <c r="U2860" s="21">
        <f>(((I2860/60)/60)/24)+DATE(1970,1,1)</f>
        <v>42308.664965277778</v>
      </c>
    </row>
    <row r="2861" spans="1:21" ht="49" x14ac:dyDescent="0.25">
      <c r="A2861">
        <v>2856</v>
      </c>
      <c r="B2861" s="9" t="s">
        <v>2856</v>
      </c>
      <c r="C2861" s="3" t="s">
        <v>6966</v>
      </c>
      <c r="D2861" s="12">
        <v>3000</v>
      </c>
      <c r="E2861" s="13">
        <v>146</v>
      </c>
      <c r="F2861" s="11" t="s">
        <v>8220</v>
      </c>
      <c r="G2861" s="11" t="s">
        <v>8223</v>
      </c>
      <c r="H2861" s="11" t="s">
        <v>8245</v>
      </c>
      <c r="I2861" s="11">
        <v>1439069640</v>
      </c>
      <c r="J2861" s="11">
        <f>YEAR(T2861)</f>
        <v>2015</v>
      </c>
      <c r="K2861" s="11">
        <v>1433897647</v>
      </c>
      <c r="L2861" s="11" t="b">
        <v>0</v>
      </c>
      <c r="M2861" s="11">
        <v>6</v>
      </c>
      <c r="N2861" s="11" t="b">
        <v>0</v>
      </c>
      <c r="O2861" s="11" t="s">
        <v>8269</v>
      </c>
      <c r="P2861" s="14">
        <f>ROUND(E2861/D2861*100,0)</f>
        <v>5</v>
      </c>
      <c r="Q2861" s="11">
        <f>IFERROR(ROUND(E2861/M2861,2),0)</f>
        <v>24.33</v>
      </c>
      <c r="R2861" s="16" t="s">
        <v>8315</v>
      </c>
      <c r="S2861" s="11" t="s">
        <v>8316</v>
      </c>
      <c r="T2861" s="21">
        <f>(((K2861/60)/60)/24)+DATE(1970,1,1)</f>
        <v>42165.037581018521</v>
      </c>
      <c r="U2861" s="21">
        <f>(((I2861/60)/60)/24)+DATE(1970,1,1)</f>
        <v>42224.898611111115</v>
      </c>
    </row>
    <row r="2862" spans="1:21" ht="33" x14ac:dyDescent="0.25">
      <c r="A2862">
        <v>2885</v>
      </c>
      <c r="B2862" s="9" t="s">
        <v>2885</v>
      </c>
      <c r="C2862" s="3" t="s">
        <v>6995</v>
      </c>
      <c r="D2862" s="12">
        <v>400</v>
      </c>
      <c r="E2862" s="13">
        <v>130</v>
      </c>
      <c r="F2862" s="11" t="s">
        <v>8220</v>
      </c>
      <c r="G2862" s="11" t="s">
        <v>8223</v>
      </c>
      <c r="H2862" s="11" t="s">
        <v>8245</v>
      </c>
      <c r="I2862" s="11">
        <v>1426294201</v>
      </c>
      <c r="J2862" s="11">
        <f>YEAR(T2862)</f>
        <v>2015</v>
      </c>
      <c r="K2862" s="11">
        <v>1423705801</v>
      </c>
      <c r="L2862" s="11" t="b">
        <v>0</v>
      </c>
      <c r="M2862" s="11">
        <v>5</v>
      </c>
      <c r="N2862" s="11" t="b">
        <v>0</v>
      </c>
      <c r="O2862" s="11" t="s">
        <v>8269</v>
      </c>
      <c r="P2862" s="14">
        <f>ROUND(E2862/D2862*100,0)</f>
        <v>33</v>
      </c>
      <c r="Q2862" s="11">
        <f>IFERROR(ROUND(E2862/M2862,2),0)</f>
        <v>26</v>
      </c>
      <c r="R2862" s="16" t="s">
        <v>8315</v>
      </c>
      <c r="S2862" s="11" t="s">
        <v>8316</v>
      </c>
      <c r="T2862" s="21">
        <f>(((K2862/60)/60)/24)+DATE(1970,1,1)</f>
        <v>42047.07640046296</v>
      </c>
      <c r="U2862" s="21">
        <f>(((I2862/60)/60)/24)+DATE(1970,1,1)</f>
        <v>42077.034733796296</v>
      </c>
    </row>
    <row r="2863" spans="1:21" ht="49" x14ac:dyDescent="0.25">
      <c r="A2863">
        <v>2823</v>
      </c>
      <c r="B2863" s="9" t="s">
        <v>2823</v>
      </c>
      <c r="C2863" s="3" t="s">
        <v>6933</v>
      </c>
      <c r="D2863" s="12">
        <v>100</v>
      </c>
      <c r="E2863" s="13">
        <v>124</v>
      </c>
      <c r="F2863" s="11" t="s">
        <v>8218</v>
      </c>
      <c r="G2863" s="11" t="s">
        <v>8224</v>
      </c>
      <c r="H2863" s="11" t="s">
        <v>8246</v>
      </c>
      <c r="I2863" s="11">
        <v>1427842740</v>
      </c>
      <c r="J2863" s="11">
        <f>YEAR(T2863)</f>
        <v>2015</v>
      </c>
      <c r="K2863" s="11">
        <v>1425428206</v>
      </c>
      <c r="L2863" s="11" t="b">
        <v>0</v>
      </c>
      <c r="M2863" s="11">
        <v>14</v>
      </c>
      <c r="N2863" s="11" t="b">
        <v>1</v>
      </c>
      <c r="O2863" s="11" t="s">
        <v>8269</v>
      </c>
      <c r="P2863" s="14">
        <f>ROUND(E2863/D2863*100,0)</f>
        <v>124</v>
      </c>
      <c r="Q2863" s="11">
        <f>IFERROR(ROUND(E2863/M2863,2),0)</f>
        <v>8.86</v>
      </c>
      <c r="R2863" s="16" t="s">
        <v>8315</v>
      </c>
      <c r="S2863" s="11" t="s">
        <v>8316</v>
      </c>
      <c r="T2863" s="21">
        <f>(((K2863/60)/60)/24)+DATE(1970,1,1)</f>
        <v>42067.011643518519</v>
      </c>
      <c r="U2863" s="21">
        <f>(((I2863/60)/60)/24)+DATE(1970,1,1)</f>
        <v>42094.957638888889</v>
      </c>
    </row>
    <row r="2864" spans="1:21" ht="49" x14ac:dyDescent="0.25">
      <c r="A2864">
        <v>2861</v>
      </c>
      <c r="B2864" s="9" t="s">
        <v>2861</v>
      </c>
      <c r="C2864" s="3" t="s">
        <v>6971</v>
      </c>
      <c r="D2864" s="12">
        <v>250</v>
      </c>
      <c r="E2864" s="13">
        <v>80</v>
      </c>
      <c r="F2864" s="11" t="s">
        <v>8220</v>
      </c>
      <c r="G2864" s="11" t="s">
        <v>8225</v>
      </c>
      <c r="H2864" s="11" t="s">
        <v>8247</v>
      </c>
      <c r="I2864" s="11">
        <v>1443103848</v>
      </c>
      <c r="J2864" s="11">
        <f>YEAR(T2864)</f>
        <v>2015</v>
      </c>
      <c r="K2864" s="11">
        <v>1441894248</v>
      </c>
      <c r="L2864" s="11" t="b">
        <v>0</v>
      </c>
      <c r="M2864" s="11">
        <v>3</v>
      </c>
      <c r="N2864" s="11" t="b">
        <v>0</v>
      </c>
      <c r="O2864" s="11" t="s">
        <v>8269</v>
      </c>
      <c r="P2864" s="14">
        <f>ROUND(E2864/D2864*100,0)</f>
        <v>32</v>
      </c>
      <c r="Q2864" s="11">
        <f>IFERROR(ROUND(E2864/M2864,2),0)</f>
        <v>26.67</v>
      </c>
      <c r="R2864" s="16" t="s">
        <v>8315</v>
      </c>
      <c r="S2864" s="11" t="s">
        <v>8316</v>
      </c>
      <c r="T2864" s="21">
        <f>(((K2864/60)/60)/24)+DATE(1970,1,1)</f>
        <v>42257.590833333335</v>
      </c>
      <c r="U2864" s="21">
        <f>(((I2864/60)/60)/24)+DATE(1970,1,1)</f>
        <v>42271.590833333335</v>
      </c>
    </row>
    <row r="2865" spans="1:21" ht="49" x14ac:dyDescent="0.25">
      <c r="A2865">
        <v>2848</v>
      </c>
      <c r="B2865" s="9" t="s">
        <v>2848</v>
      </c>
      <c r="C2865" s="3" t="s">
        <v>6958</v>
      </c>
      <c r="D2865" s="12">
        <v>35000</v>
      </c>
      <c r="E2865" s="13">
        <v>70</v>
      </c>
      <c r="F2865" s="11" t="s">
        <v>8220</v>
      </c>
      <c r="G2865" s="11" t="s">
        <v>8223</v>
      </c>
      <c r="H2865" s="11" t="s">
        <v>8245</v>
      </c>
      <c r="I2865" s="11">
        <v>1432913659</v>
      </c>
      <c r="J2865" s="11">
        <f>YEAR(T2865)</f>
        <v>2015</v>
      </c>
      <c r="K2865" s="11">
        <v>1430321659</v>
      </c>
      <c r="L2865" s="11" t="b">
        <v>0</v>
      </c>
      <c r="M2865" s="11">
        <v>3</v>
      </c>
      <c r="N2865" s="11" t="b">
        <v>0</v>
      </c>
      <c r="O2865" s="11" t="s">
        <v>8269</v>
      </c>
      <c r="P2865" s="14">
        <f>ROUND(E2865/D2865*100,0)</f>
        <v>0</v>
      </c>
      <c r="Q2865" s="11">
        <f>IFERROR(ROUND(E2865/M2865,2),0)</f>
        <v>23.33</v>
      </c>
      <c r="R2865" s="16" t="s">
        <v>8315</v>
      </c>
      <c r="S2865" s="11" t="s">
        <v>8316</v>
      </c>
      <c r="T2865" s="21">
        <f>(((K2865/60)/60)/24)+DATE(1970,1,1)</f>
        <v>42123.648831018523</v>
      </c>
      <c r="U2865" s="21">
        <f>(((I2865/60)/60)/24)+DATE(1970,1,1)</f>
        <v>42153.648831018523</v>
      </c>
    </row>
    <row r="2866" spans="1:21" ht="49" x14ac:dyDescent="0.25">
      <c r="A2866">
        <v>2878</v>
      </c>
      <c r="B2866" s="9" t="s">
        <v>2878</v>
      </c>
      <c r="C2866" s="3" t="s">
        <v>6988</v>
      </c>
      <c r="D2866" s="12">
        <v>3000</v>
      </c>
      <c r="E2866" s="13">
        <v>63</v>
      </c>
      <c r="F2866" s="11" t="s">
        <v>8220</v>
      </c>
      <c r="G2866" s="11" t="s">
        <v>8224</v>
      </c>
      <c r="H2866" s="11" t="s">
        <v>8246</v>
      </c>
      <c r="I2866" s="11">
        <v>1435934795</v>
      </c>
      <c r="J2866" s="11">
        <f>YEAR(T2866)</f>
        <v>2015</v>
      </c>
      <c r="K2866" s="11">
        <v>1430750795</v>
      </c>
      <c r="L2866" s="11" t="b">
        <v>0</v>
      </c>
      <c r="M2866" s="11">
        <v>4</v>
      </c>
      <c r="N2866" s="11" t="b">
        <v>0</v>
      </c>
      <c r="O2866" s="11" t="s">
        <v>8269</v>
      </c>
      <c r="P2866" s="14">
        <f>ROUND(E2866/D2866*100,0)</f>
        <v>2</v>
      </c>
      <c r="Q2866" s="11">
        <f>IFERROR(ROUND(E2866/M2866,2),0)</f>
        <v>15.75</v>
      </c>
      <c r="R2866" s="16" t="s">
        <v>8315</v>
      </c>
      <c r="S2866" s="11" t="s">
        <v>8316</v>
      </c>
      <c r="T2866" s="21">
        <f>(((K2866/60)/60)/24)+DATE(1970,1,1)</f>
        <v>42128.615682870368</v>
      </c>
      <c r="U2866" s="21">
        <f>(((I2866/60)/60)/24)+DATE(1970,1,1)</f>
        <v>42188.615682870368</v>
      </c>
    </row>
    <row r="2867" spans="1:21" ht="21" x14ac:dyDescent="0.25">
      <c r="A2867">
        <v>2864</v>
      </c>
      <c r="B2867" s="9" t="s">
        <v>2864</v>
      </c>
      <c r="C2867" s="3" t="s">
        <v>6974</v>
      </c>
      <c r="D2867" s="12">
        <v>2500</v>
      </c>
      <c r="E2867" s="13">
        <v>40</v>
      </c>
      <c r="F2867" s="11" t="s">
        <v>8220</v>
      </c>
      <c r="G2867" s="11" t="s">
        <v>8224</v>
      </c>
      <c r="H2867" s="11" t="s">
        <v>8246</v>
      </c>
      <c r="I2867" s="11">
        <v>1437139080</v>
      </c>
      <c r="J2867" s="11">
        <f>YEAR(T2867)</f>
        <v>2015</v>
      </c>
      <c r="K2867" s="11">
        <v>1434552207</v>
      </c>
      <c r="L2867" s="11" t="b">
        <v>0</v>
      </c>
      <c r="M2867" s="11">
        <v>3</v>
      </c>
      <c r="N2867" s="11" t="b">
        <v>0</v>
      </c>
      <c r="O2867" s="11" t="s">
        <v>8269</v>
      </c>
      <c r="P2867" s="14">
        <f>ROUND(E2867/D2867*100,0)</f>
        <v>2</v>
      </c>
      <c r="Q2867" s="11">
        <f>IFERROR(ROUND(E2867/M2867,2),0)</f>
        <v>13.33</v>
      </c>
      <c r="R2867" s="16" t="s">
        <v>8315</v>
      </c>
      <c r="S2867" s="11" t="s">
        <v>8316</v>
      </c>
      <c r="T2867" s="21">
        <f>(((K2867/60)/60)/24)+DATE(1970,1,1)</f>
        <v>42172.613506944443</v>
      </c>
      <c r="U2867" s="21">
        <f>(((I2867/60)/60)/24)+DATE(1970,1,1)</f>
        <v>42202.554166666669</v>
      </c>
    </row>
    <row r="2868" spans="1:21" ht="49" x14ac:dyDescent="0.25">
      <c r="A2868">
        <v>2903</v>
      </c>
      <c r="B2868" s="9" t="s">
        <v>2903</v>
      </c>
      <c r="C2868" s="3" t="s">
        <v>7013</v>
      </c>
      <c r="D2868" s="12">
        <v>5000</v>
      </c>
      <c r="E2868" s="13">
        <v>39</v>
      </c>
      <c r="F2868" s="11" t="s">
        <v>8220</v>
      </c>
      <c r="G2868" s="11" t="s">
        <v>8223</v>
      </c>
      <c r="H2868" s="11" t="s">
        <v>8245</v>
      </c>
      <c r="I2868" s="11">
        <v>1441771218</v>
      </c>
      <c r="J2868" s="11">
        <f>YEAR(T2868)</f>
        <v>2015</v>
      </c>
      <c r="K2868" s="11">
        <v>1436587218</v>
      </c>
      <c r="L2868" s="11" t="b">
        <v>0</v>
      </c>
      <c r="M2868" s="11">
        <v>4</v>
      </c>
      <c r="N2868" s="11" t="b">
        <v>0</v>
      </c>
      <c r="O2868" s="11" t="s">
        <v>8269</v>
      </c>
      <c r="P2868" s="14">
        <f>ROUND(E2868/D2868*100,0)</f>
        <v>1</v>
      </c>
      <c r="Q2868" s="11">
        <f>IFERROR(ROUND(E2868/M2868,2),0)</f>
        <v>9.75</v>
      </c>
      <c r="R2868" s="16" t="s">
        <v>8315</v>
      </c>
      <c r="S2868" s="11" t="s">
        <v>8316</v>
      </c>
      <c r="T2868" s="21">
        <f>(((K2868/60)/60)/24)+DATE(1970,1,1)</f>
        <v>42196.166874999995</v>
      </c>
      <c r="U2868" s="21">
        <f>(((I2868/60)/60)/24)+DATE(1970,1,1)</f>
        <v>42256.166874999995</v>
      </c>
    </row>
    <row r="2869" spans="1:21" ht="33" x14ac:dyDescent="0.25">
      <c r="A2869">
        <v>2859</v>
      </c>
      <c r="B2869" s="9" t="s">
        <v>2859</v>
      </c>
      <c r="C2869" s="3" t="s">
        <v>6969</v>
      </c>
      <c r="D2869" s="12">
        <v>2000</v>
      </c>
      <c r="E2869" s="13">
        <v>35</v>
      </c>
      <c r="F2869" s="11" t="s">
        <v>8220</v>
      </c>
      <c r="G2869" s="11" t="s">
        <v>8225</v>
      </c>
      <c r="H2869" s="11" t="s">
        <v>8247</v>
      </c>
      <c r="I2869" s="11">
        <v>1444984904</v>
      </c>
      <c r="J2869" s="11">
        <f>YEAR(T2869)</f>
        <v>2015</v>
      </c>
      <c r="K2869" s="11">
        <v>1439800904</v>
      </c>
      <c r="L2869" s="11" t="b">
        <v>0</v>
      </c>
      <c r="M2869" s="11">
        <v>1</v>
      </c>
      <c r="N2869" s="11" t="b">
        <v>0</v>
      </c>
      <c r="O2869" s="11" t="s">
        <v>8269</v>
      </c>
      <c r="P2869" s="14">
        <f>ROUND(E2869/D2869*100,0)</f>
        <v>2</v>
      </c>
      <c r="Q2869" s="11">
        <f>IFERROR(ROUND(E2869/M2869,2),0)</f>
        <v>35</v>
      </c>
      <c r="R2869" s="16" t="s">
        <v>8315</v>
      </c>
      <c r="S2869" s="11" t="s">
        <v>8316</v>
      </c>
      <c r="T2869" s="21">
        <f>(((K2869/60)/60)/24)+DATE(1970,1,1)</f>
        <v>42233.362314814818</v>
      </c>
      <c r="U2869" s="21">
        <f>(((I2869/60)/60)/24)+DATE(1970,1,1)</f>
        <v>42293.362314814818</v>
      </c>
    </row>
    <row r="2870" spans="1:21" ht="49" x14ac:dyDescent="0.25">
      <c r="A2870">
        <v>2879</v>
      </c>
      <c r="B2870" s="9" t="s">
        <v>2879</v>
      </c>
      <c r="C2870" s="3" t="s">
        <v>6989</v>
      </c>
      <c r="D2870" s="12">
        <v>11200</v>
      </c>
      <c r="E2870" s="13">
        <v>29</v>
      </c>
      <c r="F2870" s="11" t="s">
        <v>8220</v>
      </c>
      <c r="G2870" s="11" t="s">
        <v>8223</v>
      </c>
      <c r="H2870" s="11" t="s">
        <v>8245</v>
      </c>
      <c r="I2870" s="11">
        <v>1453310661</v>
      </c>
      <c r="J2870" s="11">
        <f>YEAR(T2870)</f>
        <v>2015</v>
      </c>
      <c r="K2870" s="11">
        <v>1450718661</v>
      </c>
      <c r="L2870" s="11" t="b">
        <v>0</v>
      </c>
      <c r="M2870" s="11">
        <v>1</v>
      </c>
      <c r="N2870" s="11" t="b">
        <v>0</v>
      </c>
      <c r="O2870" s="11" t="s">
        <v>8269</v>
      </c>
      <c r="P2870" s="14">
        <f>ROUND(E2870/D2870*100,0)</f>
        <v>0</v>
      </c>
      <c r="Q2870" s="11">
        <f>IFERROR(ROUND(E2870/M2870,2),0)</f>
        <v>29</v>
      </c>
      <c r="R2870" s="16" t="s">
        <v>8315</v>
      </c>
      <c r="S2870" s="11" t="s">
        <v>8316</v>
      </c>
      <c r="T2870" s="21">
        <f>(((K2870/60)/60)/24)+DATE(1970,1,1)</f>
        <v>42359.725243055553</v>
      </c>
      <c r="U2870" s="21">
        <f>(((I2870/60)/60)/24)+DATE(1970,1,1)</f>
        <v>42389.725243055553</v>
      </c>
    </row>
    <row r="2871" spans="1:21" ht="33" x14ac:dyDescent="0.25">
      <c r="A2871">
        <v>2902</v>
      </c>
      <c r="B2871" s="9" t="s">
        <v>2902</v>
      </c>
      <c r="C2871" s="3" t="s">
        <v>7012</v>
      </c>
      <c r="D2871" s="12">
        <v>150000</v>
      </c>
      <c r="E2871" s="13">
        <v>25</v>
      </c>
      <c r="F2871" s="11" t="s">
        <v>8220</v>
      </c>
      <c r="G2871" s="11" t="s">
        <v>8223</v>
      </c>
      <c r="H2871" s="11" t="s">
        <v>8245</v>
      </c>
      <c r="I2871" s="11">
        <v>1440412396</v>
      </c>
      <c r="J2871" s="11">
        <f>YEAR(T2871)</f>
        <v>2015</v>
      </c>
      <c r="K2871" s="11">
        <v>1437820396</v>
      </c>
      <c r="L2871" s="11" t="b">
        <v>0</v>
      </c>
      <c r="M2871" s="11">
        <v>1</v>
      </c>
      <c r="N2871" s="11" t="b">
        <v>0</v>
      </c>
      <c r="O2871" s="11" t="s">
        <v>8269</v>
      </c>
      <c r="P2871" s="14">
        <f>ROUND(E2871/D2871*100,0)</f>
        <v>0</v>
      </c>
      <c r="Q2871" s="11">
        <f>IFERROR(ROUND(E2871/M2871,2),0)</f>
        <v>25</v>
      </c>
      <c r="R2871" s="16" t="s">
        <v>8315</v>
      </c>
      <c r="S2871" s="11" t="s">
        <v>8316</v>
      </c>
      <c r="T2871" s="21">
        <f>(((K2871/60)/60)/24)+DATE(1970,1,1)</f>
        <v>42210.439768518518</v>
      </c>
      <c r="U2871" s="21">
        <f>(((I2871/60)/60)/24)+DATE(1970,1,1)</f>
        <v>42240.439768518518</v>
      </c>
    </row>
    <row r="2872" spans="1:21" ht="49" x14ac:dyDescent="0.25">
      <c r="A2872">
        <v>2841</v>
      </c>
      <c r="B2872" s="9" t="s">
        <v>2841</v>
      </c>
      <c r="C2872" s="3" t="s">
        <v>6951</v>
      </c>
      <c r="D2872" s="12">
        <v>1000</v>
      </c>
      <c r="E2872" s="13">
        <v>10</v>
      </c>
      <c r="F2872" s="11" t="s">
        <v>8220</v>
      </c>
      <c r="G2872" s="11" t="s">
        <v>8224</v>
      </c>
      <c r="H2872" s="11" t="s">
        <v>8246</v>
      </c>
      <c r="I2872" s="11">
        <v>1450032297</v>
      </c>
      <c r="J2872" s="11">
        <f>YEAR(T2872)</f>
        <v>2015</v>
      </c>
      <c r="K2872" s="11">
        <v>1444844697</v>
      </c>
      <c r="L2872" s="11" t="b">
        <v>0</v>
      </c>
      <c r="M2872" s="11">
        <v>1</v>
      </c>
      <c r="N2872" s="11" t="b">
        <v>0</v>
      </c>
      <c r="O2872" s="11" t="s">
        <v>8269</v>
      </c>
      <c r="P2872" s="14">
        <f>ROUND(E2872/D2872*100,0)</f>
        <v>1</v>
      </c>
      <c r="Q2872" s="11">
        <f>IFERROR(ROUND(E2872/M2872,2),0)</f>
        <v>10</v>
      </c>
      <c r="R2872" s="16" t="s">
        <v>8315</v>
      </c>
      <c r="S2872" s="11" t="s">
        <v>8316</v>
      </c>
      <c r="T2872" s="21">
        <f>(((K2872/60)/60)/24)+DATE(1970,1,1)</f>
        <v>42291.739548611105</v>
      </c>
      <c r="U2872" s="21">
        <f>(((I2872/60)/60)/24)+DATE(1970,1,1)</f>
        <v>42351.781215277777</v>
      </c>
    </row>
    <row r="2873" spans="1:21" ht="49" x14ac:dyDescent="0.25">
      <c r="A2873">
        <v>2886</v>
      </c>
      <c r="B2873" s="9" t="s">
        <v>2886</v>
      </c>
      <c r="C2873" s="3" t="s">
        <v>6996</v>
      </c>
      <c r="D2873" s="12">
        <v>200</v>
      </c>
      <c r="E2873" s="13">
        <v>10</v>
      </c>
      <c r="F2873" s="11" t="s">
        <v>8220</v>
      </c>
      <c r="G2873" s="11" t="s">
        <v>8223</v>
      </c>
      <c r="H2873" s="11" t="s">
        <v>8245</v>
      </c>
      <c r="I2873" s="11">
        <v>1442635140</v>
      </c>
      <c r="J2873" s="11">
        <f>YEAR(T2873)</f>
        <v>2015</v>
      </c>
      <c r="K2873" s="11">
        <v>1442243484</v>
      </c>
      <c r="L2873" s="11" t="b">
        <v>0</v>
      </c>
      <c r="M2873" s="11">
        <v>1</v>
      </c>
      <c r="N2873" s="11" t="b">
        <v>0</v>
      </c>
      <c r="O2873" s="11" t="s">
        <v>8269</v>
      </c>
      <c r="P2873" s="14">
        <f>ROUND(E2873/D2873*100,0)</f>
        <v>5</v>
      </c>
      <c r="Q2873" s="11">
        <f>IFERROR(ROUND(E2873/M2873,2),0)</f>
        <v>10</v>
      </c>
      <c r="R2873" s="16" t="s">
        <v>8315</v>
      </c>
      <c r="S2873" s="11" t="s">
        <v>8316</v>
      </c>
      <c r="T2873" s="21">
        <f>(((K2873/60)/60)/24)+DATE(1970,1,1)</f>
        <v>42261.632916666669</v>
      </c>
      <c r="U2873" s="21">
        <f>(((I2873/60)/60)/24)+DATE(1970,1,1)</f>
        <v>42266.165972222225</v>
      </c>
    </row>
    <row r="2874" spans="1:21" ht="49" x14ac:dyDescent="0.25">
      <c r="A2874">
        <v>2910</v>
      </c>
      <c r="B2874" s="9" t="s">
        <v>2910</v>
      </c>
      <c r="C2874" s="3" t="s">
        <v>7020</v>
      </c>
      <c r="D2874" s="12">
        <v>30000</v>
      </c>
      <c r="E2874" s="13">
        <v>1</v>
      </c>
      <c r="F2874" s="11" t="s">
        <v>8220</v>
      </c>
      <c r="G2874" s="11" t="s">
        <v>8224</v>
      </c>
      <c r="H2874" s="11" t="s">
        <v>8246</v>
      </c>
      <c r="I2874" s="11">
        <v>1434139887</v>
      </c>
      <c r="J2874" s="11">
        <f>YEAR(T2874)</f>
        <v>2015</v>
      </c>
      <c r="K2874" s="11">
        <v>1428955887</v>
      </c>
      <c r="L2874" s="11" t="b">
        <v>0</v>
      </c>
      <c r="M2874" s="11">
        <v>1</v>
      </c>
      <c r="N2874" s="11" t="b">
        <v>0</v>
      </c>
      <c r="O2874" s="11" t="s">
        <v>8269</v>
      </c>
      <c r="P2874" s="14">
        <f>ROUND(E2874/D2874*100,0)</f>
        <v>0</v>
      </c>
      <c r="Q2874" s="11">
        <f>IFERROR(ROUND(E2874/M2874,2),0)</f>
        <v>1</v>
      </c>
      <c r="R2874" s="16" t="s">
        <v>8315</v>
      </c>
      <c r="S2874" s="11" t="s">
        <v>8316</v>
      </c>
      <c r="T2874" s="21">
        <f>(((K2874/60)/60)/24)+DATE(1970,1,1)</f>
        <v>42107.841284722221</v>
      </c>
      <c r="U2874" s="21">
        <f>(((I2874/60)/60)/24)+DATE(1970,1,1)</f>
        <v>42167.841284722221</v>
      </c>
    </row>
    <row r="2875" spans="1:21" ht="33" x14ac:dyDescent="0.25">
      <c r="A2875">
        <v>2914</v>
      </c>
      <c r="B2875" s="9" t="s">
        <v>2914</v>
      </c>
      <c r="C2875" s="3" t="s">
        <v>7024</v>
      </c>
      <c r="D2875" s="12">
        <v>25000</v>
      </c>
      <c r="E2875" s="13">
        <v>1</v>
      </c>
      <c r="F2875" s="11" t="s">
        <v>8220</v>
      </c>
      <c r="G2875" s="11" t="s">
        <v>8224</v>
      </c>
      <c r="H2875" s="11" t="s">
        <v>8246</v>
      </c>
      <c r="I2875" s="11">
        <v>1426365994</v>
      </c>
      <c r="J2875" s="11">
        <f>YEAR(T2875)</f>
        <v>2015</v>
      </c>
      <c r="K2875" s="11">
        <v>1421185594</v>
      </c>
      <c r="L2875" s="11" t="b">
        <v>0</v>
      </c>
      <c r="M2875" s="11">
        <v>1</v>
      </c>
      <c r="N2875" s="11" t="b">
        <v>0</v>
      </c>
      <c r="O2875" s="11" t="s">
        <v>8269</v>
      </c>
      <c r="P2875" s="14">
        <f>ROUND(E2875/D2875*100,0)</f>
        <v>0</v>
      </c>
      <c r="Q2875" s="11">
        <f>IFERROR(ROUND(E2875/M2875,2),0)</f>
        <v>1</v>
      </c>
      <c r="R2875" s="16" t="s">
        <v>8315</v>
      </c>
      <c r="S2875" s="11" t="s">
        <v>8316</v>
      </c>
      <c r="T2875" s="21">
        <f>(((K2875/60)/60)/24)+DATE(1970,1,1)</f>
        <v>42017.907337962963</v>
      </c>
      <c r="U2875" s="21">
        <f>(((I2875/60)/60)/24)+DATE(1970,1,1)</f>
        <v>42077.865671296298</v>
      </c>
    </row>
    <row r="2876" spans="1:21" ht="49" x14ac:dyDescent="0.25">
      <c r="A2876">
        <v>2846</v>
      </c>
      <c r="B2876" s="9" t="s">
        <v>2846</v>
      </c>
      <c r="C2876" s="3" t="s">
        <v>6956</v>
      </c>
      <c r="D2876" s="12">
        <v>8000</v>
      </c>
      <c r="E2876" s="13">
        <v>0</v>
      </c>
      <c r="F2876" s="11" t="s">
        <v>8220</v>
      </c>
      <c r="G2876" s="11" t="s">
        <v>8223</v>
      </c>
      <c r="H2876" s="11" t="s">
        <v>8245</v>
      </c>
      <c r="I2876" s="11">
        <v>1432917394</v>
      </c>
      <c r="J2876" s="11">
        <f>YEAR(T2876)</f>
        <v>2015</v>
      </c>
      <c r="K2876" s="11">
        <v>1429029394</v>
      </c>
      <c r="L2876" s="11" t="b">
        <v>0</v>
      </c>
      <c r="M2876" s="11">
        <v>0</v>
      </c>
      <c r="N2876" s="11" t="b">
        <v>0</v>
      </c>
      <c r="O2876" s="11" t="s">
        <v>8269</v>
      </c>
      <c r="P2876" s="14">
        <f>ROUND(E2876/D2876*100,0)</f>
        <v>0</v>
      </c>
      <c r="Q2876" s="11">
        <f>IFERROR(ROUND(E2876/M2876,2),0)</f>
        <v>0</v>
      </c>
      <c r="R2876" s="16" t="s">
        <v>8315</v>
      </c>
      <c r="S2876" s="11" t="s">
        <v>8316</v>
      </c>
      <c r="T2876" s="21">
        <f>(((K2876/60)/60)/24)+DATE(1970,1,1)</f>
        <v>42108.692060185189</v>
      </c>
      <c r="U2876" s="21">
        <f>(((I2876/60)/60)/24)+DATE(1970,1,1)</f>
        <v>42153.692060185189</v>
      </c>
    </row>
    <row r="2877" spans="1:21" ht="33" x14ac:dyDescent="0.25">
      <c r="A2877">
        <v>2872</v>
      </c>
      <c r="B2877" s="9" t="s">
        <v>2872</v>
      </c>
      <c r="C2877" s="3" t="s">
        <v>6982</v>
      </c>
      <c r="D2877" s="12">
        <v>3000</v>
      </c>
      <c r="E2877" s="13">
        <v>0</v>
      </c>
      <c r="F2877" s="11" t="s">
        <v>8220</v>
      </c>
      <c r="G2877" s="11" t="s">
        <v>8223</v>
      </c>
      <c r="H2877" s="11" t="s">
        <v>8245</v>
      </c>
      <c r="I2877" s="11">
        <v>1434768438</v>
      </c>
      <c r="J2877" s="11">
        <f>YEAR(T2877)</f>
        <v>2015</v>
      </c>
      <c r="K2877" s="11">
        <v>1429584438</v>
      </c>
      <c r="L2877" s="11" t="b">
        <v>0</v>
      </c>
      <c r="M2877" s="11">
        <v>0</v>
      </c>
      <c r="N2877" s="11" t="b">
        <v>0</v>
      </c>
      <c r="O2877" s="11" t="s">
        <v>8269</v>
      </c>
      <c r="P2877" s="14">
        <f>ROUND(E2877/D2877*100,0)</f>
        <v>0</v>
      </c>
      <c r="Q2877" s="11">
        <f>IFERROR(ROUND(E2877/M2877,2),0)</f>
        <v>0</v>
      </c>
      <c r="R2877" s="16" t="s">
        <v>8315</v>
      </c>
      <c r="S2877" s="11" t="s">
        <v>8316</v>
      </c>
      <c r="T2877" s="21">
        <f>(((K2877/60)/60)/24)+DATE(1970,1,1)</f>
        <v>42115.11618055556</v>
      </c>
      <c r="U2877" s="21">
        <f>(((I2877/60)/60)/24)+DATE(1970,1,1)</f>
        <v>42175.11618055556</v>
      </c>
    </row>
    <row r="2878" spans="1:21" ht="49" x14ac:dyDescent="0.25">
      <c r="A2878">
        <v>2876</v>
      </c>
      <c r="B2878" s="9" t="s">
        <v>2876</v>
      </c>
      <c r="C2878" s="3" t="s">
        <v>6986</v>
      </c>
      <c r="D2878" s="12">
        <v>150000</v>
      </c>
      <c r="E2878" s="13">
        <v>0</v>
      </c>
      <c r="F2878" s="11" t="s">
        <v>8220</v>
      </c>
      <c r="G2878" s="11" t="s">
        <v>8223</v>
      </c>
      <c r="H2878" s="11" t="s">
        <v>8245</v>
      </c>
      <c r="I2878" s="11">
        <v>1437069079</v>
      </c>
      <c r="J2878" s="11">
        <f>YEAR(T2878)</f>
        <v>2015</v>
      </c>
      <c r="K2878" s="11">
        <v>1434477079</v>
      </c>
      <c r="L2878" s="11" t="b">
        <v>0</v>
      </c>
      <c r="M2878" s="11">
        <v>0</v>
      </c>
      <c r="N2878" s="11" t="b">
        <v>0</v>
      </c>
      <c r="O2878" s="11" t="s">
        <v>8269</v>
      </c>
      <c r="P2878" s="14">
        <f>ROUND(E2878/D2878*100,0)</f>
        <v>0</v>
      </c>
      <c r="Q2878" s="11">
        <f>IFERROR(ROUND(E2878/M2878,2),0)</f>
        <v>0</v>
      </c>
      <c r="R2878" s="16" t="s">
        <v>8315</v>
      </c>
      <c r="S2878" s="11" t="s">
        <v>8316</v>
      </c>
      <c r="T2878" s="21">
        <f>(((K2878/60)/60)/24)+DATE(1970,1,1)</f>
        <v>42171.743969907402</v>
      </c>
      <c r="U2878" s="21">
        <f>(((I2878/60)/60)/24)+DATE(1970,1,1)</f>
        <v>42201.743969907402</v>
      </c>
    </row>
    <row r="2879" spans="1:21" ht="33" x14ac:dyDescent="0.25">
      <c r="A2879">
        <v>2894</v>
      </c>
      <c r="B2879" s="9" t="s">
        <v>2894</v>
      </c>
      <c r="C2879" s="3" t="s">
        <v>7004</v>
      </c>
      <c r="D2879" s="12">
        <v>50000</v>
      </c>
      <c r="E2879" s="13">
        <v>0</v>
      </c>
      <c r="F2879" s="11" t="s">
        <v>8220</v>
      </c>
      <c r="G2879" s="11" t="s">
        <v>8223</v>
      </c>
      <c r="H2879" s="11" t="s">
        <v>8245</v>
      </c>
      <c r="I2879" s="11">
        <v>1428100815</v>
      </c>
      <c r="J2879" s="11">
        <f>YEAR(T2879)</f>
        <v>2015</v>
      </c>
      <c r="K2879" s="11">
        <v>1422920415</v>
      </c>
      <c r="L2879" s="11" t="b">
        <v>0</v>
      </c>
      <c r="M2879" s="11">
        <v>0</v>
      </c>
      <c r="N2879" s="11" t="b">
        <v>0</v>
      </c>
      <c r="O2879" s="11" t="s">
        <v>8269</v>
      </c>
      <c r="P2879" s="14">
        <f>ROUND(E2879/D2879*100,0)</f>
        <v>0</v>
      </c>
      <c r="Q2879" s="11">
        <f>IFERROR(ROUND(E2879/M2879,2),0)</f>
        <v>0</v>
      </c>
      <c r="R2879" s="16" t="s">
        <v>8315</v>
      </c>
      <c r="S2879" s="11" t="s">
        <v>8316</v>
      </c>
      <c r="T2879" s="21">
        <f>(((K2879/60)/60)/24)+DATE(1970,1,1)</f>
        <v>42037.986284722225</v>
      </c>
      <c r="U2879" s="21">
        <f>(((I2879/60)/60)/24)+DATE(1970,1,1)</f>
        <v>42097.944618055553</v>
      </c>
    </row>
    <row r="2880" spans="1:21" ht="49" x14ac:dyDescent="0.25">
      <c r="A2880">
        <v>525</v>
      </c>
      <c r="B2880" s="9" t="s">
        <v>526</v>
      </c>
      <c r="C2880" s="3" t="s">
        <v>4635</v>
      </c>
      <c r="D2880" s="12">
        <v>12000</v>
      </c>
      <c r="E2880" s="13">
        <v>12000</v>
      </c>
      <c r="F2880" s="11" t="s">
        <v>8218</v>
      </c>
      <c r="G2880" s="11" t="s">
        <v>8223</v>
      </c>
      <c r="H2880" s="11" t="s">
        <v>8245</v>
      </c>
      <c r="I2880" s="11">
        <v>1410601041</v>
      </c>
      <c r="J2880" s="11">
        <f>YEAR(T2880)</f>
        <v>2014</v>
      </c>
      <c r="K2880" s="11">
        <v>1406713041</v>
      </c>
      <c r="L2880" s="11" t="b">
        <v>0</v>
      </c>
      <c r="M2880" s="11">
        <v>12</v>
      </c>
      <c r="N2880" s="11" t="b">
        <v>1</v>
      </c>
      <c r="O2880" s="11" t="s">
        <v>8269</v>
      </c>
      <c r="P2880" s="14">
        <f>ROUND(E2880/D2880*100,0)</f>
        <v>100</v>
      </c>
      <c r="Q2880" s="11">
        <f>IFERROR(ROUND(E2880/M2880,2),0)</f>
        <v>1000</v>
      </c>
      <c r="R2880" s="16" t="s">
        <v>8315</v>
      </c>
      <c r="S2880" s="11" t="s">
        <v>8316</v>
      </c>
      <c r="T2880" s="21">
        <f>(((K2880/60)/60)/24)+DATE(1970,1,1)</f>
        <v>41850.400937500002</v>
      </c>
      <c r="U2880" s="21">
        <f>(((I2880/60)/60)/24)+DATE(1970,1,1)</f>
        <v>41895.400937500002</v>
      </c>
    </row>
    <row r="2881" spans="1:21" ht="49" x14ac:dyDescent="0.25">
      <c r="A2881">
        <v>2797</v>
      </c>
      <c r="B2881" s="9" t="s">
        <v>2797</v>
      </c>
      <c r="C2881" s="3" t="s">
        <v>6907</v>
      </c>
      <c r="D2881" s="12">
        <v>8000</v>
      </c>
      <c r="E2881" s="13">
        <v>8211.61</v>
      </c>
      <c r="F2881" s="11" t="s">
        <v>8218</v>
      </c>
      <c r="G2881" s="11" t="s">
        <v>8224</v>
      </c>
      <c r="H2881" s="11" t="s">
        <v>8246</v>
      </c>
      <c r="I2881" s="11">
        <v>1404858840</v>
      </c>
      <c r="J2881" s="11">
        <f>YEAR(T2881)</f>
        <v>2014</v>
      </c>
      <c r="K2881" s="11">
        <v>1402266840</v>
      </c>
      <c r="L2881" s="11" t="b">
        <v>0</v>
      </c>
      <c r="M2881" s="11">
        <v>94</v>
      </c>
      <c r="N2881" s="11" t="b">
        <v>1</v>
      </c>
      <c r="O2881" s="11" t="s">
        <v>8269</v>
      </c>
      <c r="P2881" s="14">
        <f>ROUND(E2881/D2881*100,0)</f>
        <v>103</v>
      </c>
      <c r="Q2881" s="11">
        <f>IFERROR(ROUND(E2881/M2881,2),0)</f>
        <v>87.36</v>
      </c>
      <c r="R2881" s="16" t="s">
        <v>8315</v>
      </c>
      <c r="S2881" s="11" t="s">
        <v>8316</v>
      </c>
      <c r="T2881" s="21">
        <f>(((K2881/60)/60)/24)+DATE(1970,1,1)</f>
        <v>41798.94027777778</v>
      </c>
      <c r="U2881" s="21">
        <f>(((I2881/60)/60)/24)+DATE(1970,1,1)</f>
        <v>41828.94027777778</v>
      </c>
    </row>
    <row r="2882" spans="1:21" ht="49" x14ac:dyDescent="0.25">
      <c r="A2882">
        <v>2784</v>
      </c>
      <c r="B2882" s="9" t="s">
        <v>2784</v>
      </c>
      <c r="C2882" s="3" t="s">
        <v>6894</v>
      </c>
      <c r="D2882" s="12">
        <v>6000</v>
      </c>
      <c r="E2882" s="13">
        <v>7140</v>
      </c>
      <c r="F2882" s="11" t="s">
        <v>8218</v>
      </c>
      <c r="G2882" s="11" t="s">
        <v>8223</v>
      </c>
      <c r="H2882" s="11" t="s">
        <v>8245</v>
      </c>
      <c r="I2882" s="11">
        <v>1414608843</v>
      </c>
      <c r="J2882" s="11">
        <f>YEAR(T2882)</f>
        <v>2014</v>
      </c>
      <c r="K2882" s="11">
        <v>1412794443</v>
      </c>
      <c r="L2882" s="11" t="b">
        <v>0</v>
      </c>
      <c r="M2882" s="11">
        <v>108</v>
      </c>
      <c r="N2882" s="11" t="b">
        <v>1</v>
      </c>
      <c r="O2882" s="11" t="s">
        <v>8269</v>
      </c>
      <c r="P2882" s="14">
        <f>ROUND(E2882/D2882*100,0)</f>
        <v>119</v>
      </c>
      <c r="Q2882" s="11">
        <f>IFERROR(ROUND(E2882/M2882,2),0)</f>
        <v>66.11</v>
      </c>
      <c r="R2882" s="16" t="s">
        <v>8315</v>
      </c>
      <c r="S2882" s="11" t="s">
        <v>8316</v>
      </c>
      <c r="T2882" s="21">
        <f>(((K2882/60)/60)/24)+DATE(1970,1,1)</f>
        <v>41920.787534722222</v>
      </c>
      <c r="U2882" s="21">
        <f>(((I2882/60)/60)/24)+DATE(1970,1,1)</f>
        <v>41941.787534722222</v>
      </c>
    </row>
    <row r="2883" spans="1:21" ht="49" x14ac:dyDescent="0.25">
      <c r="A2883">
        <v>2839</v>
      </c>
      <c r="B2883" s="9" t="s">
        <v>2839</v>
      </c>
      <c r="C2883" s="3" t="s">
        <v>6949</v>
      </c>
      <c r="D2883" s="12">
        <v>3500</v>
      </c>
      <c r="E2883" s="13">
        <v>3900</v>
      </c>
      <c r="F2883" s="11" t="s">
        <v>8218</v>
      </c>
      <c r="G2883" s="11" t="s">
        <v>8223</v>
      </c>
      <c r="H2883" s="11" t="s">
        <v>8245</v>
      </c>
      <c r="I2883" s="11">
        <v>1408942740</v>
      </c>
      <c r="J2883" s="11">
        <f>YEAR(T2883)</f>
        <v>2014</v>
      </c>
      <c r="K2883" s="11">
        <v>1406958354</v>
      </c>
      <c r="L2883" s="11" t="b">
        <v>0</v>
      </c>
      <c r="M2883" s="11">
        <v>31</v>
      </c>
      <c r="N2883" s="11" t="b">
        <v>1</v>
      </c>
      <c r="O2883" s="11" t="s">
        <v>8269</v>
      </c>
      <c r="P2883" s="14">
        <f>ROUND(E2883/D2883*100,0)</f>
        <v>111</v>
      </c>
      <c r="Q2883" s="11">
        <f>IFERROR(ROUND(E2883/M2883,2),0)</f>
        <v>125.81</v>
      </c>
      <c r="R2883" s="16" t="s">
        <v>8315</v>
      </c>
      <c r="S2883" s="11" t="s">
        <v>8316</v>
      </c>
      <c r="T2883" s="21">
        <f>(((K2883/60)/60)/24)+DATE(1970,1,1)</f>
        <v>41853.240208333329</v>
      </c>
      <c r="U2883" s="21">
        <f>(((I2883/60)/60)/24)+DATE(1970,1,1)</f>
        <v>41876.207638888889</v>
      </c>
    </row>
    <row r="2884" spans="1:21" ht="49" x14ac:dyDescent="0.25">
      <c r="A2884">
        <v>2900</v>
      </c>
      <c r="B2884" s="9" t="s">
        <v>2900</v>
      </c>
      <c r="C2884" s="3" t="s">
        <v>7010</v>
      </c>
      <c r="D2884" s="12">
        <v>5500</v>
      </c>
      <c r="E2884" s="13">
        <v>3405</v>
      </c>
      <c r="F2884" s="11" t="s">
        <v>8220</v>
      </c>
      <c r="G2884" s="11" t="s">
        <v>8223</v>
      </c>
      <c r="H2884" s="11" t="s">
        <v>8245</v>
      </c>
      <c r="I2884" s="11">
        <v>1407562632</v>
      </c>
      <c r="J2884" s="11">
        <f>YEAR(T2884)</f>
        <v>2014</v>
      </c>
      <c r="K2884" s="11">
        <v>1404970632</v>
      </c>
      <c r="L2884" s="11" t="b">
        <v>0</v>
      </c>
      <c r="M2884" s="11">
        <v>7</v>
      </c>
      <c r="N2884" s="11" t="b">
        <v>0</v>
      </c>
      <c r="O2884" s="11" t="s">
        <v>8269</v>
      </c>
      <c r="P2884" s="14">
        <f>ROUND(E2884/D2884*100,0)</f>
        <v>62</v>
      </c>
      <c r="Q2884" s="11">
        <f>IFERROR(ROUND(E2884/M2884,2),0)</f>
        <v>486.43</v>
      </c>
      <c r="R2884" s="16" t="s">
        <v>8315</v>
      </c>
      <c r="S2884" s="11" t="s">
        <v>8316</v>
      </c>
      <c r="T2884" s="21">
        <f>(((K2884/60)/60)/24)+DATE(1970,1,1)</f>
        <v>41830.234166666669</v>
      </c>
      <c r="U2884" s="21">
        <f>(((I2884/60)/60)/24)+DATE(1970,1,1)</f>
        <v>41860.234166666669</v>
      </c>
    </row>
    <row r="2885" spans="1:21" ht="33" x14ac:dyDescent="0.25">
      <c r="A2885">
        <v>2830</v>
      </c>
      <c r="B2885" s="9" t="s">
        <v>2830</v>
      </c>
      <c r="C2885" s="3" t="s">
        <v>6940</v>
      </c>
      <c r="D2885" s="12">
        <v>3000</v>
      </c>
      <c r="E2885" s="13">
        <v>3000</v>
      </c>
      <c r="F2885" s="11" t="s">
        <v>8218</v>
      </c>
      <c r="G2885" s="11" t="s">
        <v>8223</v>
      </c>
      <c r="H2885" s="11" t="s">
        <v>8245</v>
      </c>
      <c r="I2885" s="11">
        <v>1399867140</v>
      </c>
      <c r="J2885" s="11">
        <f>YEAR(T2885)</f>
        <v>2014</v>
      </c>
      <c r="K2885" s="11">
        <v>1398802148</v>
      </c>
      <c r="L2885" s="11" t="b">
        <v>0</v>
      </c>
      <c r="M2885" s="11">
        <v>11</v>
      </c>
      <c r="N2885" s="11" t="b">
        <v>1</v>
      </c>
      <c r="O2885" s="11" t="s">
        <v>8269</v>
      </c>
      <c r="P2885" s="14">
        <f>ROUND(E2885/D2885*100,0)</f>
        <v>100</v>
      </c>
      <c r="Q2885" s="11">
        <f>IFERROR(ROUND(E2885/M2885,2),0)</f>
        <v>272.73</v>
      </c>
      <c r="R2885" s="16" t="s">
        <v>8315</v>
      </c>
      <c r="S2885" s="11" t="s">
        <v>8316</v>
      </c>
      <c r="T2885" s="21">
        <f>(((K2885/60)/60)/24)+DATE(1970,1,1)</f>
        <v>41758.839675925927</v>
      </c>
      <c r="U2885" s="21">
        <f>(((I2885/60)/60)/24)+DATE(1970,1,1)</f>
        <v>41771.165972222225</v>
      </c>
    </row>
    <row r="2886" spans="1:21" ht="33" x14ac:dyDescent="0.25">
      <c r="A2886">
        <v>2786</v>
      </c>
      <c r="B2886" s="9" t="s">
        <v>2786</v>
      </c>
      <c r="C2886" s="3" t="s">
        <v>6896</v>
      </c>
      <c r="D2886" s="12">
        <v>2500</v>
      </c>
      <c r="E2886" s="13">
        <v>2946</v>
      </c>
      <c r="F2886" s="11" t="s">
        <v>8218</v>
      </c>
      <c r="G2886" s="11" t="s">
        <v>8224</v>
      </c>
      <c r="H2886" s="11" t="s">
        <v>8246</v>
      </c>
      <c r="I2886" s="11">
        <v>1404913180</v>
      </c>
      <c r="J2886" s="11">
        <f>YEAR(T2886)</f>
        <v>2014</v>
      </c>
      <c r="K2886" s="11">
        <v>1403703580</v>
      </c>
      <c r="L2886" s="11" t="b">
        <v>0</v>
      </c>
      <c r="M2886" s="11">
        <v>74</v>
      </c>
      <c r="N2886" s="11" t="b">
        <v>1</v>
      </c>
      <c r="O2886" s="11" t="s">
        <v>8269</v>
      </c>
      <c r="P2886" s="14">
        <f>ROUND(E2886/D2886*100,0)</f>
        <v>118</v>
      </c>
      <c r="Q2886" s="11">
        <f>IFERROR(ROUND(E2886/M2886,2),0)</f>
        <v>39.81</v>
      </c>
      <c r="R2886" s="16" t="s">
        <v>8315</v>
      </c>
      <c r="S2886" s="11" t="s">
        <v>8316</v>
      </c>
      <c r="T2886" s="21">
        <f>(((K2886/60)/60)/24)+DATE(1970,1,1)</f>
        <v>41815.569212962961</v>
      </c>
      <c r="U2886" s="21">
        <f>(((I2886/60)/60)/24)+DATE(1970,1,1)</f>
        <v>41829.569212962961</v>
      </c>
    </row>
    <row r="2887" spans="1:21" ht="49" x14ac:dyDescent="0.25">
      <c r="A2887">
        <v>2832</v>
      </c>
      <c r="B2887" s="9" t="s">
        <v>2832</v>
      </c>
      <c r="C2887" s="3" t="s">
        <v>6942</v>
      </c>
      <c r="D2887" s="12">
        <v>2500</v>
      </c>
      <c r="E2887" s="13">
        <v>2867.99</v>
      </c>
      <c r="F2887" s="11" t="s">
        <v>8218</v>
      </c>
      <c r="G2887" s="11" t="s">
        <v>8224</v>
      </c>
      <c r="H2887" s="11" t="s">
        <v>8246</v>
      </c>
      <c r="I2887" s="11">
        <v>1416780000</v>
      </c>
      <c r="J2887" s="11">
        <f>YEAR(T2887)</f>
        <v>2014</v>
      </c>
      <c r="K2887" s="11">
        <v>1414342894</v>
      </c>
      <c r="L2887" s="11" t="b">
        <v>0</v>
      </c>
      <c r="M2887" s="11">
        <v>95</v>
      </c>
      <c r="N2887" s="11" t="b">
        <v>1</v>
      </c>
      <c r="O2887" s="11" t="s">
        <v>8269</v>
      </c>
      <c r="P2887" s="14">
        <f>ROUND(E2887/D2887*100,0)</f>
        <v>115</v>
      </c>
      <c r="Q2887" s="11">
        <f>IFERROR(ROUND(E2887/M2887,2),0)</f>
        <v>30.19</v>
      </c>
      <c r="R2887" s="16" t="s">
        <v>8315</v>
      </c>
      <c r="S2887" s="11" t="s">
        <v>8316</v>
      </c>
      <c r="T2887" s="21">
        <f>(((K2887/60)/60)/24)+DATE(1970,1,1)</f>
        <v>41938.709421296298</v>
      </c>
      <c r="U2887" s="21">
        <f>(((I2887/60)/60)/24)+DATE(1970,1,1)</f>
        <v>41966.916666666672</v>
      </c>
    </row>
    <row r="2888" spans="1:21" ht="49" x14ac:dyDescent="0.25">
      <c r="A2888">
        <v>2810</v>
      </c>
      <c r="B2888" s="9" t="s">
        <v>2810</v>
      </c>
      <c r="C2888" s="3" t="s">
        <v>6920</v>
      </c>
      <c r="D2888" s="12">
        <v>2500</v>
      </c>
      <c r="E2888" s="13">
        <v>2705</v>
      </c>
      <c r="F2888" s="11" t="s">
        <v>8218</v>
      </c>
      <c r="G2888" s="11" t="s">
        <v>8223</v>
      </c>
      <c r="H2888" s="11" t="s">
        <v>8245</v>
      </c>
      <c r="I2888" s="11">
        <v>1401595140</v>
      </c>
      <c r="J2888" s="11">
        <f>YEAR(T2888)</f>
        <v>2014</v>
      </c>
      <c r="K2888" s="11">
        <v>1398828064</v>
      </c>
      <c r="L2888" s="11" t="b">
        <v>0</v>
      </c>
      <c r="M2888" s="11">
        <v>57</v>
      </c>
      <c r="N2888" s="11" t="b">
        <v>1</v>
      </c>
      <c r="O2888" s="11" t="s">
        <v>8269</v>
      </c>
      <c r="P2888" s="14">
        <f>ROUND(E2888/D2888*100,0)</f>
        <v>108</v>
      </c>
      <c r="Q2888" s="11">
        <f>IFERROR(ROUND(E2888/M2888,2),0)</f>
        <v>47.46</v>
      </c>
      <c r="R2888" s="16" t="s">
        <v>8315</v>
      </c>
      <c r="S2888" s="11" t="s">
        <v>8316</v>
      </c>
      <c r="T2888" s="21">
        <f>(((K2888/60)/60)/24)+DATE(1970,1,1)</f>
        <v>41759.13962962963</v>
      </c>
      <c r="U2888" s="21">
        <f>(((I2888/60)/60)/24)+DATE(1970,1,1)</f>
        <v>41791.165972222225</v>
      </c>
    </row>
    <row r="2889" spans="1:21" ht="49" x14ac:dyDescent="0.25">
      <c r="A2889">
        <v>2838</v>
      </c>
      <c r="B2889" s="9" t="s">
        <v>2838</v>
      </c>
      <c r="C2889" s="3" t="s">
        <v>6948</v>
      </c>
      <c r="D2889" s="12">
        <v>2000</v>
      </c>
      <c r="E2889" s="13">
        <v>2405</v>
      </c>
      <c r="F2889" s="11" t="s">
        <v>8218</v>
      </c>
      <c r="G2889" s="11" t="s">
        <v>8223</v>
      </c>
      <c r="H2889" s="11" t="s">
        <v>8245</v>
      </c>
      <c r="I2889" s="11">
        <v>1407967200</v>
      </c>
      <c r="J2889" s="11">
        <f>YEAR(T2889)</f>
        <v>2014</v>
      </c>
      <c r="K2889" s="11">
        <v>1406039696</v>
      </c>
      <c r="L2889" s="11" t="b">
        <v>0</v>
      </c>
      <c r="M2889" s="11">
        <v>54</v>
      </c>
      <c r="N2889" s="11" t="b">
        <v>1</v>
      </c>
      <c r="O2889" s="11" t="s">
        <v>8269</v>
      </c>
      <c r="P2889" s="14">
        <f>ROUND(E2889/D2889*100,0)</f>
        <v>120</v>
      </c>
      <c r="Q2889" s="11">
        <f>IFERROR(ROUND(E2889/M2889,2),0)</f>
        <v>44.54</v>
      </c>
      <c r="R2889" s="16" t="s">
        <v>8315</v>
      </c>
      <c r="S2889" s="11" t="s">
        <v>8316</v>
      </c>
      <c r="T2889" s="21">
        <f>(((K2889/60)/60)/24)+DATE(1970,1,1)</f>
        <v>41842.607592592591</v>
      </c>
      <c r="U2889" s="21">
        <f>(((I2889/60)/60)/24)+DATE(1970,1,1)</f>
        <v>41864.916666666664</v>
      </c>
    </row>
    <row r="2890" spans="1:21" ht="49" x14ac:dyDescent="0.25">
      <c r="A2890">
        <v>2800</v>
      </c>
      <c r="B2890" s="9" t="s">
        <v>2800</v>
      </c>
      <c r="C2890" s="3" t="s">
        <v>6910</v>
      </c>
      <c r="D2890" s="12">
        <v>1000</v>
      </c>
      <c r="E2890" s="13">
        <v>1330</v>
      </c>
      <c r="F2890" s="11" t="s">
        <v>8218</v>
      </c>
      <c r="G2890" s="11" t="s">
        <v>8224</v>
      </c>
      <c r="H2890" s="11" t="s">
        <v>8246</v>
      </c>
      <c r="I2890" s="11">
        <v>1420377366</v>
      </c>
      <c r="J2890" s="11">
        <f>YEAR(T2890)</f>
        <v>2014</v>
      </c>
      <c r="K2890" s="11">
        <v>1415193366</v>
      </c>
      <c r="L2890" s="11" t="b">
        <v>0</v>
      </c>
      <c r="M2890" s="11">
        <v>31</v>
      </c>
      <c r="N2890" s="11" t="b">
        <v>1</v>
      </c>
      <c r="O2890" s="11" t="s">
        <v>8269</v>
      </c>
      <c r="P2890" s="14">
        <f>ROUND(E2890/D2890*100,0)</f>
        <v>133</v>
      </c>
      <c r="Q2890" s="11">
        <f>IFERROR(ROUND(E2890/M2890,2),0)</f>
        <v>42.9</v>
      </c>
      <c r="R2890" s="16" t="s">
        <v>8315</v>
      </c>
      <c r="S2890" s="11" t="s">
        <v>8316</v>
      </c>
      <c r="T2890" s="21">
        <f>(((K2890/60)/60)/24)+DATE(1970,1,1)</f>
        <v>41948.552847222221</v>
      </c>
      <c r="U2890" s="21">
        <f>(((I2890/60)/60)/24)+DATE(1970,1,1)</f>
        <v>42008.552847222221</v>
      </c>
    </row>
    <row r="2891" spans="1:21" ht="49" x14ac:dyDescent="0.25">
      <c r="A2891">
        <v>2787</v>
      </c>
      <c r="B2891" s="9" t="s">
        <v>2787</v>
      </c>
      <c r="C2891" s="3" t="s">
        <v>6897</v>
      </c>
      <c r="D2891" s="12">
        <v>1000</v>
      </c>
      <c r="E2891" s="13">
        <v>1197</v>
      </c>
      <c r="F2891" s="11" t="s">
        <v>8218</v>
      </c>
      <c r="G2891" s="11" t="s">
        <v>8223</v>
      </c>
      <c r="H2891" s="11" t="s">
        <v>8245</v>
      </c>
      <c r="I2891" s="11">
        <v>1405658752</v>
      </c>
      <c r="J2891" s="11">
        <f>YEAR(T2891)</f>
        <v>2014</v>
      </c>
      <c r="K2891" s="11">
        <v>1403066752</v>
      </c>
      <c r="L2891" s="11" t="b">
        <v>0</v>
      </c>
      <c r="M2891" s="11">
        <v>38</v>
      </c>
      <c r="N2891" s="11" t="b">
        <v>1</v>
      </c>
      <c r="O2891" s="11" t="s">
        <v>8269</v>
      </c>
      <c r="P2891" s="14">
        <f>ROUND(E2891/D2891*100,0)</f>
        <v>120</v>
      </c>
      <c r="Q2891" s="11">
        <f>IFERROR(ROUND(E2891/M2891,2),0)</f>
        <v>31.5</v>
      </c>
      <c r="R2891" s="16" t="s">
        <v>8315</v>
      </c>
      <c r="S2891" s="11" t="s">
        <v>8316</v>
      </c>
      <c r="T2891" s="21">
        <f>(((K2891/60)/60)/24)+DATE(1970,1,1)</f>
        <v>41808.198518518519</v>
      </c>
      <c r="U2891" s="21">
        <f>(((I2891/60)/60)/24)+DATE(1970,1,1)</f>
        <v>41838.198518518519</v>
      </c>
    </row>
    <row r="2892" spans="1:21" ht="49" x14ac:dyDescent="0.25">
      <c r="A2892">
        <v>2804</v>
      </c>
      <c r="B2892" s="9" t="s">
        <v>2804</v>
      </c>
      <c r="C2892" s="3" t="s">
        <v>6914</v>
      </c>
      <c r="D2892" s="12">
        <v>1000</v>
      </c>
      <c r="E2892" s="13">
        <v>1150</v>
      </c>
      <c r="F2892" s="11" t="s">
        <v>8218</v>
      </c>
      <c r="G2892" s="11" t="s">
        <v>8224</v>
      </c>
      <c r="H2892" s="11" t="s">
        <v>8246</v>
      </c>
      <c r="I2892" s="11">
        <v>1411987990</v>
      </c>
      <c r="J2892" s="11">
        <f>YEAR(T2892)</f>
        <v>2014</v>
      </c>
      <c r="K2892" s="11">
        <v>1409395990</v>
      </c>
      <c r="L2892" s="11" t="b">
        <v>0</v>
      </c>
      <c r="M2892" s="11">
        <v>23</v>
      </c>
      <c r="N2892" s="11" t="b">
        <v>1</v>
      </c>
      <c r="O2892" s="11" t="s">
        <v>8269</v>
      </c>
      <c r="P2892" s="14">
        <f>ROUND(E2892/D2892*100,0)</f>
        <v>115</v>
      </c>
      <c r="Q2892" s="11">
        <f>IFERROR(ROUND(E2892/M2892,2),0)</f>
        <v>50</v>
      </c>
      <c r="R2892" s="16" t="s">
        <v>8315</v>
      </c>
      <c r="S2892" s="11" t="s">
        <v>8316</v>
      </c>
      <c r="T2892" s="21">
        <f>(((K2892/60)/60)/24)+DATE(1970,1,1)</f>
        <v>41881.453587962962</v>
      </c>
      <c r="U2892" s="21">
        <f>(((I2892/60)/60)/24)+DATE(1970,1,1)</f>
        <v>41911.453587962962</v>
      </c>
    </row>
    <row r="2893" spans="1:21" ht="49" x14ac:dyDescent="0.25">
      <c r="A2893">
        <v>2889</v>
      </c>
      <c r="B2893" s="9" t="s">
        <v>2889</v>
      </c>
      <c r="C2893" s="3" t="s">
        <v>6999</v>
      </c>
      <c r="D2893" s="12">
        <v>3000</v>
      </c>
      <c r="E2893" s="13">
        <v>1142</v>
      </c>
      <c r="F2893" s="11" t="s">
        <v>8220</v>
      </c>
      <c r="G2893" s="11" t="s">
        <v>8223</v>
      </c>
      <c r="H2893" s="11" t="s">
        <v>8245</v>
      </c>
      <c r="I2893" s="11">
        <v>1409344985</v>
      </c>
      <c r="J2893" s="11">
        <f>YEAR(T2893)</f>
        <v>2014</v>
      </c>
      <c r="K2893" s="11">
        <v>1406752985</v>
      </c>
      <c r="L2893" s="11" t="b">
        <v>0</v>
      </c>
      <c r="M2893" s="11">
        <v>14</v>
      </c>
      <c r="N2893" s="11" t="b">
        <v>0</v>
      </c>
      <c r="O2893" s="11" t="s">
        <v>8269</v>
      </c>
      <c r="P2893" s="14">
        <f>ROUND(E2893/D2893*100,0)</f>
        <v>38</v>
      </c>
      <c r="Q2893" s="11">
        <f>IFERROR(ROUND(E2893/M2893,2),0)</f>
        <v>81.569999999999993</v>
      </c>
      <c r="R2893" s="16" t="s">
        <v>8315</v>
      </c>
      <c r="S2893" s="11" t="s">
        <v>8316</v>
      </c>
      <c r="T2893" s="21">
        <f>(((K2893/60)/60)/24)+DATE(1970,1,1)</f>
        <v>41850.863252314812</v>
      </c>
      <c r="U2893" s="21">
        <f>(((I2893/60)/60)/24)+DATE(1970,1,1)</f>
        <v>41880.863252314812</v>
      </c>
    </row>
    <row r="2894" spans="1:21" ht="49" x14ac:dyDescent="0.25">
      <c r="A2894">
        <v>2821</v>
      </c>
      <c r="B2894" s="9" t="s">
        <v>2821</v>
      </c>
      <c r="C2894" s="3" t="s">
        <v>6931</v>
      </c>
      <c r="D2894" s="12">
        <v>1000</v>
      </c>
      <c r="E2894" s="13">
        <v>1000</v>
      </c>
      <c r="F2894" s="11" t="s">
        <v>8218</v>
      </c>
      <c r="G2894" s="11" t="s">
        <v>8224</v>
      </c>
      <c r="H2894" s="11" t="s">
        <v>8246</v>
      </c>
      <c r="I2894" s="11">
        <v>1411510135</v>
      </c>
      <c r="J2894" s="11">
        <f>YEAR(T2894)</f>
        <v>2014</v>
      </c>
      <c r="K2894" s="11">
        <v>1408918135</v>
      </c>
      <c r="L2894" s="11" t="b">
        <v>0</v>
      </c>
      <c r="M2894" s="11">
        <v>35</v>
      </c>
      <c r="N2894" s="11" t="b">
        <v>1</v>
      </c>
      <c r="O2894" s="11" t="s">
        <v>8269</v>
      </c>
      <c r="P2894" s="14">
        <f>ROUND(E2894/D2894*100,0)</f>
        <v>100</v>
      </c>
      <c r="Q2894" s="11">
        <f>IFERROR(ROUND(E2894/M2894,2),0)</f>
        <v>28.57</v>
      </c>
      <c r="R2894" s="16" t="s">
        <v>8315</v>
      </c>
      <c r="S2894" s="11" t="s">
        <v>8316</v>
      </c>
      <c r="T2894" s="21">
        <f>(((K2894/60)/60)/24)+DATE(1970,1,1)</f>
        <v>41875.922858796301</v>
      </c>
      <c r="U2894" s="21">
        <f>(((I2894/60)/60)/24)+DATE(1970,1,1)</f>
        <v>41905.922858796301</v>
      </c>
    </row>
    <row r="2895" spans="1:21" ht="49" x14ac:dyDescent="0.25">
      <c r="A2895">
        <v>2873</v>
      </c>
      <c r="B2895" s="9" t="s">
        <v>2873</v>
      </c>
      <c r="C2895" s="3" t="s">
        <v>6983</v>
      </c>
      <c r="D2895" s="12">
        <v>2500</v>
      </c>
      <c r="E2895" s="13">
        <v>953</v>
      </c>
      <c r="F2895" s="11" t="s">
        <v>8220</v>
      </c>
      <c r="G2895" s="11" t="s">
        <v>8223</v>
      </c>
      <c r="H2895" s="11" t="s">
        <v>8245</v>
      </c>
      <c r="I2895" s="11">
        <v>1422473831</v>
      </c>
      <c r="J2895" s="11">
        <f>YEAR(T2895)</f>
        <v>2014</v>
      </c>
      <c r="K2895" s="11">
        <v>1419881831</v>
      </c>
      <c r="L2895" s="11" t="b">
        <v>0</v>
      </c>
      <c r="M2895" s="11">
        <v>8</v>
      </c>
      <c r="N2895" s="11" t="b">
        <v>0</v>
      </c>
      <c r="O2895" s="11" t="s">
        <v>8269</v>
      </c>
      <c r="P2895" s="14">
        <f>ROUND(E2895/D2895*100,0)</f>
        <v>38</v>
      </c>
      <c r="Q2895" s="11">
        <f>IFERROR(ROUND(E2895/M2895,2),0)</f>
        <v>119.13</v>
      </c>
      <c r="R2895" s="16" t="s">
        <v>8315</v>
      </c>
      <c r="S2895" s="11" t="s">
        <v>8316</v>
      </c>
      <c r="T2895" s="21">
        <f>(((K2895/60)/60)/24)+DATE(1970,1,1)</f>
        <v>42002.817488425921</v>
      </c>
      <c r="U2895" s="21">
        <f>(((I2895/60)/60)/24)+DATE(1970,1,1)</f>
        <v>42032.817488425921</v>
      </c>
    </row>
    <row r="2896" spans="1:21" ht="49" x14ac:dyDescent="0.25">
      <c r="A2896">
        <v>2796</v>
      </c>
      <c r="B2896" s="9" t="s">
        <v>2796</v>
      </c>
      <c r="C2896" s="3" t="s">
        <v>6906</v>
      </c>
      <c r="D2896" s="12">
        <v>800</v>
      </c>
      <c r="E2896" s="13">
        <v>924</v>
      </c>
      <c r="F2896" s="11" t="s">
        <v>8218</v>
      </c>
      <c r="G2896" s="11" t="s">
        <v>8224</v>
      </c>
      <c r="H2896" s="11" t="s">
        <v>8246</v>
      </c>
      <c r="I2896" s="11">
        <v>1404564028</v>
      </c>
      <c r="J2896" s="11">
        <f>YEAR(T2896)</f>
        <v>2014</v>
      </c>
      <c r="K2896" s="11">
        <v>1401972028</v>
      </c>
      <c r="L2896" s="11" t="b">
        <v>0</v>
      </c>
      <c r="M2896" s="11">
        <v>21</v>
      </c>
      <c r="N2896" s="11" t="b">
        <v>1</v>
      </c>
      <c r="O2896" s="11" t="s">
        <v>8269</v>
      </c>
      <c r="P2896" s="14">
        <f>ROUND(E2896/D2896*100,0)</f>
        <v>116</v>
      </c>
      <c r="Q2896" s="11">
        <f>IFERROR(ROUND(E2896/M2896,2),0)</f>
        <v>44</v>
      </c>
      <c r="R2896" s="16" t="s">
        <v>8315</v>
      </c>
      <c r="S2896" s="11" t="s">
        <v>8316</v>
      </c>
      <c r="T2896" s="21">
        <f>(((K2896/60)/60)/24)+DATE(1970,1,1)</f>
        <v>41795.528101851851</v>
      </c>
      <c r="U2896" s="21">
        <f>(((I2896/60)/60)/24)+DATE(1970,1,1)</f>
        <v>41825.528101851851</v>
      </c>
    </row>
    <row r="2897" spans="1:21" ht="49" x14ac:dyDescent="0.25">
      <c r="A2897">
        <v>2870</v>
      </c>
      <c r="B2897" s="9" t="s">
        <v>2870</v>
      </c>
      <c r="C2897" s="3" t="s">
        <v>6980</v>
      </c>
      <c r="D2897" s="12">
        <v>5000</v>
      </c>
      <c r="E2897" s="13">
        <v>750</v>
      </c>
      <c r="F2897" s="11" t="s">
        <v>8220</v>
      </c>
      <c r="G2897" s="11" t="s">
        <v>8223</v>
      </c>
      <c r="H2897" s="11" t="s">
        <v>8245</v>
      </c>
      <c r="I2897" s="11">
        <v>1400301165</v>
      </c>
      <c r="J2897" s="11">
        <f>YEAR(T2897)</f>
        <v>2014</v>
      </c>
      <c r="K2897" s="11">
        <v>1397709165</v>
      </c>
      <c r="L2897" s="11" t="b">
        <v>0</v>
      </c>
      <c r="M2897" s="11">
        <v>9</v>
      </c>
      <c r="N2897" s="11" t="b">
        <v>0</v>
      </c>
      <c r="O2897" s="11" t="s">
        <v>8269</v>
      </c>
      <c r="P2897" s="14">
        <f>ROUND(E2897/D2897*100,0)</f>
        <v>15</v>
      </c>
      <c r="Q2897" s="11">
        <f>IFERROR(ROUND(E2897/M2897,2),0)</f>
        <v>83.33</v>
      </c>
      <c r="R2897" s="16" t="s">
        <v>8315</v>
      </c>
      <c r="S2897" s="11" t="s">
        <v>8316</v>
      </c>
      <c r="T2897" s="21">
        <f>(((K2897/60)/60)/24)+DATE(1970,1,1)</f>
        <v>41746.189409722225</v>
      </c>
      <c r="U2897" s="21">
        <f>(((I2897/60)/60)/24)+DATE(1970,1,1)</f>
        <v>41776.189409722225</v>
      </c>
    </row>
    <row r="2898" spans="1:21" ht="49" x14ac:dyDescent="0.25">
      <c r="A2898">
        <v>2795</v>
      </c>
      <c r="B2898" s="9" t="s">
        <v>2795</v>
      </c>
      <c r="C2898" s="3" t="s">
        <v>6905</v>
      </c>
      <c r="D2898" s="12">
        <v>700</v>
      </c>
      <c r="E2898" s="13">
        <v>730</v>
      </c>
      <c r="F2898" s="11" t="s">
        <v>8218</v>
      </c>
      <c r="G2898" s="11" t="s">
        <v>8223</v>
      </c>
      <c r="H2898" s="11" t="s">
        <v>8245</v>
      </c>
      <c r="I2898" s="11">
        <v>1402095600</v>
      </c>
      <c r="J2898" s="11">
        <f>YEAR(T2898)</f>
        <v>2014</v>
      </c>
      <c r="K2898" s="11">
        <v>1400675841</v>
      </c>
      <c r="L2898" s="11" t="b">
        <v>0</v>
      </c>
      <c r="M2898" s="11">
        <v>20</v>
      </c>
      <c r="N2898" s="11" t="b">
        <v>1</v>
      </c>
      <c r="O2898" s="11" t="s">
        <v>8269</v>
      </c>
      <c r="P2898" s="14">
        <f>ROUND(E2898/D2898*100,0)</f>
        <v>104</v>
      </c>
      <c r="Q2898" s="11">
        <f>IFERROR(ROUND(E2898/M2898,2),0)</f>
        <v>36.5</v>
      </c>
      <c r="R2898" s="16" t="s">
        <v>8315</v>
      </c>
      <c r="S2898" s="11" t="s">
        <v>8316</v>
      </c>
      <c r="T2898" s="21">
        <f>(((K2898/60)/60)/24)+DATE(1970,1,1)</f>
        <v>41780.525937500002</v>
      </c>
      <c r="U2898" s="21">
        <f>(((I2898/60)/60)/24)+DATE(1970,1,1)</f>
        <v>41796.958333333336</v>
      </c>
    </row>
    <row r="2899" spans="1:21" ht="49" x14ac:dyDescent="0.25">
      <c r="A2899">
        <v>2801</v>
      </c>
      <c r="B2899" s="9" t="s">
        <v>2801</v>
      </c>
      <c r="C2899" s="3" t="s">
        <v>6911</v>
      </c>
      <c r="D2899" s="12">
        <v>500</v>
      </c>
      <c r="E2899" s="13">
        <v>666</v>
      </c>
      <c r="F2899" s="11" t="s">
        <v>8218</v>
      </c>
      <c r="G2899" s="11" t="s">
        <v>8225</v>
      </c>
      <c r="H2899" s="11" t="s">
        <v>8247</v>
      </c>
      <c r="I2899" s="11">
        <v>1412938800</v>
      </c>
      <c r="J2899" s="11">
        <f>YEAR(T2899)</f>
        <v>2014</v>
      </c>
      <c r="K2899" s="11">
        <v>1411019409</v>
      </c>
      <c r="L2899" s="11" t="b">
        <v>0</v>
      </c>
      <c r="M2899" s="11">
        <v>13</v>
      </c>
      <c r="N2899" s="11" t="b">
        <v>1</v>
      </c>
      <c r="O2899" s="11" t="s">
        <v>8269</v>
      </c>
      <c r="P2899" s="14">
        <f>ROUND(E2899/D2899*100,0)</f>
        <v>133</v>
      </c>
      <c r="Q2899" s="11">
        <f>IFERROR(ROUND(E2899/M2899,2),0)</f>
        <v>51.23</v>
      </c>
      <c r="R2899" s="16" t="s">
        <v>8315</v>
      </c>
      <c r="S2899" s="11" t="s">
        <v>8316</v>
      </c>
      <c r="T2899" s="21">
        <f>(((K2899/60)/60)/24)+DATE(1970,1,1)</f>
        <v>41900.243159722224</v>
      </c>
      <c r="U2899" s="21">
        <f>(((I2899/60)/60)/24)+DATE(1970,1,1)</f>
        <v>41922.458333333336</v>
      </c>
    </row>
    <row r="2900" spans="1:21" ht="49" x14ac:dyDescent="0.25">
      <c r="A2900">
        <v>2892</v>
      </c>
      <c r="B2900" s="9" t="s">
        <v>2892</v>
      </c>
      <c r="C2900" s="3" t="s">
        <v>7002</v>
      </c>
      <c r="D2900" s="12">
        <v>5500</v>
      </c>
      <c r="E2900" s="13">
        <v>500</v>
      </c>
      <c r="F2900" s="11" t="s">
        <v>8220</v>
      </c>
      <c r="G2900" s="11" t="s">
        <v>8223</v>
      </c>
      <c r="H2900" s="11" t="s">
        <v>8245</v>
      </c>
      <c r="I2900" s="11">
        <v>1409000400</v>
      </c>
      <c r="J2900" s="11">
        <f>YEAR(T2900)</f>
        <v>2014</v>
      </c>
      <c r="K2900" s="11">
        <v>1408381704</v>
      </c>
      <c r="L2900" s="11" t="b">
        <v>0</v>
      </c>
      <c r="M2900" s="11">
        <v>17</v>
      </c>
      <c r="N2900" s="11" t="b">
        <v>0</v>
      </c>
      <c r="O2900" s="11" t="s">
        <v>8269</v>
      </c>
      <c r="P2900" s="14">
        <f>ROUND(E2900/D2900*100,0)</f>
        <v>9</v>
      </c>
      <c r="Q2900" s="11">
        <f>IFERROR(ROUND(E2900/M2900,2),0)</f>
        <v>29.41</v>
      </c>
      <c r="R2900" s="16" t="s">
        <v>8315</v>
      </c>
      <c r="S2900" s="11" t="s">
        <v>8316</v>
      </c>
      <c r="T2900" s="21">
        <f>(((K2900/60)/60)/24)+DATE(1970,1,1)</f>
        <v>41869.714166666665</v>
      </c>
      <c r="U2900" s="21">
        <f>(((I2900/60)/60)/24)+DATE(1970,1,1)</f>
        <v>41876.875</v>
      </c>
    </row>
    <row r="2901" spans="1:21" ht="49" x14ac:dyDescent="0.25">
      <c r="A2901">
        <v>2871</v>
      </c>
      <c r="B2901" s="9" t="s">
        <v>2871</v>
      </c>
      <c r="C2901" s="3" t="s">
        <v>6981</v>
      </c>
      <c r="D2901" s="12">
        <v>10000</v>
      </c>
      <c r="E2901" s="13">
        <v>467</v>
      </c>
      <c r="F2901" s="11" t="s">
        <v>8220</v>
      </c>
      <c r="G2901" s="11" t="s">
        <v>8223</v>
      </c>
      <c r="H2901" s="11" t="s">
        <v>8245</v>
      </c>
      <c r="I2901" s="11">
        <v>1419183813</v>
      </c>
      <c r="J2901" s="11">
        <f>YEAR(T2901)</f>
        <v>2014</v>
      </c>
      <c r="K2901" s="11">
        <v>1417455813</v>
      </c>
      <c r="L2901" s="11" t="b">
        <v>0</v>
      </c>
      <c r="M2901" s="11">
        <v>13</v>
      </c>
      <c r="N2901" s="11" t="b">
        <v>0</v>
      </c>
      <c r="O2901" s="11" t="s">
        <v>8269</v>
      </c>
      <c r="P2901" s="14">
        <f>ROUND(E2901/D2901*100,0)</f>
        <v>5</v>
      </c>
      <c r="Q2901" s="11">
        <f>IFERROR(ROUND(E2901/M2901,2),0)</f>
        <v>35.92</v>
      </c>
      <c r="R2901" s="16" t="s">
        <v>8315</v>
      </c>
      <c r="S2901" s="11" t="s">
        <v>8316</v>
      </c>
      <c r="T2901" s="21">
        <f>(((K2901/60)/60)/24)+DATE(1970,1,1)</f>
        <v>41974.738576388889</v>
      </c>
      <c r="U2901" s="21">
        <f>(((I2901/60)/60)/24)+DATE(1970,1,1)</f>
        <v>41994.738576388889</v>
      </c>
    </row>
    <row r="2902" spans="1:21" ht="49" x14ac:dyDescent="0.25">
      <c r="A2902">
        <v>2850</v>
      </c>
      <c r="B2902" s="9" t="s">
        <v>2850</v>
      </c>
      <c r="C2902" s="3" t="s">
        <v>6960</v>
      </c>
      <c r="D2902" s="12">
        <v>8000</v>
      </c>
      <c r="E2902" s="13">
        <v>311</v>
      </c>
      <c r="F2902" s="11" t="s">
        <v>8220</v>
      </c>
      <c r="G2902" s="11" t="s">
        <v>8223</v>
      </c>
      <c r="H2902" s="11" t="s">
        <v>8245</v>
      </c>
      <c r="I2902" s="11">
        <v>1409962211</v>
      </c>
      <c r="J2902" s="11">
        <f>YEAR(T2902)</f>
        <v>2014</v>
      </c>
      <c r="K2902" s="11">
        <v>1407370211</v>
      </c>
      <c r="L2902" s="11" t="b">
        <v>0</v>
      </c>
      <c r="M2902" s="11">
        <v>13</v>
      </c>
      <c r="N2902" s="11" t="b">
        <v>0</v>
      </c>
      <c r="O2902" s="11" t="s">
        <v>8269</v>
      </c>
      <c r="P2902" s="14">
        <f>ROUND(E2902/D2902*100,0)</f>
        <v>4</v>
      </c>
      <c r="Q2902" s="11">
        <f>IFERROR(ROUND(E2902/M2902,2),0)</f>
        <v>23.92</v>
      </c>
      <c r="R2902" s="16" t="s">
        <v>8315</v>
      </c>
      <c r="S2902" s="11" t="s">
        <v>8316</v>
      </c>
      <c r="T2902" s="21">
        <f>(((K2902/60)/60)/24)+DATE(1970,1,1)</f>
        <v>41858.007071759261</v>
      </c>
      <c r="U2902" s="21">
        <f>(((I2902/60)/60)/24)+DATE(1970,1,1)</f>
        <v>41888.007071759261</v>
      </c>
    </row>
    <row r="2903" spans="1:21" ht="33" x14ac:dyDescent="0.25">
      <c r="A2903">
        <v>2884</v>
      </c>
      <c r="B2903" s="9" t="s">
        <v>2884</v>
      </c>
      <c r="C2903" s="3" t="s">
        <v>6994</v>
      </c>
      <c r="D2903" s="12">
        <v>45000</v>
      </c>
      <c r="E2903" s="13">
        <v>185</v>
      </c>
      <c r="F2903" s="11" t="s">
        <v>8220</v>
      </c>
      <c r="G2903" s="11" t="s">
        <v>8223</v>
      </c>
      <c r="H2903" s="11" t="s">
        <v>8245</v>
      </c>
      <c r="I2903" s="11">
        <v>1417800435</v>
      </c>
      <c r="J2903" s="11">
        <f>YEAR(T2903)</f>
        <v>2014</v>
      </c>
      <c r="K2903" s="11">
        <v>1415208435</v>
      </c>
      <c r="L2903" s="11" t="b">
        <v>0</v>
      </c>
      <c r="M2903" s="11">
        <v>4</v>
      </c>
      <c r="N2903" s="11" t="b">
        <v>0</v>
      </c>
      <c r="O2903" s="11" t="s">
        <v>8269</v>
      </c>
      <c r="P2903" s="14">
        <f>ROUND(E2903/D2903*100,0)</f>
        <v>0</v>
      </c>
      <c r="Q2903" s="11">
        <f>IFERROR(ROUND(E2903/M2903,2),0)</f>
        <v>46.25</v>
      </c>
      <c r="R2903" s="16" t="s">
        <v>8315</v>
      </c>
      <c r="S2903" s="11" t="s">
        <v>8316</v>
      </c>
      <c r="T2903" s="21">
        <f>(((K2903/60)/60)/24)+DATE(1970,1,1)</f>
        <v>41948.727256944447</v>
      </c>
      <c r="U2903" s="21">
        <f>(((I2903/60)/60)/24)+DATE(1970,1,1)</f>
        <v>41978.727256944447</v>
      </c>
    </row>
    <row r="2904" spans="1:21" ht="33" x14ac:dyDescent="0.25">
      <c r="A2904">
        <v>2916</v>
      </c>
      <c r="B2904" s="9" t="s">
        <v>2916</v>
      </c>
      <c r="C2904" s="3" t="s">
        <v>7026</v>
      </c>
      <c r="D2904" s="12">
        <v>1850</v>
      </c>
      <c r="E2904" s="13">
        <v>145</v>
      </c>
      <c r="F2904" s="11" t="s">
        <v>8220</v>
      </c>
      <c r="G2904" s="11" t="s">
        <v>8224</v>
      </c>
      <c r="H2904" s="11" t="s">
        <v>8246</v>
      </c>
      <c r="I2904" s="11">
        <v>1400498789</v>
      </c>
      <c r="J2904" s="11">
        <f>YEAR(T2904)</f>
        <v>2014</v>
      </c>
      <c r="K2904" s="11">
        <v>1398511589</v>
      </c>
      <c r="L2904" s="11" t="b">
        <v>0</v>
      </c>
      <c r="M2904" s="11">
        <v>7</v>
      </c>
      <c r="N2904" s="11" t="b">
        <v>0</v>
      </c>
      <c r="O2904" s="11" t="s">
        <v>8269</v>
      </c>
      <c r="P2904" s="14">
        <f>ROUND(E2904/D2904*100,0)</f>
        <v>8</v>
      </c>
      <c r="Q2904" s="11">
        <f>IFERROR(ROUND(E2904/M2904,2),0)</f>
        <v>20.71</v>
      </c>
      <c r="R2904" s="16" t="s">
        <v>8315</v>
      </c>
      <c r="S2904" s="11" t="s">
        <v>8316</v>
      </c>
      <c r="T2904" s="21">
        <f>(((K2904/60)/60)/24)+DATE(1970,1,1)</f>
        <v>41755.476724537039</v>
      </c>
      <c r="U2904" s="21">
        <f>(((I2904/60)/60)/24)+DATE(1970,1,1)</f>
        <v>41778.476724537039</v>
      </c>
    </row>
    <row r="2905" spans="1:21" ht="49" x14ac:dyDescent="0.25">
      <c r="A2905">
        <v>2852</v>
      </c>
      <c r="B2905" s="9" t="s">
        <v>2852</v>
      </c>
      <c r="C2905" s="3" t="s">
        <v>6962</v>
      </c>
      <c r="D2905" s="12">
        <v>5000</v>
      </c>
      <c r="E2905" s="13">
        <v>95</v>
      </c>
      <c r="F2905" s="11" t="s">
        <v>8220</v>
      </c>
      <c r="G2905" s="11" t="s">
        <v>8223</v>
      </c>
      <c r="H2905" s="11" t="s">
        <v>8245</v>
      </c>
      <c r="I2905" s="11">
        <v>1403312703</v>
      </c>
      <c r="J2905" s="11">
        <f>YEAR(T2905)</f>
        <v>2014</v>
      </c>
      <c r="K2905" s="11">
        <v>1400720703</v>
      </c>
      <c r="L2905" s="11" t="b">
        <v>0</v>
      </c>
      <c r="M2905" s="11">
        <v>6</v>
      </c>
      <c r="N2905" s="11" t="b">
        <v>0</v>
      </c>
      <c r="O2905" s="11" t="s">
        <v>8269</v>
      </c>
      <c r="P2905" s="14">
        <f>ROUND(E2905/D2905*100,0)</f>
        <v>2</v>
      </c>
      <c r="Q2905" s="11">
        <f>IFERROR(ROUND(E2905/M2905,2),0)</f>
        <v>15.83</v>
      </c>
      <c r="R2905" s="16" t="s">
        <v>8315</v>
      </c>
      <c r="S2905" s="11" t="s">
        <v>8316</v>
      </c>
      <c r="T2905" s="21">
        <f>(((K2905/60)/60)/24)+DATE(1970,1,1)</f>
        <v>41781.045173611114</v>
      </c>
      <c r="U2905" s="21">
        <f>(((I2905/60)/60)/24)+DATE(1970,1,1)</f>
        <v>41811.045173611114</v>
      </c>
    </row>
    <row r="2906" spans="1:21" ht="49" x14ac:dyDescent="0.25">
      <c r="A2906">
        <v>2904</v>
      </c>
      <c r="B2906" s="9" t="s">
        <v>2904</v>
      </c>
      <c r="C2906" s="3" t="s">
        <v>7014</v>
      </c>
      <c r="D2906" s="12">
        <v>1500</v>
      </c>
      <c r="E2906" s="13">
        <v>75</v>
      </c>
      <c r="F2906" s="11" t="s">
        <v>8220</v>
      </c>
      <c r="G2906" s="11" t="s">
        <v>8224</v>
      </c>
      <c r="H2906" s="11" t="s">
        <v>8246</v>
      </c>
      <c r="I2906" s="11">
        <v>1415534400</v>
      </c>
      <c r="J2906" s="11">
        <f>YEAR(T2906)</f>
        <v>2014</v>
      </c>
      <c r="K2906" s="11">
        <v>1414538031</v>
      </c>
      <c r="L2906" s="11" t="b">
        <v>0</v>
      </c>
      <c r="M2906" s="11">
        <v>4</v>
      </c>
      <c r="N2906" s="11" t="b">
        <v>0</v>
      </c>
      <c r="O2906" s="11" t="s">
        <v>8269</v>
      </c>
      <c r="P2906" s="14">
        <f>ROUND(E2906/D2906*100,0)</f>
        <v>5</v>
      </c>
      <c r="Q2906" s="11">
        <f>IFERROR(ROUND(E2906/M2906,2),0)</f>
        <v>18.75</v>
      </c>
      <c r="R2906" s="16" t="s">
        <v>8315</v>
      </c>
      <c r="S2906" s="11" t="s">
        <v>8316</v>
      </c>
      <c r="T2906" s="21">
        <f>(((K2906/60)/60)/24)+DATE(1970,1,1)</f>
        <v>41940.967951388891</v>
      </c>
      <c r="U2906" s="21">
        <f>(((I2906/60)/60)/24)+DATE(1970,1,1)</f>
        <v>41952.5</v>
      </c>
    </row>
    <row r="2907" spans="1:21" ht="49" x14ac:dyDescent="0.25">
      <c r="A2907">
        <v>2862</v>
      </c>
      <c r="B2907" s="9" t="s">
        <v>2862</v>
      </c>
      <c r="C2907" s="3" t="s">
        <v>6972</v>
      </c>
      <c r="D2907" s="12">
        <v>12700</v>
      </c>
      <c r="E2907" s="13">
        <v>55</v>
      </c>
      <c r="F2907" s="11" t="s">
        <v>8220</v>
      </c>
      <c r="G2907" s="11" t="s">
        <v>8223</v>
      </c>
      <c r="H2907" s="11" t="s">
        <v>8245</v>
      </c>
      <c r="I2907" s="11">
        <v>1403636229</v>
      </c>
      <c r="J2907" s="11">
        <f>YEAR(T2907)</f>
        <v>2014</v>
      </c>
      <c r="K2907" s="11">
        <v>1401044229</v>
      </c>
      <c r="L2907" s="11" t="b">
        <v>0</v>
      </c>
      <c r="M2907" s="11">
        <v>3</v>
      </c>
      <c r="N2907" s="11" t="b">
        <v>0</v>
      </c>
      <c r="O2907" s="11" t="s">
        <v>8269</v>
      </c>
      <c r="P2907" s="14">
        <f>ROUND(E2907/D2907*100,0)</f>
        <v>0</v>
      </c>
      <c r="Q2907" s="11">
        <f>IFERROR(ROUND(E2907/M2907,2),0)</f>
        <v>18.329999999999998</v>
      </c>
      <c r="R2907" s="16" t="s">
        <v>8315</v>
      </c>
      <c r="S2907" s="11" t="s">
        <v>8316</v>
      </c>
      <c r="T2907" s="21">
        <f>(((K2907/60)/60)/24)+DATE(1970,1,1)</f>
        <v>41784.789687500001</v>
      </c>
      <c r="U2907" s="21">
        <f>(((I2907/60)/60)/24)+DATE(1970,1,1)</f>
        <v>41814.789687500001</v>
      </c>
    </row>
    <row r="2908" spans="1:21" ht="49" x14ac:dyDescent="0.25">
      <c r="A2908">
        <v>2919</v>
      </c>
      <c r="B2908" s="9" t="s">
        <v>2919</v>
      </c>
      <c r="C2908" s="3" t="s">
        <v>7029</v>
      </c>
      <c r="D2908" s="12">
        <v>600</v>
      </c>
      <c r="E2908" s="13">
        <v>51</v>
      </c>
      <c r="F2908" s="11" t="s">
        <v>8220</v>
      </c>
      <c r="G2908" s="11" t="s">
        <v>8223</v>
      </c>
      <c r="H2908" s="11" t="s">
        <v>8245</v>
      </c>
      <c r="I2908" s="11">
        <v>1407250329</v>
      </c>
      <c r="J2908" s="11">
        <f>YEAR(T2908)</f>
        <v>2014</v>
      </c>
      <c r="K2908" s="11">
        <v>1404658329</v>
      </c>
      <c r="L2908" s="11" t="b">
        <v>0</v>
      </c>
      <c r="M2908" s="11">
        <v>6</v>
      </c>
      <c r="N2908" s="11" t="b">
        <v>0</v>
      </c>
      <c r="O2908" s="11" t="s">
        <v>8269</v>
      </c>
      <c r="P2908" s="14">
        <f>ROUND(E2908/D2908*100,0)</f>
        <v>9</v>
      </c>
      <c r="Q2908" s="11">
        <f>IFERROR(ROUND(E2908/M2908,2),0)</f>
        <v>8.5</v>
      </c>
      <c r="R2908" s="16" t="s">
        <v>8315</v>
      </c>
      <c r="S2908" s="11" t="s">
        <v>8316</v>
      </c>
      <c r="T2908" s="21">
        <f>(((K2908/60)/60)/24)+DATE(1970,1,1)</f>
        <v>41826.61954861111</v>
      </c>
      <c r="U2908" s="21">
        <f>(((I2908/60)/60)/24)+DATE(1970,1,1)</f>
        <v>41856.61954861111</v>
      </c>
    </row>
    <row r="2909" spans="1:21" ht="21" x14ac:dyDescent="0.25">
      <c r="A2909">
        <v>2893</v>
      </c>
      <c r="B2909" s="9" t="s">
        <v>2893</v>
      </c>
      <c r="C2909" s="3" t="s">
        <v>7003</v>
      </c>
      <c r="D2909" s="12">
        <v>5000</v>
      </c>
      <c r="E2909" s="13">
        <v>25</v>
      </c>
      <c r="F2909" s="11" t="s">
        <v>8220</v>
      </c>
      <c r="G2909" s="11" t="s">
        <v>8223</v>
      </c>
      <c r="H2909" s="11" t="s">
        <v>8245</v>
      </c>
      <c r="I2909" s="11">
        <v>1420768800</v>
      </c>
      <c r="J2909" s="11">
        <f>YEAR(T2909)</f>
        <v>2014</v>
      </c>
      <c r="K2909" s="11">
        <v>1415644395</v>
      </c>
      <c r="L2909" s="11" t="b">
        <v>0</v>
      </c>
      <c r="M2909" s="11">
        <v>2</v>
      </c>
      <c r="N2909" s="11" t="b">
        <v>0</v>
      </c>
      <c r="O2909" s="11" t="s">
        <v>8269</v>
      </c>
      <c r="P2909" s="14">
        <f>ROUND(E2909/D2909*100,0)</f>
        <v>1</v>
      </c>
      <c r="Q2909" s="11">
        <f>IFERROR(ROUND(E2909/M2909,2),0)</f>
        <v>12.5</v>
      </c>
      <c r="R2909" s="16" t="s">
        <v>8315</v>
      </c>
      <c r="S2909" s="11" t="s">
        <v>8316</v>
      </c>
      <c r="T2909" s="21">
        <f>(((K2909/60)/60)/24)+DATE(1970,1,1)</f>
        <v>41953.773090277777</v>
      </c>
      <c r="U2909" s="21">
        <f>(((I2909/60)/60)/24)+DATE(1970,1,1)</f>
        <v>42013.083333333328</v>
      </c>
    </row>
    <row r="2910" spans="1:21" ht="49" x14ac:dyDescent="0.25">
      <c r="A2910">
        <v>2895</v>
      </c>
      <c r="B2910" s="9" t="s">
        <v>2895</v>
      </c>
      <c r="C2910" s="3" t="s">
        <v>7005</v>
      </c>
      <c r="D2910" s="12">
        <v>500</v>
      </c>
      <c r="E2910" s="13">
        <v>23</v>
      </c>
      <c r="F2910" s="11" t="s">
        <v>8220</v>
      </c>
      <c r="G2910" s="11" t="s">
        <v>8223</v>
      </c>
      <c r="H2910" s="11" t="s">
        <v>8245</v>
      </c>
      <c r="I2910" s="11">
        <v>1403470800</v>
      </c>
      <c r="J2910" s="11">
        <f>YEAR(T2910)</f>
        <v>2014</v>
      </c>
      <c r="K2910" s="11">
        <v>1403356792</v>
      </c>
      <c r="L2910" s="11" t="b">
        <v>0</v>
      </c>
      <c r="M2910" s="11">
        <v>4</v>
      </c>
      <c r="N2910" s="11" t="b">
        <v>0</v>
      </c>
      <c r="O2910" s="11" t="s">
        <v>8269</v>
      </c>
      <c r="P2910" s="14">
        <f>ROUND(E2910/D2910*100,0)</f>
        <v>5</v>
      </c>
      <c r="Q2910" s="11">
        <f>IFERROR(ROUND(E2910/M2910,2),0)</f>
        <v>5.75</v>
      </c>
      <c r="R2910" s="16" t="s">
        <v>8315</v>
      </c>
      <c r="S2910" s="11" t="s">
        <v>8316</v>
      </c>
      <c r="T2910" s="21">
        <f>(((K2910/60)/60)/24)+DATE(1970,1,1)</f>
        <v>41811.555462962962</v>
      </c>
      <c r="U2910" s="21">
        <f>(((I2910/60)/60)/24)+DATE(1970,1,1)</f>
        <v>41812.875</v>
      </c>
    </row>
    <row r="2911" spans="1:21" ht="49" x14ac:dyDescent="0.25">
      <c r="A2911">
        <v>2890</v>
      </c>
      <c r="B2911" s="9" t="s">
        <v>2890</v>
      </c>
      <c r="C2911" s="3" t="s">
        <v>7000</v>
      </c>
      <c r="D2911" s="12">
        <v>2000</v>
      </c>
      <c r="E2911" s="13">
        <v>21</v>
      </c>
      <c r="F2911" s="11" t="s">
        <v>8220</v>
      </c>
      <c r="G2911" s="11" t="s">
        <v>8223</v>
      </c>
      <c r="H2911" s="11" t="s">
        <v>8245</v>
      </c>
      <c r="I2911" s="11">
        <v>1407553200</v>
      </c>
      <c r="J2911" s="11">
        <f>YEAR(T2911)</f>
        <v>2014</v>
      </c>
      <c r="K2911" s="11">
        <v>1405100992</v>
      </c>
      <c r="L2911" s="11" t="b">
        <v>0</v>
      </c>
      <c r="M2911" s="11">
        <v>3</v>
      </c>
      <c r="N2911" s="11" t="b">
        <v>0</v>
      </c>
      <c r="O2911" s="11" t="s">
        <v>8269</v>
      </c>
      <c r="P2911" s="14">
        <f>ROUND(E2911/D2911*100,0)</f>
        <v>1</v>
      </c>
      <c r="Q2911" s="11">
        <f>IFERROR(ROUND(E2911/M2911,2),0)</f>
        <v>7</v>
      </c>
      <c r="R2911" s="16" t="s">
        <v>8315</v>
      </c>
      <c r="S2911" s="11" t="s">
        <v>8316</v>
      </c>
      <c r="T2911" s="21">
        <f>(((K2911/60)/60)/24)+DATE(1970,1,1)</f>
        <v>41831.742962962962</v>
      </c>
      <c r="U2911" s="21">
        <f>(((I2911/60)/60)/24)+DATE(1970,1,1)</f>
        <v>41860.125</v>
      </c>
    </row>
    <row r="2912" spans="1:21" ht="49" x14ac:dyDescent="0.25">
      <c r="A2912">
        <v>2863</v>
      </c>
      <c r="B2912" s="9" t="s">
        <v>2863</v>
      </c>
      <c r="C2912" s="3" t="s">
        <v>6973</v>
      </c>
      <c r="D2912" s="12">
        <v>50000</v>
      </c>
      <c r="E2912" s="13">
        <v>20</v>
      </c>
      <c r="F2912" s="11" t="s">
        <v>8220</v>
      </c>
      <c r="G2912" s="11" t="s">
        <v>8223</v>
      </c>
      <c r="H2912" s="11" t="s">
        <v>8245</v>
      </c>
      <c r="I2912" s="11">
        <v>1410279123</v>
      </c>
      <c r="J2912" s="11">
        <f>YEAR(T2912)</f>
        <v>2014</v>
      </c>
      <c r="K2912" s="11">
        <v>1405095123</v>
      </c>
      <c r="L2912" s="11" t="b">
        <v>0</v>
      </c>
      <c r="M2912" s="11">
        <v>1</v>
      </c>
      <c r="N2912" s="11" t="b">
        <v>0</v>
      </c>
      <c r="O2912" s="11" t="s">
        <v>8269</v>
      </c>
      <c r="P2912" s="14">
        <f>ROUND(E2912/D2912*100,0)</f>
        <v>0</v>
      </c>
      <c r="Q2912" s="11">
        <f>IFERROR(ROUND(E2912/M2912,2),0)</f>
        <v>20</v>
      </c>
      <c r="R2912" s="16" t="s">
        <v>8315</v>
      </c>
      <c r="S2912" s="11" t="s">
        <v>8316</v>
      </c>
      <c r="T2912" s="21">
        <f>(((K2912/60)/60)/24)+DATE(1970,1,1)</f>
        <v>41831.675034722226</v>
      </c>
      <c r="U2912" s="21">
        <f>(((I2912/60)/60)/24)+DATE(1970,1,1)</f>
        <v>41891.675034722226</v>
      </c>
    </row>
    <row r="2913" spans="1:21" ht="49" x14ac:dyDescent="0.25">
      <c r="A2913">
        <v>2909</v>
      </c>
      <c r="B2913" s="9" t="s">
        <v>2909</v>
      </c>
      <c r="C2913" s="3" t="s">
        <v>7019</v>
      </c>
      <c r="D2913" s="12">
        <v>180000</v>
      </c>
      <c r="E2913" s="13">
        <v>20</v>
      </c>
      <c r="F2913" s="11" t="s">
        <v>8220</v>
      </c>
      <c r="G2913" s="11" t="s">
        <v>8223</v>
      </c>
      <c r="H2913" s="11" t="s">
        <v>8245</v>
      </c>
      <c r="I2913" s="11">
        <v>1416944760</v>
      </c>
      <c r="J2913" s="11">
        <f>YEAR(T2913)</f>
        <v>2014</v>
      </c>
      <c r="K2913" s="11">
        <v>1413527001</v>
      </c>
      <c r="L2913" s="11" t="b">
        <v>0</v>
      </c>
      <c r="M2913" s="11">
        <v>1</v>
      </c>
      <c r="N2913" s="11" t="b">
        <v>0</v>
      </c>
      <c r="O2913" s="11" t="s">
        <v>8269</v>
      </c>
      <c r="P2913" s="14">
        <f>ROUND(E2913/D2913*100,0)</f>
        <v>0</v>
      </c>
      <c r="Q2913" s="11">
        <f>IFERROR(ROUND(E2913/M2913,2),0)</f>
        <v>20</v>
      </c>
      <c r="R2913" s="16" t="s">
        <v>8315</v>
      </c>
      <c r="S2913" s="11" t="s">
        <v>8316</v>
      </c>
      <c r="T2913" s="21">
        <f>(((K2913/60)/60)/24)+DATE(1970,1,1)</f>
        <v>41929.266215277778</v>
      </c>
      <c r="U2913" s="21">
        <f>(((I2913/60)/60)/24)+DATE(1970,1,1)</f>
        <v>41968.823611111111</v>
      </c>
    </row>
    <row r="2914" spans="1:21" ht="49" x14ac:dyDescent="0.25">
      <c r="A2914">
        <v>2901</v>
      </c>
      <c r="B2914" s="9" t="s">
        <v>2901</v>
      </c>
      <c r="C2914" s="3" t="s">
        <v>7011</v>
      </c>
      <c r="D2914" s="12">
        <v>750</v>
      </c>
      <c r="E2914" s="13">
        <v>6</v>
      </c>
      <c r="F2914" s="11" t="s">
        <v>8220</v>
      </c>
      <c r="G2914" s="11" t="s">
        <v>8223</v>
      </c>
      <c r="H2914" s="11" t="s">
        <v>8245</v>
      </c>
      <c r="I2914" s="11">
        <v>1423345339</v>
      </c>
      <c r="J2914" s="11">
        <f>YEAR(T2914)</f>
        <v>2014</v>
      </c>
      <c r="K2914" s="11">
        <v>1418161339</v>
      </c>
      <c r="L2914" s="11" t="b">
        <v>0</v>
      </c>
      <c r="M2914" s="11">
        <v>2</v>
      </c>
      <c r="N2914" s="11" t="b">
        <v>0</v>
      </c>
      <c r="O2914" s="11" t="s">
        <v>8269</v>
      </c>
      <c r="P2914" s="14">
        <f>ROUND(E2914/D2914*100,0)</f>
        <v>1</v>
      </c>
      <c r="Q2914" s="11">
        <f>IFERROR(ROUND(E2914/M2914,2),0)</f>
        <v>3</v>
      </c>
      <c r="R2914" s="16" t="s">
        <v>8315</v>
      </c>
      <c r="S2914" s="11" t="s">
        <v>8316</v>
      </c>
      <c r="T2914" s="21">
        <f>(((K2914/60)/60)/24)+DATE(1970,1,1)</f>
        <v>41982.904386574075</v>
      </c>
      <c r="U2914" s="21">
        <f>(((I2914/60)/60)/24)+DATE(1970,1,1)</f>
        <v>42042.904386574075</v>
      </c>
    </row>
    <row r="2915" spans="1:21" ht="49" x14ac:dyDescent="0.25">
      <c r="A2915">
        <v>2887</v>
      </c>
      <c r="B2915" s="9" t="s">
        <v>2887</v>
      </c>
      <c r="C2915" s="3" t="s">
        <v>6997</v>
      </c>
      <c r="D2915" s="12">
        <v>3000</v>
      </c>
      <c r="E2915" s="13">
        <v>5</v>
      </c>
      <c r="F2915" s="11" t="s">
        <v>8220</v>
      </c>
      <c r="G2915" s="11" t="s">
        <v>8223</v>
      </c>
      <c r="H2915" s="11" t="s">
        <v>8245</v>
      </c>
      <c r="I2915" s="11">
        <v>1420971324</v>
      </c>
      <c r="J2915" s="11">
        <f>YEAR(T2915)</f>
        <v>2014</v>
      </c>
      <c r="K2915" s="11">
        <v>1418379324</v>
      </c>
      <c r="L2915" s="11" t="b">
        <v>0</v>
      </c>
      <c r="M2915" s="11">
        <v>1</v>
      </c>
      <c r="N2915" s="11" t="b">
        <v>0</v>
      </c>
      <c r="O2915" s="11" t="s">
        <v>8269</v>
      </c>
      <c r="P2915" s="14">
        <f>ROUND(E2915/D2915*100,0)</f>
        <v>0</v>
      </c>
      <c r="Q2915" s="11">
        <f>IFERROR(ROUND(E2915/M2915,2),0)</f>
        <v>5</v>
      </c>
      <c r="R2915" s="16" t="s">
        <v>8315</v>
      </c>
      <c r="S2915" s="11" t="s">
        <v>8316</v>
      </c>
      <c r="T2915" s="21">
        <f>(((K2915/60)/60)/24)+DATE(1970,1,1)</f>
        <v>41985.427361111113</v>
      </c>
      <c r="U2915" s="21">
        <f>(((I2915/60)/60)/24)+DATE(1970,1,1)</f>
        <v>42015.427361111113</v>
      </c>
    </row>
    <row r="2916" spans="1:21" ht="49" x14ac:dyDescent="0.25">
      <c r="A2916">
        <v>2913</v>
      </c>
      <c r="B2916" s="9" t="s">
        <v>2913</v>
      </c>
      <c r="C2916" s="3" t="s">
        <v>7023</v>
      </c>
      <c r="D2916" s="12">
        <v>10000</v>
      </c>
      <c r="E2916" s="13">
        <v>2</v>
      </c>
      <c r="F2916" s="11" t="s">
        <v>8220</v>
      </c>
      <c r="G2916" s="11" t="s">
        <v>8223</v>
      </c>
      <c r="H2916" s="11" t="s">
        <v>8245</v>
      </c>
      <c r="I2916" s="11">
        <v>1410041339</v>
      </c>
      <c r="J2916" s="11">
        <f>YEAR(T2916)</f>
        <v>2014</v>
      </c>
      <c r="K2916" s="11">
        <v>1404857339</v>
      </c>
      <c r="L2916" s="11" t="b">
        <v>0</v>
      </c>
      <c r="M2916" s="11">
        <v>2</v>
      </c>
      <c r="N2916" s="11" t="b">
        <v>0</v>
      </c>
      <c r="O2916" s="11" t="s">
        <v>8269</v>
      </c>
      <c r="P2916" s="14">
        <f>ROUND(E2916/D2916*100,0)</f>
        <v>0</v>
      </c>
      <c r="Q2916" s="11">
        <f>IFERROR(ROUND(E2916/M2916,2),0)</f>
        <v>1</v>
      </c>
      <c r="R2916" s="16" t="s">
        <v>8315</v>
      </c>
      <c r="S2916" s="11" t="s">
        <v>8316</v>
      </c>
      <c r="T2916" s="21">
        <f>(((K2916/60)/60)/24)+DATE(1970,1,1)</f>
        <v>41828.922905092593</v>
      </c>
      <c r="U2916" s="21">
        <f>(((I2916/60)/60)/24)+DATE(1970,1,1)</f>
        <v>41888.922905092593</v>
      </c>
    </row>
    <row r="2917" spans="1:21" ht="49" x14ac:dyDescent="0.25">
      <c r="A2917">
        <v>2842</v>
      </c>
      <c r="B2917" s="9" t="s">
        <v>2842</v>
      </c>
      <c r="C2917" s="3" t="s">
        <v>6952</v>
      </c>
      <c r="D2917" s="12">
        <v>1500</v>
      </c>
      <c r="E2917" s="13">
        <v>0</v>
      </c>
      <c r="F2917" s="11" t="s">
        <v>8220</v>
      </c>
      <c r="G2917" s="11" t="s">
        <v>8224</v>
      </c>
      <c r="H2917" s="11" t="s">
        <v>8246</v>
      </c>
      <c r="I2917" s="11">
        <v>1403348400</v>
      </c>
      <c r="J2917" s="11">
        <f>YEAR(T2917)</f>
        <v>2014</v>
      </c>
      <c r="K2917" s="11">
        <v>1401058295</v>
      </c>
      <c r="L2917" s="11" t="b">
        <v>0</v>
      </c>
      <c r="M2917" s="11">
        <v>0</v>
      </c>
      <c r="N2917" s="11" t="b">
        <v>0</v>
      </c>
      <c r="O2917" s="11" t="s">
        <v>8269</v>
      </c>
      <c r="P2917" s="14">
        <f>ROUND(E2917/D2917*100,0)</f>
        <v>0</v>
      </c>
      <c r="Q2917" s="11">
        <f>IFERROR(ROUND(E2917/M2917,2),0)</f>
        <v>0</v>
      </c>
      <c r="R2917" s="16" t="s">
        <v>8315</v>
      </c>
      <c r="S2917" s="11" t="s">
        <v>8316</v>
      </c>
      <c r="T2917" s="21">
        <f>(((K2917/60)/60)/24)+DATE(1970,1,1)</f>
        <v>41784.952488425923</v>
      </c>
      <c r="U2917" s="21">
        <f>(((I2917/60)/60)/24)+DATE(1970,1,1)</f>
        <v>41811.458333333336</v>
      </c>
    </row>
    <row r="2918" spans="1:21" ht="49" x14ac:dyDescent="0.25">
      <c r="A2918">
        <v>2853</v>
      </c>
      <c r="B2918" s="9" t="s">
        <v>2853</v>
      </c>
      <c r="C2918" s="3" t="s">
        <v>6963</v>
      </c>
      <c r="D2918" s="12">
        <v>9500</v>
      </c>
      <c r="E2918" s="13">
        <v>0</v>
      </c>
      <c r="F2918" s="11" t="s">
        <v>8220</v>
      </c>
      <c r="G2918" s="11" t="s">
        <v>8228</v>
      </c>
      <c r="H2918" s="11" t="s">
        <v>8250</v>
      </c>
      <c r="I2918" s="11">
        <v>1410669297</v>
      </c>
      <c r="J2918" s="11">
        <f>YEAR(T2918)</f>
        <v>2014</v>
      </c>
      <c r="K2918" s="11">
        <v>1405485297</v>
      </c>
      <c r="L2918" s="11" t="b">
        <v>0</v>
      </c>
      <c r="M2918" s="11">
        <v>0</v>
      </c>
      <c r="N2918" s="11" t="b">
        <v>0</v>
      </c>
      <c r="O2918" s="11" t="s">
        <v>8269</v>
      </c>
      <c r="P2918" s="14">
        <f>ROUND(E2918/D2918*100,0)</f>
        <v>0</v>
      </c>
      <c r="Q2918" s="11">
        <f>IFERROR(ROUND(E2918/M2918,2),0)</f>
        <v>0</v>
      </c>
      <c r="R2918" s="16" t="s">
        <v>8315</v>
      </c>
      <c r="S2918" s="11" t="s">
        <v>8316</v>
      </c>
      <c r="T2918" s="21">
        <f>(((K2918/60)/60)/24)+DATE(1970,1,1)</f>
        <v>41836.190937499996</v>
      </c>
      <c r="U2918" s="21">
        <f>(((I2918/60)/60)/24)+DATE(1970,1,1)</f>
        <v>41896.190937499996</v>
      </c>
    </row>
    <row r="2919" spans="1:21" ht="49" x14ac:dyDescent="0.25">
      <c r="A2919">
        <v>2858</v>
      </c>
      <c r="B2919" s="9" t="s">
        <v>2858</v>
      </c>
      <c r="C2919" s="3" t="s">
        <v>6968</v>
      </c>
      <c r="D2919" s="12">
        <v>1000</v>
      </c>
      <c r="E2919" s="13">
        <v>0</v>
      </c>
      <c r="F2919" s="11" t="s">
        <v>8220</v>
      </c>
      <c r="G2919" s="11" t="s">
        <v>8232</v>
      </c>
      <c r="H2919" s="11" t="s">
        <v>8248</v>
      </c>
      <c r="I2919" s="11">
        <v>1417778880</v>
      </c>
      <c r="J2919" s="11">
        <f>YEAR(T2919)</f>
        <v>2014</v>
      </c>
      <c r="K2919" s="11">
        <v>1415711095</v>
      </c>
      <c r="L2919" s="11" t="b">
        <v>0</v>
      </c>
      <c r="M2919" s="11">
        <v>0</v>
      </c>
      <c r="N2919" s="11" t="b">
        <v>0</v>
      </c>
      <c r="O2919" s="11" t="s">
        <v>8269</v>
      </c>
      <c r="P2919" s="14">
        <f>ROUND(E2919/D2919*100,0)</f>
        <v>0</v>
      </c>
      <c r="Q2919" s="11">
        <f>IFERROR(ROUND(E2919/M2919,2),0)</f>
        <v>0</v>
      </c>
      <c r="R2919" s="16" t="s">
        <v>8315</v>
      </c>
      <c r="S2919" s="11" t="s">
        <v>8316</v>
      </c>
      <c r="T2919" s="21">
        <f>(((K2919/60)/60)/24)+DATE(1970,1,1)</f>
        <v>41954.545081018514</v>
      </c>
      <c r="U2919" s="21">
        <f>(((I2919/60)/60)/24)+DATE(1970,1,1)</f>
        <v>41978.477777777778</v>
      </c>
    </row>
    <row r="2920" spans="1:21" ht="49" x14ac:dyDescent="0.25">
      <c r="A2920">
        <v>2865</v>
      </c>
      <c r="B2920" s="9" t="s">
        <v>2865</v>
      </c>
      <c r="C2920" s="3" t="s">
        <v>6975</v>
      </c>
      <c r="D2920" s="12">
        <v>2888</v>
      </c>
      <c r="E2920" s="13">
        <v>0</v>
      </c>
      <c r="F2920" s="11" t="s">
        <v>8220</v>
      </c>
      <c r="G2920" s="11" t="s">
        <v>8223</v>
      </c>
      <c r="H2920" s="11" t="s">
        <v>8245</v>
      </c>
      <c r="I2920" s="11">
        <v>1420512259</v>
      </c>
      <c r="J2920" s="11">
        <f>YEAR(T2920)</f>
        <v>2014</v>
      </c>
      <c r="K2920" s="11">
        <v>1415328259</v>
      </c>
      <c r="L2920" s="11" t="b">
        <v>0</v>
      </c>
      <c r="M2920" s="11">
        <v>0</v>
      </c>
      <c r="N2920" s="11" t="b">
        <v>0</v>
      </c>
      <c r="O2920" s="11" t="s">
        <v>8269</v>
      </c>
      <c r="P2920" s="14">
        <f>ROUND(E2920/D2920*100,0)</f>
        <v>0</v>
      </c>
      <c r="Q2920" s="11">
        <f>IFERROR(ROUND(E2920/M2920,2),0)</f>
        <v>0</v>
      </c>
      <c r="R2920" s="16" t="s">
        <v>8315</v>
      </c>
      <c r="S2920" s="11" t="s">
        <v>8316</v>
      </c>
      <c r="T2920" s="21">
        <f>(((K2920/60)/60)/24)+DATE(1970,1,1)</f>
        <v>41950.114108796297</v>
      </c>
      <c r="U2920" s="21">
        <f>(((I2920/60)/60)/24)+DATE(1970,1,1)</f>
        <v>42010.114108796297</v>
      </c>
    </row>
    <row r="2921" spans="1:21" ht="49" x14ac:dyDescent="0.25">
      <c r="A2921">
        <v>2881</v>
      </c>
      <c r="B2921" s="9" t="s">
        <v>2881</v>
      </c>
      <c r="C2921" s="3" t="s">
        <v>6991</v>
      </c>
      <c r="D2921" s="12">
        <v>5500</v>
      </c>
      <c r="E2921" s="13">
        <v>0</v>
      </c>
      <c r="F2921" s="11" t="s">
        <v>8220</v>
      </c>
      <c r="G2921" s="11" t="s">
        <v>8223</v>
      </c>
      <c r="H2921" s="11" t="s">
        <v>8245</v>
      </c>
      <c r="I2921" s="11">
        <v>1417620036</v>
      </c>
      <c r="J2921" s="11">
        <f>YEAR(T2921)</f>
        <v>2014</v>
      </c>
      <c r="K2921" s="11">
        <v>1412432436</v>
      </c>
      <c r="L2921" s="11" t="b">
        <v>0</v>
      </c>
      <c r="M2921" s="11">
        <v>0</v>
      </c>
      <c r="N2921" s="11" t="b">
        <v>0</v>
      </c>
      <c r="O2921" s="11" t="s">
        <v>8269</v>
      </c>
      <c r="P2921" s="14">
        <f>ROUND(E2921/D2921*100,0)</f>
        <v>0</v>
      </c>
      <c r="Q2921" s="11">
        <f>IFERROR(ROUND(E2921/M2921,2),0)</f>
        <v>0</v>
      </c>
      <c r="R2921" s="16" t="s">
        <v>8315</v>
      </c>
      <c r="S2921" s="11" t="s">
        <v>8316</v>
      </c>
      <c r="T2921" s="21">
        <f>(((K2921/60)/60)/24)+DATE(1970,1,1)</f>
        <v>41916.597638888888</v>
      </c>
      <c r="U2921" s="21">
        <f>(((I2921/60)/60)/24)+DATE(1970,1,1)</f>
        <v>41976.639305555553</v>
      </c>
    </row>
    <row r="2922" spans="1:21" ht="49" x14ac:dyDescent="0.25">
      <c r="A2922">
        <v>2888</v>
      </c>
      <c r="B2922" s="9" t="s">
        <v>2888</v>
      </c>
      <c r="C2922" s="3" t="s">
        <v>6998</v>
      </c>
      <c r="D2922" s="12">
        <v>30000</v>
      </c>
      <c r="E2922" s="13">
        <v>0</v>
      </c>
      <c r="F2922" s="11" t="s">
        <v>8220</v>
      </c>
      <c r="G2922" s="11" t="s">
        <v>8223</v>
      </c>
      <c r="H2922" s="11" t="s">
        <v>8245</v>
      </c>
      <c r="I2922" s="11">
        <v>1413608340</v>
      </c>
      <c r="J2922" s="11">
        <f>YEAR(T2922)</f>
        <v>2014</v>
      </c>
      <c r="K2922" s="11">
        <v>1412945440</v>
      </c>
      <c r="L2922" s="11" t="b">
        <v>0</v>
      </c>
      <c r="M2922" s="11">
        <v>0</v>
      </c>
      <c r="N2922" s="11" t="b">
        <v>0</v>
      </c>
      <c r="O2922" s="11" t="s">
        <v>8269</v>
      </c>
      <c r="P2922" s="14">
        <f>ROUND(E2922/D2922*100,0)</f>
        <v>0</v>
      </c>
      <c r="Q2922" s="11">
        <f>IFERROR(ROUND(E2922/M2922,2),0)</f>
        <v>0</v>
      </c>
      <c r="R2922" s="16" t="s">
        <v>8315</v>
      </c>
      <c r="S2922" s="11" t="s">
        <v>8316</v>
      </c>
      <c r="T2922" s="21">
        <f>(((K2922/60)/60)/24)+DATE(1970,1,1)</f>
        <v>41922.535185185188</v>
      </c>
      <c r="U2922" s="21">
        <f>(((I2922/60)/60)/24)+DATE(1970,1,1)</f>
        <v>41930.207638888889</v>
      </c>
    </row>
    <row r="2923" spans="1:21" ht="33" hidden="1" x14ac:dyDescent="0.25">
      <c r="A2923">
        <v>2921</v>
      </c>
      <c r="B2923" s="9" t="s">
        <v>2921</v>
      </c>
      <c r="C2923" s="3" t="s">
        <v>7031</v>
      </c>
      <c r="D2923" s="12">
        <v>100</v>
      </c>
      <c r="E2923" s="13">
        <v>129</v>
      </c>
      <c r="F2923" s="11" t="s">
        <v>8218</v>
      </c>
      <c r="G2923" s="11" t="s">
        <v>8223</v>
      </c>
      <c r="H2923" s="11" t="s">
        <v>8245</v>
      </c>
      <c r="I2923" s="11">
        <v>1411679804</v>
      </c>
      <c r="J2923" s="11">
        <f>YEAR(T2923)</f>
        <v>2014</v>
      </c>
      <c r="K2923" s="11">
        <v>1409087804</v>
      </c>
      <c r="L2923" s="11" t="b">
        <v>0</v>
      </c>
      <c r="M2923" s="11">
        <v>3</v>
      </c>
      <c r="N2923" s="11" t="b">
        <v>1</v>
      </c>
      <c r="O2923" s="11" t="s">
        <v>8303</v>
      </c>
      <c r="P2923" s="14">
        <f>ROUND(E2923/D2923*100,0)</f>
        <v>129</v>
      </c>
      <c r="Q2923" s="11">
        <f>IFERROR(ROUND(E2923/M2923,2),0)</f>
        <v>43</v>
      </c>
      <c r="R2923" s="16" t="s">
        <v>8315</v>
      </c>
      <c r="S2923" s="11" t="s">
        <v>8357</v>
      </c>
      <c r="T2923" s="21">
        <f>(((K2923/60)/60)/24)+DATE(1970,1,1)</f>
        <v>41877.886620370373</v>
      </c>
      <c r="U2923" s="21">
        <f>(((I2923/60)/60)/24)+DATE(1970,1,1)</f>
        <v>41907.886620370373</v>
      </c>
    </row>
    <row r="2924" spans="1:21" ht="49" hidden="1" x14ac:dyDescent="0.25">
      <c r="A2924">
        <v>2922</v>
      </c>
      <c r="B2924" s="9" t="s">
        <v>2922</v>
      </c>
      <c r="C2924" s="3" t="s">
        <v>7032</v>
      </c>
      <c r="D2924" s="12">
        <v>500</v>
      </c>
      <c r="E2924" s="13">
        <v>500</v>
      </c>
      <c r="F2924" s="11" t="s">
        <v>8218</v>
      </c>
      <c r="G2924" s="11" t="s">
        <v>8224</v>
      </c>
      <c r="H2924" s="11" t="s">
        <v>8246</v>
      </c>
      <c r="I2924" s="11">
        <v>1431982727</v>
      </c>
      <c r="J2924" s="11">
        <f>YEAR(T2924)</f>
        <v>2015</v>
      </c>
      <c r="K2924" s="11">
        <v>1428094727</v>
      </c>
      <c r="L2924" s="11" t="b">
        <v>0</v>
      </c>
      <c r="M2924" s="11">
        <v>6</v>
      </c>
      <c r="N2924" s="11" t="b">
        <v>1</v>
      </c>
      <c r="O2924" s="11" t="s">
        <v>8303</v>
      </c>
      <c r="P2924" s="14">
        <f>ROUND(E2924/D2924*100,0)</f>
        <v>100</v>
      </c>
      <c r="Q2924" s="11">
        <f>IFERROR(ROUND(E2924/M2924,2),0)</f>
        <v>83.33</v>
      </c>
      <c r="R2924" s="16" t="s">
        <v>8315</v>
      </c>
      <c r="S2924" s="11" t="s">
        <v>8357</v>
      </c>
      <c r="T2924" s="21">
        <f>(((K2924/60)/60)/24)+DATE(1970,1,1)</f>
        <v>42097.874155092592</v>
      </c>
      <c r="U2924" s="21">
        <f>(((I2924/60)/60)/24)+DATE(1970,1,1)</f>
        <v>42142.874155092592</v>
      </c>
    </row>
    <row r="2925" spans="1:21" ht="49" hidden="1" x14ac:dyDescent="0.25">
      <c r="A2925">
        <v>2923</v>
      </c>
      <c r="B2925" s="9" t="s">
        <v>2923</v>
      </c>
      <c r="C2925" s="3" t="s">
        <v>7033</v>
      </c>
      <c r="D2925" s="12">
        <v>300</v>
      </c>
      <c r="E2925" s="13">
        <v>300</v>
      </c>
      <c r="F2925" s="11" t="s">
        <v>8218</v>
      </c>
      <c r="G2925" s="11" t="s">
        <v>8223</v>
      </c>
      <c r="H2925" s="11" t="s">
        <v>8245</v>
      </c>
      <c r="I2925" s="11">
        <v>1422068400</v>
      </c>
      <c r="K2925" s="11">
        <v>1420774779</v>
      </c>
      <c r="L2925" s="11" t="b">
        <v>0</v>
      </c>
      <c r="M2925" s="11">
        <v>10</v>
      </c>
      <c r="N2925" s="11" t="b">
        <v>1</v>
      </c>
      <c r="O2925" s="11" t="s">
        <v>8303</v>
      </c>
      <c r="P2925" s="14">
        <f>ROUND(E2925/D2925*100,0)</f>
        <v>100</v>
      </c>
      <c r="Q2925" s="11">
        <f>IFERROR(ROUND(E2925/M2925,2),0)</f>
        <v>30</v>
      </c>
      <c r="R2925" s="16" t="s">
        <v>8315</v>
      </c>
      <c r="S2925" s="11" t="s">
        <v>8357</v>
      </c>
      <c r="T2925" s="21">
        <f>(((K2925/60)/60)/24)+DATE(1970,1,1)</f>
        <v>42013.15253472222</v>
      </c>
      <c r="U2925" s="21">
        <f>(((I2925/60)/60)/24)+DATE(1970,1,1)</f>
        <v>42028.125</v>
      </c>
    </row>
    <row r="2926" spans="1:21" ht="49" hidden="1" x14ac:dyDescent="0.25">
      <c r="A2926">
        <v>2924</v>
      </c>
      <c r="B2926" s="9" t="s">
        <v>2924</v>
      </c>
      <c r="C2926" s="3" t="s">
        <v>7034</v>
      </c>
      <c r="D2926" s="12">
        <v>25000</v>
      </c>
      <c r="E2926" s="13">
        <v>25800</v>
      </c>
      <c r="F2926" s="11" t="s">
        <v>8218</v>
      </c>
      <c r="G2926" s="11" t="s">
        <v>8223</v>
      </c>
      <c r="H2926" s="11" t="s">
        <v>8245</v>
      </c>
      <c r="I2926" s="11">
        <v>1431143940</v>
      </c>
      <c r="K2926" s="11">
        <v>1428585710</v>
      </c>
      <c r="L2926" s="11" t="b">
        <v>0</v>
      </c>
      <c r="M2926" s="11">
        <v>147</v>
      </c>
      <c r="N2926" s="11" t="b">
        <v>1</v>
      </c>
      <c r="O2926" s="11" t="s">
        <v>8303</v>
      </c>
      <c r="P2926" s="14">
        <f>ROUND(E2926/D2926*100,0)</f>
        <v>103</v>
      </c>
      <c r="Q2926" s="11">
        <f>IFERROR(ROUND(E2926/M2926,2),0)</f>
        <v>175.51</v>
      </c>
      <c r="R2926" s="16" t="s">
        <v>8315</v>
      </c>
      <c r="S2926" s="11" t="s">
        <v>8357</v>
      </c>
      <c r="T2926" s="21">
        <f>(((K2926/60)/60)/24)+DATE(1970,1,1)</f>
        <v>42103.556828703702</v>
      </c>
      <c r="U2926" s="21">
        <f>(((I2926/60)/60)/24)+DATE(1970,1,1)</f>
        <v>42133.165972222225</v>
      </c>
    </row>
    <row r="2927" spans="1:21" ht="49" hidden="1" x14ac:dyDescent="0.25">
      <c r="A2927">
        <v>2925</v>
      </c>
      <c r="B2927" s="9" t="s">
        <v>2925</v>
      </c>
      <c r="C2927" s="3" t="s">
        <v>7035</v>
      </c>
      <c r="D2927" s="12">
        <v>45000</v>
      </c>
      <c r="E2927" s="13">
        <v>46100.69</v>
      </c>
      <c r="F2927" s="11" t="s">
        <v>8218</v>
      </c>
      <c r="G2927" s="11" t="s">
        <v>8223</v>
      </c>
      <c r="H2927" s="11" t="s">
        <v>8245</v>
      </c>
      <c r="I2927" s="11">
        <v>1410444068</v>
      </c>
      <c r="K2927" s="11">
        <v>1407852068</v>
      </c>
      <c r="L2927" s="11" t="b">
        <v>0</v>
      </c>
      <c r="M2927" s="11">
        <v>199</v>
      </c>
      <c r="N2927" s="11" t="b">
        <v>1</v>
      </c>
      <c r="O2927" s="11" t="s">
        <v>8303</v>
      </c>
      <c r="P2927" s="14">
        <f>ROUND(E2927/D2927*100,0)</f>
        <v>102</v>
      </c>
      <c r="Q2927" s="11">
        <f>IFERROR(ROUND(E2927/M2927,2),0)</f>
        <v>231.66</v>
      </c>
      <c r="R2927" s="16" t="s">
        <v>8315</v>
      </c>
      <c r="S2927" s="11" t="s">
        <v>8357</v>
      </c>
      <c r="T2927" s="21">
        <f>(((K2927/60)/60)/24)+DATE(1970,1,1)</f>
        <v>41863.584120370368</v>
      </c>
      <c r="U2927" s="21">
        <f>(((I2927/60)/60)/24)+DATE(1970,1,1)</f>
        <v>41893.584120370368</v>
      </c>
    </row>
    <row r="2928" spans="1:21" ht="49" hidden="1" x14ac:dyDescent="0.25">
      <c r="A2928">
        <v>2926</v>
      </c>
      <c r="B2928" s="9" t="s">
        <v>2926</v>
      </c>
      <c r="C2928" s="3" t="s">
        <v>7036</v>
      </c>
      <c r="D2928" s="12">
        <v>3000</v>
      </c>
      <c r="E2928" s="13">
        <v>3750</v>
      </c>
      <c r="F2928" s="11" t="s">
        <v>8218</v>
      </c>
      <c r="G2928" s="11" t="s">
        <v>8223</v>
      </c>
      <c r="H2928" s="11" t="s">
        <v>8245</v>
      </c>
      <c r="I2928" s="11">
        <v>1424715779</v>
      </c>
      <c r="K2928" s="11">
        <v>1423506179</v>
      </c>
      <c r="L2928" s="11" t="b">
        <v>0</v>
      </c>
      <c r="M2928" s="11">
        <v>50</v>
      </c>
      <c r="N2928" s="11" t="b">
        <v>1</v>
      </c>
      <c r="O2928" s="11" t="s">
        <v>8303</v>
      </c>
      <c r="P2928" s="14">
        <f>ROUND(E2928/D2928*100,0)</f>
        <v>125</v>
      </c>
      <c r="Q2928" s="11">
        <f>IFERROR(ROUND(E2928/M2928,2),0)</f>
        <v>75</v>
      </c>
      <c r="R2928" s="16" t="s">
        <v>8315</v>
      </c>
      <c r="S2928" s="11" t="s">
        <v>8357</v>
      </c>
      <c r="T2928" s="21">
        <f>(((K2928/60)/60)/24)+DATE(1970,1,1)</f>
        <v>42044.765960648147</v>
      </c>
      <c r="U2928" s="21">
        <f>(((I2928/60)/60)/24)+DATE(1970,1,1)</f>
        <v>42058.765960648147</v>
      </c>
    </row>
    <row r="2929" spans="1:21" ht="49" hidden="1" x14ac:dyDescent="0.25">
      <c r="A2929">
        <v>2927</v>
      </c>
      <c r="B2929" s="9" t="s">
        <v>2927</v>
      </c>
      <c r="C2929" s="3" t="s">
        <v>7037</v>
      </c>
      <c r="D2929" s="12">
        <v>1800</v>
      </c>
      <c r="E2929" s="13">
        <v>2355</v>
      </c>
      <c r="F2929" s="11" t="s">
        <v>8218</v>
      </c>
      <c r="G2929" s="11" t="s">
        <v>8223</v>
      </c>
      <c r="H2929" s="11" t="s">
        <v>8245</v>
      </c>
      <c r="I2929" s="11">
        <v>1405400400</v>
      </c>
      <c r="K2929" s="11">
        <v>1402934629</v>
      </c>
      <c r="L2929" s="11" t="b">
        <v>0</v>
      </c>
      <c r="M2929" s="11">
        <v>21</v>
      </c>
      <c r="N2929" s="11" t="b">
        <v>1</v>
      </c>
      <c r="O2929" s="11" t="s">
        <v>8303</v>
      </c>
      <c r="P2929" s="14">
        <f>ROUND(E2929/D2929*100,0)</f>
        <v>131</v>
      </c>
      <c r="Q2929" s="11">
        <f>IFERROR(ROUND(E2929/M2929,2),0)</f>
        <v>112.14</v>
      </c>
      <c r="R2929" s="16" t="s">
        <v>8315</v>
      </c>
      <c r="S2929" s="11" t="s">
        <v>8357</v>
      </c>
      <c r="T2929" s="21">
        <f>(((K2929/60)/60)/24)+DATE(1970,1,1)</f>
        <v>41806.669317129628</v>
      </c>
      <c r="U2929" s="21">
        <f>(((I2929/60)/60)/24)+DATE(1970,1,1)</f>
        <v>41835.208333333336</v>
      </c>
    </row>
    <row r="2930" spans="1:21" ht="33" hidden="1" x14ac:dyDescent="0.25">
      <c r="A2930">
        <v>2928</v>
      </c>
      <c r="B2930" s="9" t="s">
        <v>2928</v>
      </c>
      <c r="C2930" s="3" t="s">
        <v>7038</v>
      </c>
      <c r="D2930" s="12">
        <v>1000</v>
      </c>
      <c r="E2930" s="13">
        <v>1000</v>
      </c>
      <c r="F2930" s="11" t="s">
        <v>8218</v>
      </c>
      <c r="G2930" s="11" t="s">
        <v>8223</v>
      </c>
      <c r="H2930" s="11" t="s">
        <v>8245</v>
      </c>
      <c r="I2930" s="11">
        <v>1457135846</v>
      </c>
      <c r="K2930" s="11">
        <v>1454543846</v>
      </c>
      <c r="L2930" s="11" t="b">
        <v>0</v>
      </c>
      <c r="M2930" s="11">
        <v>24</v>
      </c>
      <c r="N2930" s="11" t="b">
        <v>1</v>
      </c>
      <c r="O2930" s="11" t="s">
        <v>8303</v>
      </c>
      <c r="P2930" s="14">
        <f>ROUND(E2930/D2930*100,0)</f>
        <v>100</v>
      </c>
      <c r="Q2930" s="11">
        <f>IFERROR(ROUND(E2930/M2930,2),0)</f>
        <v>41.67</v>
      </c>
      <c r="R2930" s="16" t="s">
        <v>8315</v>
      </c>
      <c r="S2930" s="11" t="s">
        <v>8357</v>
      </c>
      <c r="T2930" s="21">
        <f>(((K2930/60)/60)/24)+DATE(1970,1,1)</f>
        <v>42403.998217592598</v>
      </c>
      <c r="U2930" s="21">
        <f>(((I2930/60)/60)/24)+DATE(1970,1,1)</f>
        <v>42433.998217592598</v>
      </c>
    </row>
    <row r="2931" spans="1:21" ht="49" hidden="1" x14ac:dyDescent="0.25">
      <c r="A2931">
        <v>2929</v>
      </c>
      <c r="B2931" s="9" t="s">
        <v>2929</v>
      </c>
      <c r="C2931" s="3" t="s">
        <v>7039</v>
      </c>
      <c r="D2931" s="12">
        <v>8000</v>
      </c>
      <c r="E2931" s="13">
        <v>8165.55</v>
      </c>
      <c r="F2931" s="11" t="s">
        <v>8218</v>
      </c>
      <c r="G2931" s="11" t="s">
        <v>8223</v>
      </c>
      <c r="H2931" s="11" t="s">
        <v>8245</v>
      </c>
      <c r="I2931" s="11">
        <v>1401024758</v>
      </c>
      <c r="K2931" s="11">
        <v>1398432758</v>
      </c>
      <c r="L2931" s="11" t="b">
        <v>0</v>
      </c>
      <c r="M2931" s="11">
        <v>32</v>
      </c>
      <c r="N2931" s="11" t="b">
        <v>1</v>
      </c>
      <c r="O2931" s="11" t="s">
        <v>8303</v>
      </c>
      <c r="P2931" s="14">
        <f>ROUND(E2931/D2931*100,0)</f>
        <v>102</v>
      </c>
      <c r="Q2931" s="11">
        <f>IFERROR(ROUND(E2931/M2931,2),0)</f>
        <v>255.17</v>
      </c>
      <c r="R2931" s="16" t="s">
        <v>8315</v>
      </c>
      <c r="S2931" s="11" t="s">
        <v>8357</v>
      </c>
      <c r="T2931" s="21">
        <f>(((K2931/60)/60)/24)+DATE(1970,1,1)</f>
        <v>41754.564328703702</v>
      </c>
      <c r="U2931" s="21">
        <f>(((I2931/60)/60)/24)+DATE(1970,1,1)</f>
        <v>41784.564328703702</v>
      </c>
    </row>
    <row r="2932" spans="1:21" ht="49" hidden="1" x14ac:dyDescent="0.25">
      <c r="A2932">
        <v>2930</v>
      </c>
      <c r="B2932" s="9" t="s">
        <v>2930</v>
      </c>
      <c r="C2932" s="3" t="s">
        <v>7040</v>
      </c>
      <c r="D2932" s="12">
        <v>10000</v>
      </c>
      <c r="E2932" s="13">
        <v>10092</v>
      </c>
      <c r="F2932" s="11" t="s">
        <v>8218</v>
      </c>
      <c r="G2932" s="11" t="s">
        <v>8224</v>
      </c>
      <c r="H2932" s="11" t="s">
        <v>8246</v>
      </c>
      <c r="I2932" s="11">
        <v>1431007264</v>
      </c>
      <c r="J2932" s="11">
        <f>YEAR(T2932)</f>
        <v>2015</v>
      </c>
      <c r="K2932" s="11">
        <v>1428415264</v>
      </c>
      <c r="L2932" s="11" t="b">
        <v>0</v>
      </c>
      <c r="M2932" s="11">
        <v>62</v>
      </c>
      <c r="N2932" s="11" t="b">
        <v>1</v>
      </c>
      <c r="O2932" s="11" t="s">
        <v>8303</v>
      </c>
      <c r="P2932" s="14">
        <f>ROUND(E2932/D2932*100,0)</f>
        <v>101</v>
      </c>
      <c r="Q2932" s="11">
        <f>IFERROR(ROUND(E2932/M2932,2),0)</f>
        <v>162.77000000000001</v>
      </c>
      <c r="R2932" s="16" t="s">
        <v>8315</v>
      </c>
      <c r="S2932" s="11" t="s">
        <v>8357</v>
      </c>
      <c r="T2932" s="21">
        <f>(((K2932/60)/60)/24)+DATE(1970,1,1)</f>
        <v>42101.584074074075</v>
      </c>
      <c r="U2932" s="21">
        <f>(((I2932/60)/60)/24)+DATE(1970,1,1)</f>
        <v>42131.584074074075</v>
      </c>
    </row>
    <row r="2933" spans="1:21" ht="49" hidden="1" x14ac:dyDescent="0.25">
      <c r="A2933">
        <v>2931</v>
      </c>
      <c r="B2933" s="9" t="s">
        <v>2931</v>
      </c>
      <c r="C2933" s="3" t="s">
        <v>7041</v>
      </c>
      <c r="D2933" s="12">
        <v>750</v>
      </c>
      <c r="E2933" s="13">
        <v>795</v>
      </c>
      <c r="F2933" s="11" t="s">
        <v>8218</v>
      </c>
      <c r="G2933" s="11" t="s">
        <v>8228</v>
      </c>
      <c r="H2933" s="11" t="s">
        <v>8250</v>
      </c>
      <c r="I2933" s="11">
        <v>1410761280</v>
      </c>
      <c r="K2933" s="11">
        <v>1408604363</v>
      </c>
      <c r="L2933" s="11" t="b">
        <v>0</v>
      </c>
      <c r="M2933" s="11">
        <v>9</v>
      </c>
      <c r="N2933" s="11" t="b">
        <v>1</v>
      </c>
      <c r="O2933" s="11" t="s">
        <v>8303</v>
      </c>
      <c r="P2933" s="14">
        <f>ROUND(E2933/D2933*100,0)</f>
        <v>106</v>
      </c>
      <c r="Q2933" s="11">
        <f>IFERROR(ROUND(E2933/M2933,2),0)</f>
        <v>88.33</v>
      </c>
      <c r="R2933" s="16" t="s">
        <v>8315</v>
      </c>
      <c r="S2933" s="11" t="s">
        <v>8357</v>
      </c>
      <c r="T2933" s="21">
        <f>(((K2933/60)/60)/24)+DATE(1970,1,1)</f>
        <v>41872.291238425925</v>
      </c>
      <c r="U2933" s="21">
        <f>(((I2933/60)/60)/24)+DATE(1970,1,1)</f>
        <v>41897.255555555559</v>
      </c>
    </row>
    <row r="2934" spans="1:21" ht="49" hidden="1" x14ac:dyDescent="0.25">
      <c r="A2934">
        <v>2932</v>
      </c>
      <c r="B2934" s="9" t="s">
        <v>2932</v>
      </c>
      <c r="C2934" s="3" t="s">
        <v>7042</v>
      </c>
      <c r="D2934" s="12">
        <v>3100</v>
      </c>
      <c r="E2934" s="13">
        <v>3258</v>
      </c>
      <c r="F2934" s="11" t="s">
        <v>8218</v>
      </c>
      <c r="G2934" s="11" t="s">
        <v>8225</v>
      </c>
      <c r="H2934" s="11" t="s">
        <v>8247</v>
      </c>
      <c r="I2934" s="11">
        <v>1424516400</v>
      </c>
      <c r="K2934" s="11">
        <v>1421812637</v>
      </c>
      <c r="L2934" s="11" t="b">
        <v>0</v>
      </c>
      <c r="M2934" s="11">
        <v>38</v>
      </c>
      <c r="N2934" s="11" t="b">
        <v>1</v>
      </c>
      <c r="O2934" s="11" t="s">
        <v>8303</v>
      </c>
      <c r="P2934" s="14">
        <f>ROUND(E2934/D2934*100,0)</f>
        <v>105</v>
      </c>
      <c r="Q2934" s="11">
        <f>IFERROR(ROUND(E2934/M2934,2),0)</f>
        <v>85.74</v>
      </c>
      <c r="R2934" s="16" t="s">
        <v>8315</v>
      </c>
      <c r="S2934" s="11" t="s">
        <v>8357</v>
      </c>
      <c r="T2934" s="21">
        <f>(((K2934/60)/60)/24)+DATE(1970,1,1)</f>
        <v>42025.164780092593</v>
      </c>
      <c r="U2934" s="21">
        <f>(((I2934/60)/60)/24)+DATE(1970,1,1)</f>
        <v>42056.458333333328</v>
      </c>
    </row>
    <row r="2935" spans="1:21" ht="49" hidden="1" x14ac:dyDescent="0.25">
      <c r="A2935">
        <v>2933</v>
      </c>
      <c r="B2935" s="9" t="s">
        <v>2933</v>
      </c>
      <c r="C2935" s="3" t="s">
        <v>7043</v>
      </c>
      <c r="D2935" s="12">
        <v>2500</v>
      </c>
      <c r="E2935" s="13">
        <v>2569</v>
      </c>
      <c r="F2935" s="11" t="s">
        <v>8218</v>
      </c>
      <c r="G2935" s="11" t="s">
        <v>8223</v>
      </c>
      <c r="H2935" s="11" t="s">
        <v>8245</v>
      </c>
      <c r="I2935" s="11">
        <v>1465081053</v>
      </c>
      <c r="K2935" s="11">
        <v>1462489053</v>
      </c>
      <c r="L2935" s="11" t="b">
        <v>0</v>
      </c>
      <c r="M2935" s="11">
        <v>54</v>
      </c>
      <c r="N2935" s="11" t="b">
        <v>1</v>
      </c>
      <c r="O2935" s="11" t="s">
        <v>8303</v>
      </c>
      <c r="P2935" s="14">
        <f>ROUND(E2935/D2935*100,0)</f>
        <v>103</v>
      </c>
      <c r="Q2935" s="11">
        <f>IFERROR(ROUND(E2935/M2935,2),0)</f>
        <v>47.57</v>
      </c>
      <c r="R2935" s="16" t="s">
        <v>8315</v>
      </c>
      <c r="S2935" s="11" t="s">
        <v>8357</v>
      </c>
      <c r="T2935" s="21">
        <f>(((K2935/60)/60)/24)+DATE(1970,1,1)</f>
        <v>42495.956631944442</v>
      </c>
      <c r="U2935" s="21">
        <f>(((I2935/60)/60)/24)+DATE(1970,1,1)</f>
        <v>42525.956631944442</v>
      </c>
    </row>
    <row r="2936" spans="1:21" ht="49" hidden="1" x14ac:dyDescent="0.25">
      <c r="A2936">
        <v>2934</v>
      </c>
      <c r="B2936" s="9" t="s">
        <v>2934</v>
      </c>
      <c r="C2936" s="3" t="s">
        <v>7044</v>
      </c>
      <c r="D2936" s="12">
        <v>2500</v>
      </c>
      <c r="E2936" s="13">
        <v>2700</v>
      </c>
      <c r="F2936" s="11" t="s">
        <v>8218</v>
      </c>
      <c r="G2936" s="11" t="s">
        <v>8228</v>
      </c>
      <c r="H2936" s="11" t="s">
        <v>8250</v>
      </c>
      <c r="I2936" s="11">
        <v>1402845364</v>
      </c>
      <c r="K2936" s="11">
        <v>1400253364</v>
      </c>
      <c r="L2936" s="11" t="b">
        <v>0</v>
      </c>
      <c r="M2936" s="11">
        <v>37</v>
      </c>
      <c r="N2936" s="11" t="b">
        <v>1</v>
      </c>
      <c r="O2936" s="11" t="s">
        <v>8303</v>
      </c>
      <c r="P2936" s="14">
        <f>ROUND(E2936/D2936*100,0)</f>
        <v>108</v>
      </c>
      <c r="Q2936" s="11">
        <f>IFERROR(ROUND(E2936/M2936,2),0)</f>
        <v>72.97</v>
      </c>
      <c r="R2936" s="16" t="s">
        <v>8315</v>
      </c>
      <c r="S2936" s="11" t="s">
        <v>8357</v>
      </c>
      <c r="T2936" s="21">
        <f>(((K2936/60)/60)/24)+DATE(1970,1,1)</f>
        <v>41775.636157407411</v>
      </c>
      <c r="U2936" s="21">
        <f>(((I2936/60)/60)/24)+DATE(1970,1,1)</f>
        <v>41805.636157407411</v>
      </c>
    </row>
    <row r="2937" spans="1:21" ht="49" hidden="1" x14ac:dyDescent="0.25">
      <c r="A2937">
        <v>2935</v>
      </c>
      <c r="B2937" s="9" t="s">
        <v>2935</v>
      </c>
      <c r="C2937" s="3" t="s">
        <v>7045</v>
      </c>
      <c r="D2937" s="12">
        <v>3500</v>
      </c>
      <c r="E2937" s="13">
        <v>3531</v>
      </c>
      <c r="F2937" s="11" t="s">
        <v>8218</v>
      </c>
      <c r="G2937" s="11" t="s">
        <v>8223</v>
      </c>
      <c r="H2937" s="11" t="s">
        <v>8245</v>
      </c>
      <c r="I2937" s="11">
        <v>1472490000</v>
      </c>
      <c r="K2937" s="11">
        <v>1467468008</v>
      </c>
      <c r="L2937" s="11" t="b">
        <v>0</v>
      </c>
      <c r="M2937" s="11">
        <v>39</v>
      </c>
      <c r="N2937" s="11" t="b">
        <v>1</v>
      </c>
      <c r="O2937" s="11" t="s">
        <v>8303</v>
      </c>
      <c r="P2937" s="14">
        <f>ROUND(E2937/D2937*100,0)</f>
        <v>101</v>
      </c>
      <c r="Q2937" s="11">
        <f>IFERROR(ROUND(E2937/M2937,2),0)</f>
        <v>90.54</v>
      </c>
      <c r="R2937" s="16" t="s">
        <v>8315</v>
      </c>
      <c r="S2937" s="11" t="s">
        <v>8357</v>
      </c>
      <c r="T2937" s="21">
        <f>(((K2937/60)/60)/24)+DATE(1970,1,1)</f>
        <v>42553.583425925928</v>
      </c>
      <c r="U2937" s="21">
        <f>(((I2937/60)/60)/24)+DATE(1970,1,1)</f>
        <v>42611.708333333328</v>
      </c>
    </row>
    <row r="2938" spans="1:21" ht="49" hidden="1" x14ac:dyDescent="0.25">
      <c r="A2938">
        <v>2936</v>
      </c>
      <c r="B2938" s="9" t="s">
        <v>2936</v>
      </c>
      <c r="C2938" s="3" t="s">
        <v>7046</v>
      </c>
      <c r="D2938" s="12">
        <v>1000</v>
      </c>
      <c r="E2938" s="13">
        <v>1280</v>
      </c>
      <c r="F2938" s="11" t="s">
        <v>8218</v>
      </c>
      <c r="G2938" s="11" t="s">
        <v>8223</v>
      </c>
      <c r="H2938" s="11" t="s">
        <v>8245</v>
      </c>
      <c r="I2938" s="11">
        <v>1413176340</v>
      </c>
      <c r="K2938" s="11">
        <v>1412091423</v>
      </c>
      <c r="L2938" s="11" t="b">
        <v>0</v>
      </c>
      <c r="M2938" s="11">
        <v>34</v>
      </c>
      <c r="N2938" s="11" t="b">
        <v>1</v>
      </c>
      <c r="O2938" s="11" t="s">
        <v>8303</v>
      </c>
      <c r="P2938" s="14">
        <f>ROUND(E2938/D2938*100,0)</f>
        <v>128</v>
      </c>
      <c r="Q2938" s="11">
        <f>IFERROR(ROUND(E2938/M2938,2),0)</f>
        <v>37.65</v>
      </c>
      <c r="R2938" s="16" t="s">
        <v>8315</v>
      </c>
      <c r="S2938" s="11" t="s">
        <v>8357</v>
      </c>
      <c r="T2938" s="21">
        <f>(((K2938/60)/60)/24)+DATE(1970,1,1)</f>
        <v>41912.650729166664</v>
      </c>
      <c r="U2938" s="21">
        <f>(((I2938/60)/60)/24)+DATE(1970,1,1)</f>
        <v>41925.207638888889</v>
      </c>
    </row>
    <row r="2939" spans="1:21" ht="33" hidden="1" x14ac:dyDescent="0.25">
      <c r="A2939">
        <v>2937</v>
      </c>
      <c r="B2939" s="9" t="s">
        <v>2937</v>
      </c>
      <c r="C2939" s="3" t="s">
        <v>7047</v>
      </c>
      <c r="D2939" s="12">
        <v>1500</v>
      </c>
      <c r="E2939" s="13">
        <v>2000</v>
      </c>
      <c r="F2939" s="11" t="s">
        <v>8218</v>
      </c>
      <c r="G2939" s="11" t="s">
        <v>8224</v>
      </c>
      <c r="H2939" s="11" t="s">
        <v>8246</v>
      </c>
      <c r="I2939" s="11">
        <v>1405249113</v>
      </c>
      <c r="J2939" s="11">
        <f>YEAR(T2939)</f>
        <v>2014</v>
      </c>
      <c r="K2939" s="11">
        <v>1402657113</v>
      </c>
      <c r="L2939" s="11" t="b">
        <v>0</v>
      </c>
      <c r="M2939" s="11">
        <v>55</v>
      </c>
      <c r="N2939" s="11" t="b">
        <v>1</v>
      </c>
      <c r="O2939" s="11" t="s">
        <v>8303</v>
      </c>
      <c r="P2939" s="14">
        <f>ROUND(E2939/D2939*100,0)</f>
        <v>133</v>
      </c>
      <c r="Q2939" s="11">
        <f>IFERROR(ROUND(E2939/M2939,2),0)</f>
        <v>36.36</v>
      </c>
      <c r="R2939" s="16" t="s">
        <v>8315</v>
      </c>
      <c r="S2939" s="11" t="s">
        <v>8357</v>
      </c>
      <c r="T2939" s="21">
        <f>(((K2939/60)/60)/24)+DATE(1970,1,1)</f>
        <v>41803.457326388889</v>
      </c>
      <c r="U2939" s="21">
        <f>(((I2939/60)/60)/24)+DATE(1970,1,1)</f>
        <v>41833.457326388889</v>
      </c>
    </row>
    <row r="2940" spans="1:21" ht="49" hidden="1" x14ac:dyDescent="0.25">
      <c r="A2940">
        <v>2938</v>
      </c>
      <c r="B2940" s="9" t="s">
        <v>2938</v>
      </c>
      <c r="C2940" s="3" t="s">
        <v>7048</v>
      </c>
      <c r="D2940" s="12">
        <v>4000</v>
      </c>
      <c r="E2940" s="13">
        <v>4055</v>
      </c>
      <c r="F2940" s="11" t="s">
        <v>8218</v>
      </c>
      <c r="G2940" s="11" t="s">
        <v>8223</v>
      </c>
      <c r="H2940" s="11" t="s">
        <v>8245</v>
      </c>
      <c r="I2940" s="11">
        <v>1422636814</v>
      </c>
      <c r="K2940" s="11">
        <v>1420044814</v>
      </c>
      <c r="L2940" s="11" t="b">
        <v>0</v>
      </c>
      <c r="M2940" s="11">
        <v>32</v>
      </c>
      <c r="N2940" s="11" t="b">
        <v>1</v>
      </c>
      <c r="O2940" s="11" t="s">
        <v>8303</v>
      </c>
      <c r="P2940" s="14">
        <f>ROUND(E2940/D2940*100,0)</f>
        <v>101</v>
      </c>
      <c r="Q2940" s="11">
        <f>IFERROR(ROUND(E2940/M2940,2),0)</f>
        <v>126.72</v>
      </c>
      <c r="R2940" s="16" t="s">
        <v>8315</v>
      </c>
      <c r="S2940" s="11" t="s">
        <v>8357</v>
      </c>
      <c r="T2940" s="21">
        <f>(((K2940/60)/60)/24)+DATE(1970,1,1)</f>
        <v>42004.703865740739</v>
      </c>
      <c r="U2940" s="21">
        <f>(((I2940/60)/60)/24)+DATE(1970,1,1)</f>
        <v>42034.703865740739</v>
      </c>
    </row>
    <row r="2941" spans="1:21" ht="49" hidden="1" x14ac:dyDescent="0.25">
      <c r="A2941">
        <v>2939</v>
      </c>
      <c r="B2941" s="9" t="s">
        <v>2939</v>
      </c>
      <c r="C2941" s="3" t="s">
        <v>7049</v>
      </c>
      <c r="D2941" s="12">
        <v>8000</v>
      </c>
      <c r="E2941" s="13">
        <v>8230</v>
      </c>
      <c r="F2941" s="11" t="s">
        <v>8218</v>
      </c>
      <c r="G2941" s="11" t="s">
        <v>8223</v>
      </c>
      <c r="H2941" s="11" t="s">
        <v>8245</v>
      </c>
      <c r="I2941" s="11">
        <v>1409187600</v>
      </c>
      <c r="K2941" s="11">
        <v>1406316312</v>
      </c>
      <c r="L2941" s="11" t="b">
        <v>0</v>
      </c>
      <c r="M2941" s="11">
        <v>25</v>
      </c>
      <c r="N2941" s="11" t="b">
        <v>1</v>
      </c>
      <c r="O2941" s="11" t="s">
        <v>8303</v>
      </c>
      <c r="P2941" s="14">
        <f>ROUND(E2941/D2941*100,0)</f>
        <v>103</v>
      </c>
      <c r="Q2941" s="11">
        <f>IFERROR(ROUND(E2941/M2941,2),0)</f>
        <v>329.2</v>
      </c>
      <c r="R2941" s="16" t="s">
        <v>8315</v>
      </c>
      <c r="S2941" s="11" t="s">
        <v>8357</v>
      </c>
      <c r="T2941" s="21">
        <f>(((K2941/60)/60)/24)+DATE(1970,1,1)</f>
        <v>41845.809166666666</v>
      </c>
      <c r="U2941" s="21">
        <f>(((I2941/60)/60)/24)+DATE(1970,1,1)</f>
        <v>41879.041666666664</v>
      </c>
    </row>
    <row r="2942" spans="1:21" ht="49" hidden="1" x14ac:dyDescent="0.25">
      <c r="A2942">
        <v>2940</v>
      </c>
      <c r="B2942" s="9" t="s">
        <v>2940</v>
      </c>
      <c r="C2942" s="3" t="s">
        <v>7050</v>
      </c>
      <c r="D2942" s="12">
        <v>2500</v>
      </c>
      <c r="E2942" s="13">
        <v>2681</v>
      </c>
      <c r="F2942" s="11" t="s">
        <v>8218</v>
      </c>
      <c r="G2942" s="11" t="s">
        <v>8223</v>
      </c>
      <c r="H2942" s="11" t="s">
        <v>8245</v>
      </c>
      <c r="I2942" s="11">
        <v>1421606018</v>
      </c>
      <c r="K2942" s="11">
        <v>1418150018</v>
      </c>
      <c r="L2942" s="11" t="b">
        <v>0</v>
      </c>
      <c r="M2942" s="11">
        <v>33</v>
      </c>
      <c r="N2942" s="11" t="b">
        <v>1</v>
      </c>
      <c r="O2942" s="11" t="s">
        <v>8303</v>
      </c>
      <c r="P2942" s="14">
        <f>ROUND(E2942/D2942*100,0)</f>
        <v>107</v>
      </c>
      <c r="Q2942" s="11">
        <f>IFERROR(ROUND(E2942/M2942,2),0)</f>
        <v>81.239999999999995</v>
      </c>
      <c r="R2942" s="16" t="s">
        <v>8315</v>
      </c>
      <c r="S2942" s="11" t="s">
        <v>8357</v>
      </c>
      <c r="T2942" s="21">
        <f>(((K2942/60)/60)/24)+DATE(1970,1,1)</f>
        <v>41982.773356481484</v>
      </c>
      <c r="U2942" s="21">
        <f>(((I2942/60)/60)/24)+DATE(1970,1,1)</f>
        <v>42022.773356481484</v>
      </c>
    </row>
    <row r="2943" spans="1:21" ht="49" hidden="1" x14ac:dyDescent="0.25">
      <c r="A2943">
        <v>2941</v>
      </c>
      <c r="B2943" s="9" t="s">
        <v>2941</v>
      </c>
      <c r="C2943" s="3" t="s">
        <v>7051</v>
      </c>
      <c r="D2943" s="12">
        <v>25000</v>
      </c>
      <c r="E2943" s="13">
        <v>1</v>
      </c>
      <c r="F2943" s="11" t="s">
        <v>8220</v>
      </c>
      <c r="G2943" s="11" t="s">
        <v>8223</v>
      </c>
      <c r="H2943" s="11" t="s">
        <v>8245</v>
      </c>
      <c r="I2943" s="11">
        <v>1425250955</v>
      </c>
      <c r="K2943" s="11">
        <v>1422658955</v>
      </c>
      <c r="L2943" s="11" t="b">
        <v>0</v>
      </c>
      <c r="M2943" s="11">
        <v>1</v>
      </c>
      <c r="N2943" s="11" t="b">
        <v>0</v>
      </c>
      <c r="O2943" s="11" t="s">
        <v>8301</v>
      </c>
      <c r="P2943" s="14">
        <f>ROUND(E2943/D2943*100,0)</f>
        <v>0</v>
      </c>
      <c r="Q2943" s="11">
        <f>IFERROR(ROUND(E2943/M2943,2),0)</f>
        <v>1</v>
      </c>
      <c r="R2943" s="16" t="s">
        <v>8315</v>
      </c>
      <c r="S2943" s="11" t="s">
        <v>8355</v>
      </c>
      <c r="T2943" s="21">
        <f>(((K2943/60)/60)/24)+DATE(1970,1,1)</f>
        <v>42034.960127314815</v>
      </c>
      <c r="U2943" s="21">
        <f>(((I2943/60)/60)/24)+DATE(1970,1,1)</f>
        <v>42064.960127314815</v>
      </c>
    </row>
    <row r="2944" spans="1:21" ht="49" hidden="1" x14ac:dyDescent="0.25">
      <c r="A2944">
        <v>2942</v>
      </c>
      <c r="B2944" s="9" t="s">
        <v>2942</v>
      </c>
      <c r="C2944" s="3" t="s">
        <v>7052</v>
      </c>
      <c r="D2944" s="12">
        <v>200000</v>
      </c>
      <c r="E2944" s="13">
        <v>40850</v>
      </c>
      <c r="F2944" s="11" t="s">
        <v>8220</v>
      </c>
      <c r="G2944" s="11" t="s">
        <v>8228</v>
      </c>
      <c r="H2944" s="11" t="s">
        <v>8250</v>
      </c>
      <c r="I2944" s="11">
        <v>1450297080</v>
      </c>
      <c r="K2944" s="11">
        <v>1448565459</v>
      </c>
      <c r="L2944" s="11" t="b">
        <v>0</v>
      </c>
      <c r="M2944" s="11">
        <v>202</v>
      </c>
      <c r="N2944" s="11" t="b">
        <v>0</v>
      </c>
      <c r="O2944" s="11" t="s">
        <v>8301</v>
      </c>
      <c r="P2944" s="14">
        <f>ROUND(E2944/D2944*100,0)</f>
        <v>20</v>
      </c>
      <c r="Q2944" s="11">
        <f>IFERROR(ROUND(E2944/M2944,2),0)</f>
        <v>202.23</v>
      </c>
      <c r="R2944" s="16" t="s">
        <v>8315</v>
      </c>
      <c r="S2944" s="11" t="s">
        <v>8355</v>
      </c>
      <c r="T2944" s="21">
        <f>(((K2944/60)/60)/24)+DATE(1970,1,1)</f>
        <v>42334.803923611107</v>
      </c>
      <c r="U2944" s="21">
        <f>(((I2944/60)/60)/24)+DATE(1970,1,1)</f>
        <v>42354.845833333333</v>
      </c>
    </row>
    <row r="2945" spans="1:21" ht="49" hidden="1" x14ac:dyDescent="0.25">
      <c r="A2945">
        <v>2943</v>
      </c>
      <c r="B2945" s="9" t="s">
        <v>2943</v>
      </c>
      <c r="C2945" s="3" t="s">
        <v>7053</v>
      </c>
      <c r="D2945" s="12">
        <v>3000</v>
      </c>
      <c r="E2945" s="13">
        <v>0</v>
      </c>
      <c r="F2945" s="11" t="s">
        <v>8220</v>
      </c>
      <c r="G2945" s="11" t="s">
        <v>8223</v>
      </c>
      <c r="H2945" s="11" t="s">
        <v>8245</v>
      </c>
      <c r="I2945" s="11">
        <v>1428894380</v>
      </c>
      <c r="K2945" s="11">
        <v>1426302380</v>
      </c>
      <c r="L2945" s="11" t="b">
        <v>0</v>
      </c>
      <c r="M2945" s="11">
        <v>0</v>
      </c>
      <c r="N2945" s="11" t="b">
        <v>0</v>
      </c>
      <c r="O2945" s="11" t="s">
        <v>8301</v>
      </c>
      <c r="P2945" s="14">
        <f>ROUND(E2945/D2945*100,0)</f>
        <v>0</v>
      </c>
      <c r="Q2945" s="11">
        <f>IFERROR(ROUND(E2945/M2945,2),0)</f>
        <v>0</v>
      </c>
      <c r="R2945" s="16" t="s">
        <v>8315</v>
      </c>
      <c r="S2945" s="11" t="s">
        <v>8355</v>
      </c>
      <c r="T2945" s="21">
        <f>(((K2945/60)/60)/24)+DATE(1970,1,1)</f>
        <v>42077.129398148143</v>
      </c>
      <c r="U2945" s="21">
        <f>(((I2945/60)/60)/24)+DATE(1970,1,1)</f>
        <v>42107.129398148143</v>
      </c>
    </row>
    <row r="2946" spans="1:21" ht="33" hidden="1" x14ac:dyDescent="0.25">
      <c r="A2946">
        <v>2944</v>
      </c>
      <c r="B2946" s="9" t="s">
        <v>2944</v>
      </c>
      <c r="C2946" s="3" t="s">
        <v>7054</v>
      </c>
      <c r="D2946" s="12">
        <v>10000</v>
      </c>
      <c r="E2946" s="13">
        <v>100</v>
      </c>
      <c r="F2946" s="11" t="s">
        <v>8220</v>
      </c>
      <c r="G2946" s="11" t="s">
        <v>8223</v>
      </c>
      <c r="H2946" s="11" t="s">
        <v>8245</v>
      </c>
      <c r="I2946" s="11">
        <v>1433714198</v>
      </c>
      <c r="K2946" s="11">
        <v>1431122198</v>
      </c>
      <c r="L2946" s="11" t="b">
        <v>0</v>
      </c>
      <c r="M2946" s="11">
        <v>1</v>
      </c>
      <c r="N2946" s="11" t="b">
        <v>0</v>
      </c>
      <c r="O2946" s="11" t="s">
        <v>8301</v>
      </c>
      <c r="P2946" s="14">
        <f>ROUND(E2946/D2946*100,0)</f>
        <v>1</v>
      </c>
      <c r="Q2946" s="11">
        <f>IFERROR(ROUND(E2946/M2946,2),0)</f>
        <v>100</v>
      </c>
      <c r="R2946" s="16" t="s">
        <v>8315</v>
      </c>
      <c r="S2946" s="11" t="s">
        <v>8355</v>
      </c>
      <c r="T2946" s="21">
        <f>(((K2946/60)/60)/24)+DATE(1970,1,1)</f>
        <v>42132.9143287037</v>
      </c>
      <c r="U2946" s="21">
        <f>(((I2946/60)/60)/24)+DATE(1970,1,1)</f>
        <v>42162.9143287037</v>
      </c>
    </row>
    <row r="2947" spans="1:21" ht="49" hidden="1" x14ac:dyDescent="0.25">
      <c r="A2947">
        <v>2945</v>
      </c>
      <c r="B2947" s="9" t="s">
        <v>2945</v>
      </c>
      <c r="C2947" s="3" t="s">
        <v>7055</v>
      </c>
      <c r="D2947" s="12">
        <v>50000</v>
      </c>
      <c r="E2947" s="13">
        <v>0</v>
      </c>
      <c r="F2947" s="11" t="s">
        <v>8220</v>
      </c>
      <c r="G2947" s="11" t="s">
        <v>8223</v>
      </c>
      <c r="H2947" s="11" t="s">
        <v>8245</v>
      </c>
      <c r="I2947" s="11">
        <v>1432437660</v>
      </c>
      <c r="K2947" s="11">
        <v>1429845660</v>
      </c>
      <c r="L2947" s="11" t="b">
        <v>0</v>
      </c>
      <c r="M2947" s="11">
        <v>0</v>
      </c>
      <c r="N2947" s="11" t="b">
        <v>0</v>
      </c>
      <c r="O2947" s="11" t="s">
        <v>8301</v>
      </c>
      <c r="P2947" s="14">
        <f>ROUND(E2947/D2947*100,0)</f>
        <v>0</v>
      </c>
      <c r="Q2947" s="11">
        <f>IFERROR(ROUND(E2947/M2947,2),0)</f>
        <v>0</v>
      </c>
      <c r="R2947" s="16" t="s">
        <v>8315</v>
      </c>
      <c r="S2947" s="11" t="s">
        <v>8355</v>
      </c>
      <c r="T2947" s="21">
        <f>(((K2947/60)/60)/24)+DATE(1970,1,1)</f>
        <v>42118.139583333337</v>
      </c>
      <c r="U2947" s="21">
        <f>(((I2947/60)/60)/24)+DATE(1970,1,1)</f>
        <v>42148.139583333337</v>
      </c>
    </row>
    <row r="2948" spans="1:21" ht="49" hidden="1" x14ac:dyDescent="0.25">
      <c r="A2948">
        <v>2946</v>
      </c>
      <c r="B2948" s="9" t="s">
        <v>2946</v>
      </c>
      <c r="C2948" s="3" t="s">
        <v>7056</v>
      </c>
      <c r="D2948" s="12">
        <v>2000</v>
      </c>
      <c r="E2948" s="13">
        <v>2</v>
      </c>
      <c r="F2948" s="11" t="s">
        <v>8220</v>
      </c>
      <c r="G2948" s="11" t="s">
        <v>8224</v>
      </c>
      <c r="H2948" s="11" t="s">
        <v>8246</v>
      </c>
      <c r="I2948" s="11">
        <v>1471265092</v>
      </c>
      <c r="K2948" s="11">
        <v>1468673092</v>
      </c>
      <c r="L2948" s="11" t="b">
        <v>0</v>
      </c>
      <c r="M2948" s="11">
        <v>2</v>
      </c>
      <c r="N2948" s="11" t="b">
        <v>0</v>
      </c>
      <c r="O2948" s="11" t="s">
        <v>8301</v>
      </c>
      <c r="P2948" s="14">
        <f>ROUND(E2948/D2948*100,0)</f>
        <v>0</v>
      </c>
      <c r="Q2948" s="11">
        <f>IFERROR(ROUND(E2948/M2948,2),0)</f>
        <v>1</v>
      </c>
      <c r="R2948" s="16" t="s">
        <v>8315</v>
      </c>
      <c r="S2948" s="11" t="s">
        <v>8355</v>
      </c>
      <c r="T2948" s="21">
        <f>(((K2948/60)/60)/24)+DATE(1970,1,1)</f>
        <v>42567.531157407408</v>
      </c>
      <c r="U2948" s="21">
        <f>(((I2948/60)/60)/24)+DATE(1970,1,1)</f>
        <v>42597.531157407408</v>
      </c>
    </row>
    <row r="2949" spans="1:21" ht="49" hidden="1" x14ac:dyDescent="0.25">
      <c r="A2949">
        <v>2947</v>
      </c>
      <c r="B2949" s="9" t="s">
        <v>2947</v>
      </c>
      <c r="C2949" s="3" t="s">
        <v>7057</v>
      </c>
      <c r="D2949" s="12">
        <v>25000</v>
      </c>
      <c r="E2949" s="13">
        <v>1072</v>
      </c>
      <c r="F2949" s="11" t="s">
        <v>8220</v>
      </c>
      <c r="G2949" s="11" t="s">
        <v>8223</v>
      </c>
      <c r="H2949" s="11" t="s">
        <v>8245</v>
      </c>
      <c r="I2949" s="11">
        <v>1480007460</v>
      </c>
      <c r="K2949" s="11">
        <v>1475760567</v>
      </c>
      <c r="L2949" s="11" t="b">
        <v>0</v>
      </c>
      <c r="M2949" s="11">
        <v>13</v>
      </c>
      <c r="N2949" s="11" t="b">
        <v>0</v>
      </c>
      <c r="O2949" s="11" t="s">
        <v>8301</v>
      </c>
      <c r="P2949" s="14">
        <f>ROUND(E2949/D2949*100,0)</f>
        <v>4</v>
      </c>
      <c r="Q2949" s="11">
        <f>IFERROR(ROUND(E2949/M2949,2),0)</f>
        <v>82.46</v>
      </c>
      <c r="R2949" s="16" t="s">
        <v>8315</v>
      </c>
      <c r="S2949" s="11" t="s">
        <v>8355</v>
      </c>
      <c r="T2949" s="21">
        <f>(((K2949/60)/60)/24)+DATE(1970,1,1)</f>
        <v>42649.562118055561</v>
      </c>
      <c r="U2949" s="21">
        <f>(((I2949/60)/60)/24)+DATE(1970,1,1)</f>
        <v>42698.715972222228</v>
      </c>
    </row>
    <row r="2950" spans="1:21" ht="49" hidden="1" x14ac:dyDescent="0.25">
      <c r="A2950">
        <v>2948</v>
      </c>
      <c r="B2950" s="9" t="s">
        <v>2948</v>
      </c>
      <c r="C2950" s="3" t="s">
        <v>7058</v>
      </c>
      <c r="D2950" s="12">
        <v>500000</v>
      </c>
      <c r="E2950" s="13">
        <v>24</v>
      </c>
      <c r="F2950" s="11" t="s">
        <v>8220</v>
      </c>
      <c r="G2950" s="11" t="s">
        <v>8223</v>
      </c>
      <c r="H2950" s="11" t="s">
        <v>8245</v>
      </c>
      <c r="I2950" s="11">
        <v>1433259293</v>
      </c>
      <c r="K2950" s="11">
        <v>1428075293</v>
      </c>
      <c r="L2950" s="11" t="b">
        <v>0</v>
      </c>
      <c r="M2950" s="11">
        <v>9</v>
      </c>
      <c r="N2950" s="11" t="b">
        <v>0</v>
      </c>
      <c r="O2950" s="11" t="s">
        <v>8301</v>
      </c>
      <c r="P2950" s="14">
        <f>ROUND(E2950/D2950*100,0)</f>
        <v>0</v>
      </c>
      <c r="Q2950" s="11">
        <f>IFERROR(ROUND(E2950/M2950,2),0)</f>
        <v>2.67</v>
      </c>
      <c r="R2950" s="16" t="s">
        <v>8315</v>
      </c>
      <c r="S2950" s="11" t="s">
        <v>8355</v>
      </c>
      <c r="T2950" s="21">
        <f>(((K2950/60)/60)/24)+DATE(1970,1,1)</f>
        <v>42097.649224537032</v>
      </c>
      <c r="U2950" s="21">
        <f>(((I2950/60)/60)/24)+DATE(1970,1,1)</f>
        <v>42157.649224537032</v>
      </c>
    </row>
    <row r="2951" spans="1:21" ht="49" hidden="1" x14ac:dyDescent="0.25">
      <c r="A2951">
        <v>2949</v>
      </c>
      <c r="B2951" s="9" t="s">
        <v>2949</v>
      </c>
      <c r="C2951" s="3" t="s">
        <v>7059</v>
      </c>
      <c r="D2951" s="12">
        <v>1000</v>
      </c>
      <c r="E2951" s="13">
        <v>25</v>
      </c>
      <c r="F2951" s="11" t="s">
        <v>8220</v>
      </c>
      <c r="G2951" s="11" t="s">
        <v>8223</v>
      </c>
      <c r="H2951" s="11" t="s">
        <v>8245</v>
      </c>
      <c r="I2951" s="11">
        <v>1447965917</v>
      </c>
      <c r="K2951" s="11">
        <v>1445370317</v>
      </c>
      <c r="L2951" s="11" t="b">
        <v>0</v>
      </c>
      <c r="M2951" s="11">
        <v>2</v>
      </c>
      <c r="N2951" s="11" t="b">
        <v>0</v>
      </c>
      <c r="O2951" s="11" t="s">
        <v>8301</v>
      </c>
      <c r="P2951" s="14">
        <f>ROUND(E2951/D2951*100,0)</f>
        <v>3</v>
      </c>
      <c r="Q2951" s="11">
        <f>IFERROR(ROUND(E2951/M2951,2),0)</f>
        <v>12.5</v>
      </c>
      <c r="R2951" s="16" t="s">
        <v>8315</v>
      </c>
      <c r="S2951" s="11" t="s">
        <v>8355</v>
      </c>
      <c r="T2951" s="21">
        <f>(((K2951/60)/60)/24)+DATE(1970,1,1)</f>
        <v>42297.823113425926</v>
      </c>
      <c r="U2951" s="21">
        <f>(((I2951/60)/60)/24)+DATE(1970,1,1)</f>
        <v>42327.864780092597</v>
      </c>
    </row>
    <row r="2952" spans="1:21" ht="49" hidden="1" x14ac:dyDescent="0.25">
      <c r="A2952">
        <v>2950</v>
      </c>
      <c r="B2952" s="9" t="s">
        <v>2950</v>
      </c>
      <c r="C2952" s="3" t="s">
        <v>7060</v>
      </c>
      <c r="D2952" s="12">
        <v>5000000</v>
      </c>
      <c r="E2952" s="13">
        <v>0</v>
      </c>
      <c r="F2952" s="11" t="s">
        <v>8220</v>
      </c>
      <c r="G2952" s="11" t="s">
        <v>8223</v>
      </c>
      <c r="H2952" s="11" t="s">
        <v>8245</v>
      </c>
      <c r="I2952" s="11">
        <v>1453538752</v>
      </c>
      <c r="K2952" s="11">
        <v>1450946752</v>
      </c>
      <c r="L2952" s="11" t="b">
        <v>0</v>
      </c>
      <c r="M2952" s="11">
        <v>0</v>
      </c>
      <c r="N2952" s="11" t="b">
        <v>0</v>
      </c>
      <c r="O2952" s="11" t="s">
        <v>8301</v>
      </c>
      <c r="P2952" s="14">
        <f>ROUND(E2952/D2952*100,0)</f>
        <v>0</v>
      </c>
      <c r="Q2952" s="11">
        <f>IFERROR(ROUND(E2952/M2952,2),0)</f>
        <v>0</v>
      </c>
      <c r="R2952" s="16" t="s">
        <v>8315</v>
      </c>
      <c r="S2952" s="11" t="s">
        <v>8355</v>
      </c>
      <c r="T2952" s="21">
        <f>(((K2952/60)/60)/24)+DATE(1970,1,1)</f>
        <v>42362.36518518519</v>
      </c>
      <c r="U2952" s="21">
        <f>(((I2952/60)/60)/24)+DATE(1970,1,1)</f>
        <v>42392.36518518519</v>
      </c>
    </row>
    <row r="2953" spans="1:21" ht="65" hidden="1" x14ac:dyDescent="0.25">
      <c r="A2953">
        <v>2951</v>
      </c>
      <c r="B2953" s="9" t="s">
        <v>2951</v>
      </c>
      <c r="C2953" s="3" t="s">
        <v>7061</v>
      </c>
      <c r="D2953" s="12">
        <v>50000</v>
      </c>
      <c r="E2953" s="13">
        <v>1096</v>
      </c>
      <c r="F2953" s="11" t="s">
        <v>8219</v>
      </c>
      <c r="G2953" s="11" t="s">
        <v>8223</v>
      </c>
      <c r="H2953" s="11" t="s">
        <v>8245</v>
      </c>
      <c r="I2953" s="11">
        <v>1412536573</v>
      </c>
      <c r="K2953" s="11">
        <v>1408648573</v>
      </c>
      <c r="L2953" s="11" t="b">
        <v>0</v>
      </c>
      <c r="M2953" s="11">
        <v>58</v>
      </c>
      <c r="N2953" s="11" t="b">
        <v>0</v>
      </c>
      <c r="O2953" s="11" t="s">
        <v>8301</v>
      </c>
      <c r="P2953" s="14">
        <f>ROUND(E2953/D2953*100,0)</f>
        <v>2</v>
      </c>
      <c r="Q2953" s="11">
        <f>IFERROR(ROUND(E2953/M2953,2),0)</f>
        <v>18.899999999999999</v>
      </c>
      <c r="R2953" s="16" t="s">
        <v>8315</v>
      </c>
      <c r="S2953" s="11" t="s">
        <v>8355</v>
      </c>
      <c r="T2953" s="21">
        <f>(((K2953/60)/60)/24)+DATE(1970,1,1)</f>
        <v>41872.802928240737</v>
      </c>
      <c r="U2953" s="21">
        <f>(((I2953/60)/60)/24)+DATE(1970,1,1)</f>
        <v>41917.802928240737</v>
      </c>
    </row>
    <row r="2954" spans="1:21" ht="49" hidden="1" x14ac:dyDescent="0.25">
      <c r="A2954">
        <v>2952</v>
      </c>
      <c r="B2954" s="9" t="s">
        <v>2952</v>
      </c>
      <c r="C2954" s="3" t="s">
        <v>7062</v>
      </c>
      <c r="D2954" s="12">
        <v>20000</v>
      </c>
      <c r="E2954" s="13">
        <v>1605</v>
      </c>
      <c r="F2954" s="11" t="s">
        <v>8219</v>
      </c>
      <c r="G2954" s="11" t="s">
        <v>8223</v>
      </c>
      <c r="H2954" s="11" t="s">
        <v>8245</v>
      </c>
      <c r="I2954" s="11">
        <v>1476676800</v>
      </c>
      <c r="K2954" s="11">
        <v>1473957239</v>
      </c>
      <c r="L2954" s="11" t="b">
        <v>0</v>
      </c>
      <c r="M2954" s="11">
        <v>8</v>
      </c>
      <c r="N2954" s="11" t="b">
        <v>0</v>
      </c>
      <c r="O2954" s="11" t="s">
        <v>8301</v>
      </c>
      <c r="P2954" s="14">
        <f>ROUND(E2954/D2954*100,0)</f>
        <v>8</v>
      </c>
      <c r="Q2954" s="11">
        <f>IFERROR(ROUND(E2954/M2954,2),0)</f>
        <v>200.63</v>
      </c>
      <c r="R2954" s="16" t="s">
        <v>8315</v>
      </c>
      <c r="S2954" s="11" t="s">
        <v>8355</v>
      </c>
      <c r="T2954" s="21">
        <f>(((K2954/60)/60)/24)+DATE(1970,1,1)</f>
        <v>42628.690266203703</v>
      </c>
      <c r="U2954" s="21">
        <f>(((I2954/60)/60)/24)+DATE(1970,1,1)</f>
        <v>42660.166666666672</v>
      </c>
    </row>
    <row r="2955" spans="1:21" ht="49" hidden="1" x14ac:dyDescent="0.25">
      <c r="A2955">
        <v>2953</v>
      </c>
      <c r="B2955" s="9" t="s">
        <v>2953</v>
      </c>
      <c r="C2955" s="3" t="s">
        <v>7063</v>
      </c>
      <c r="D2955" s="12">
        <v>400000</v>
      </c>
      <c r="E2955" s="13">
        <v>605</v>
      </c>
      <c r="F2955" s="11" t="s">
        <v>8219</v>
      </c>
      <c r="G2955" s="11" t="s">
        <v>8223</v>
      </c>
      <c r="H2955" s="11" t="s">
        <v>8245</v>
      </c>
      <c r="I2955" s="11">
        <v>1444330821</v>
      </c>
      <c r="K2955" s="11">
        <v>1441738821</v>
      </c>
      <c r="L2955" s="11" t="b">
        <v>0</v>
      </c>
      <c r="M2955" s="11">
        <v>3</v>
      </c>
      <c r="N2955" s="11" t="b">
        <v>0</v>
      </c>
      <c r="O2955" s="11" t="s">
        <v>8301</v>
      </c>
      <c r="P2955" s="14">
        <f>ROUND(E2955/D2955*100,0)</f>
        <v>0</v>
      </c>
      <c r="Q2955" s="11">
        <f>IFERROR(ROUND(E2955/M2955,2),0)</f>
        <v>201.67</v>
      </c>
      <c r="R2955" s="16" t="s">
        <v>8315</v>
      </c>
      <c r="S2955" s="11" t="s">
        <v>8355</v>
      </c>
      <c r="T2955" s="21">
        <f>(((K2955/60)/60)/24)+DATE(1970,1,1)</f>
        <v>42255.791909722218</v>
      </c>
      <c r="U2955" s="21">
        <f>(((I2955/60)/60)/24)+DATE(1970,1,1)</f>
        <v>42285.791909722218</v>
      </c>
    </row>
    <row r="2956" spans="1:21" ht="49" hidden="1" x14ac:dyDescent="0.25">
      <c r="A2956">
        <v>2954</v>
      </c>
      <c r="B2956" s="9" t="s">
        <v>2954</v>
      </c>
      <c r="C2956" s="3" t="s">
        <v>7064</v>
      </c>
      <c r="D2956" s="12">
        <v>15000</v>
      </c>
      <c r="E2956" s="13">
        <v>0</v>
      </c>
      <c r="F2956" s="11" t="s">
        <v>8219</v>
      </c>
      <c r="G2956" s="11" t="s">
        <v>8223</v>
      </c>
      <c r="H2956" s="11" t="s">
        <v>8245</v>
      </c>
      <c r="I2956" s="11">
        <v>1489669203</v>
      </c>
      <c r="K2956" s="11">
        <v>1487944803</v>
      </c>
      <c r="L2956" s="11" t="b">
        <v>0</v>
      </c>
      <c r="M2956" s="11">
        <v>0</v>
      </c>
      <c r="N2956" s="11" t="b">
        <v>0</v>
      </c>
      <c r="O2956" s="11" t="s">
        <v>8301</v>
      </c>
      <c r="P2956" s="14">
        <f>ROUND(E2956/D2956*100,0)</f>
        <v>0</v>
      </c>
      <c r="Q2956" s="11">
        <f>IFERROR(ROUND(E2956/M2956,2),0)</f>
        <v>0</v>
      </c>
      <c r="R2956" s="16" t="s">
        <v>8315</v>
      </c>
      <c r="S2956" s="11" t="s">
        <v>8355</v>
      </c>
      <c r="T2956" s="21">
        <f>(((K2956/60)/60)/24)+DATE(1970,1,1)</f>
        <v>42790.583368055552</v>
      </c>
      <c r="U2956" s="21">
        <f>(((I2956/60)/60)/24)+DATE(1970,1,1)</f>
        <v>42810.541701388895</v>
      </c>
    </row>
    <row r="2957" spans="1:21" ht="33" hidden="1" x14ac:dyDescent="0.25">
      <c r="A2957">
        <v>2955</v>
      </c>
      <c r="B2957" s="9" t="s">
        <v>2955</v>
      </c>
      <c r="C2957" s="3" t="s">
        <v>7065</v>
      </c>
      <c r="D2957" s="12">
        <v>1200</v>
      </c>
      <c r="E2957" s="13">
        <v>715</v>
      </c>
      <c r="F2957" s="11" t="s">
        <v>8219</v>
      </c>
      <c r="G2957" s="11" t="s">
        <v>8223</v>
      </c>
      <c r="H2957" s="11" t="s">
        <v>8245</v>
      </c>
      <c r="I2957" s="11">
        <v>1434476849</v>
      </c>
      <c r="K2957" s="11">
        <v>1431884849</v>
      </c>
      <c r="L2957" s="11" t="b">
        <v>0</v>
      </c>
      <c r="M2957" s="11">
        <v>11</v>
      </c>
      <c r="N2957" s="11" t="b">
        <v>0</v>
      </c>
      <c r="O2957" s="11" t="s">
        <v>8301</v>
      </c>
      <c r="P2957" s="14">
        <f>ROUND(E2957/D2957*100,0)</f>
        <v>60</v>
      </c>
      <c r="Q2957" s="11">
        <f>IFERROR(ROUND(E2957/M2957,2),0)</f>
        <v>65</v>
      </c>
      <c r="R2957" s="16" t="s">
        <v>8315</v>
      </c>
      <c r="S2957" s="11" t="s">
        <v>8355</v>
      </c>
      <c r="T2957" s="21">
        <f>(((K2957/60)/60)/24)+DATE(1970,1,1)</f>
        <v>42141.741307870368</v>
      </c>
      <c r="U2957" s="21">
        <f>(((I2957/60)/60)/24)+DATE(1970,1,1)</f>
        <v>42171.741307870368</v>
      </c>
    </row>
    <row r="2958" spans="1:21" ht="49" hidden="1" x14ac:dyDescent="0.25">
      <c r="A2958">
        <v>2956</v>
      </c>
      <c r="B2958" s="9" t="s">
        <v>2956</v>
      </c>
      <c r="C2958" s="3" t="s">
        <v>7066</v>
      </c>
      <c r="D2958" s="12">
        <v>7900</v>
      </c>
      <c r="E2958" s="13">
        <v>1322</v>
      </c>
      <c r="F2958" s="11" t="s">
        <v>8219</v>
      </c>
      <c r="G2958" s="11" t="s">
        <v>8223</v>
      </c>
      <c r="H2958" s="11" t="s">
        <v>8245</v>
      </c>
      <c r="I2958" s="11">
        <v>1462402850</v>
      </c>
      <c r="K2958" s="11">
        <v>1459810850</v>
      </c>
      <c r="L2958" s="11" t="b">
        <v>0</v>
      </c>
      <c r="M2958" s="11">
        <v>20</v>
      </c>
      <c r="N2958" s="11" t="b">
        <v>0</v>
      </c>
      <c r="O2958" s="11" t="s">
        <v>8301</v>
      </c>
      <c r="P2958" s="14">
        <f>ROUND(E2958/D2958*100,0)</f>
        <v>17</v>
      </c>
      <c r="Q2958" s="11">
        <f>IFERROR(ROUND(E2958/M2958,2),0)</f>
        <v>66.099999999999994</v>
      </c>
      <c r="R2958" s="16" t="s">
        <v>8315</v>
      </c>
      <c r="S2958" s="11" t="s">
        <v>8355</v>
      </c>
      <c r="T2958" s="21">
        <f>(((K2958/60)/60)/24)+DATE(1970,1,1)</f>
        <v>42464.958912037036</v>
      </c>
      <c r="U2958" s="21">
        <f>(((I2958/60)/60)/24)+DATE(1970,1,1)</f>
        <v>42494.958912037036</v>
      </c>
    </row>
    <row r="2959" spans="1:21" ht="49" hidden="1" x14ac:dyDescent="0.25">
      <c r="A2959">
        <v>2957</v>
      </c>
      <c r="B2959" s="9" t="s">
        <v>2957</v>
      </c>
      <c r="C2959" s="3" t="s">
        <v>7067</v>
      </c>
      <c r="D2959" s="12">
        <v>15000</v>
      </c>
      <c r="E2959" s="13">
        <v>280</v>
      </c>
      <c r="F2959" s="11" t="s">
        <v>8219</v>
      </c>
      <c r="G2959" s="11" t="s">
        <v>8223</v>
      </c>
      <c r="H2959" s="11" t="s">
        <v>8245</v>
      </c>
      <c r="I2959" s="11">
        <v>1427498172</v>
      </c>
      <c r="K2959" s="11">
        <v>1422317772</v>
      </c>
      <c r="L2959" s="11" t="b">
        <v>0</v>
      </c>
      <c r="M2959" s="11">
        <v>3</v>
      </c>
      <c r="N2959" s="11" t="b">
        <v>0</v>
      </c>
      <c r="O2959" s="11" t="s">
        <v>8301</v>
      </c>
      <c r="P2959" s="14">
        <f>ROUND(E2959/D2959*100,0)</f>
        <v>2</v>
      </c>
      <c r="Q2959" s="11">
        <f>IFERROR(ROUND(E2959/M2959,2),0)</f>
        <v>93.33</v>
      </c>
      <c r="R2959" s="16" t="s">
        <v>8315</v>
      </c>
      <c r="S2959" s="11" t="s">
        <v>8355</v>
      </c>
      <c r="T2959" s="21">
        <f>(((K2959/60)/60)/24)+DATE(1970,1,1)</f>
        <v>42031.011249999996</v>
      </c>
      <c r="U2959" s="21">
        <f>(((I2959/60)/60)/24)+DATE(1970,1,1)</f>
        <v>42090.969583333332</v>
      </c>
    </row>
    <row r="2960" spans="1:21" ht="49" hidden="1" x14ac:dyDescent="0.25">
      <c r="A2960">
        <v>2958</v>
      </c>
      <c r="B2960" s="9" t="s">
        <v>2958</v>
      </c>
      <c r="C2960" s="3" t="s">
        <v>7068</v>
      </c>
      <c r="D2960" s="12">
        <v>80000</v>
      </c>
      <c r="E2960" s="13">
        <v>0</v>
      </c>
      <c r="F2960" s="11" t="s">
        <v>8219</v>
      </c>
      <c r="G2960" s="11" t="s">
        <v>8223</v>
      </c>
      <c r="H2960" s="11" t="s">
        <v>8245</v>
      </c>
      <c r="I2960" s="11">
        <v>1462729317</v>
      </c>
      <c r="K2960" s="11">
        <v>1457548917</v>
      </c>
      <c r="L2960" s="11" t="b">
        <v>0</v>
      </c>
      <c r="M2960" s="11">
        <v>0</v>
      </c>
      <c r="N2960" s="11" t="b">
        <v>0</v>
      </c>
      <c r="O2960" s="11" t="s">
        <v>8301</v>
      </c>
      <c r="P2960" s="14">
        <f>ROUND(E2960/D2960*100,0)</f>
        <v>0</v>
      </c>
      <c r="Q2960" s="11">
        <f>IFERROR(ROUND(E2960/M2960,2),0)</f>
        <v>0</v>
      </c>
      <c r="R2960" s="16" t="s">
        <v>8315</v>
      </c>
      <c r="S2960" s="11" t="s">
        <v>8355</v>
      </c>
      <c r="T2960" s="21">
        <f>(((K2960/60)/60)/24)+DATE(1970,1,1)</f>
        <v>42438.779131944444</v>
      </c>
      <c r="U2960" s="21">
        <f>(((I2960/60)/60)/24)+DATE(1970,1,1)</f>
        <v>42498.73746527778</v>
      </c>
    </row>
    <row r="2961" spans="1:21" ht="49" hidden="1" x14ac:dyDescent="0.25">
      <c r="A2961">
        <v>2959</v>
      </c>
      <c r="B2961" s="9" t="s">
        <v>2959</v>
      </c>
      <c r="C2961" s="3" t="s">
        <v>7069</v>
      </c>
      <c r="D2961" s="12">
        <v>10000</v>
      </c>
      <c r="E2961" s="13">
        <v>0</v>
      </c>
      <c r="F2961" s="11" t="s">
        <v>8219</v>
      </c>
      <c r="G2961" s="11" t="s">
        <v>8224</v>
      </c>
      <c r="H2961" s="11" t="s">
        <v>8246</v>
      </c>
      <c r="I2961" s="11">
        <v>1465258325</v>
      </c>
      <c r="K2961" s="11">
        <v>1462666325</v>
      </c>
      <c r="L2961" s="11" t="b">
        <v>0</v>
      </c>
      <c r="M2961" s="11">
        <v>0</v>
      </c>
      <c r="N2961" s="11" t="b">
        <v>0</v>
      </c>
      <c r="O2961" s="11" t="s">
        <v>8301</v>
      </c>
      <c r="P2961" s="14">
        <f>ROUND(E2961/D2961*100,0)</f>
        <v>0</v>
      </c>
      <c r="Q2961" s="11">
        <f>IFERROR(ROUND(E2961/M2961,2),0)</f>
        <v>0</v>
      </c>
      <c r="R2961" s="16" t="s">
        <v>8315</v>
      </c>
      <c r="S2961" s="11" t="s">
        <v>8355</v>
      </c>
      <c r="T2961" s="21">
        <f>(((K2961/60)/60)/24)+DATE(1970,1,1)</f>
        <v>42498.008391203708</v>
      </c>
      <c r="U2961" s="21">
        <f>(((I2961/60)/60)/24)+DATE(1970,1,1)</f>
        <v>42528.008391203708</v>
      </c>
    </row>
    <row r="2962" spans="1:21" ht="49" hidden="1" x14ac:dyDescent="0.25">
      <c r="A2962">
        <v>2960</v>
      </c>
      <c r="B2962" s="9" t="s">
        <v>2960</v>
      </c>
      <c r="C2962" s="3" t="s">
        <v>7070</v>
      </c>
      <c r="D2962" s="12">
        <v>30000000</v>
      </c>
      <c r="E2962" s="13">
        <v>0</v>
      </c>
      <c r="F2962" s="11" t="s">
        <v>8219</v>
      </c>
      <c r="G2962" s="11" t="s">
        <v>8223</v>
      </c>
      <c r="H2962" s="11" t="s">
        <v>8245</v>
      </c>
      <c r="I2962" s="11">
        <v>1410459023</v>
      </c>
      <c r="K2962" s="11">
        <v>1407867023</v>
      </c>
      <c r="L2962" s="11" t="b">
        <v>0</v>
      </c>
      <c r="M2962" s="11">
        <v>0</v>
      </c>
      <c r="N2962" s="11" t="b">
        <v>0</v>
      </c>
      <c r="O2962" s="11" t="s">
        <v>8301</v>
      </c>
      <c r="P2962" s="14">
        <f>ROUND(E2962/D2962*100,0)</f>
        <v>0</v>
      </c>
      <c r="Q2962" s="11">
        <f>IFERROR(ROUND(E2962/M2962,2),0)</f>
        <v>0</v>
      </c>
      <c r="R2962" s="16" t="s">
        <v>8315</v>
      </c>
      <c r="S2962" s="11" t="s">
        <v>8355</v>
      </c>
      <c r="T2962" s="21">
        <f>(((K2962/60)/60)/24)+DATE(1970,1,1)</f>
        <v>41863.757210648146</v>
      </c>
      <c r="U2962" s="21">
        <f>(((I2962/60)/60)/24)+DATE(1970,1,1)</f>
        <v>41893.757210648146</v>
      </c>
    </row>
    <row r="2963" spans="1:21" ht="49" x14ac:dyDescent="0.25">
      <c r="A2963">
        <v>3838</v>
      </c>
      <c r="B2963" s="9" t="s">
        <v>3835</v>
      </c>
      <c r="C2963" s="3" t="s">
        <v>7947</v>
      </c>
      <c r="D2963" s="12">
        <v>100000</v>
      </c>
      <c r="E2963" s="13">
        <v>100824</v>
      </c>
      <c r="F2963" s="11" t="s">
        <v>8218</v>
      </c>
      <c r="G2963" s="11" t="s">
        <v>8234</v>
      </c>
      <c r="H2963" s="11" t="s">
        <v>8254</v>
      </c>
      <c r="I2963" s="11">
        <v>1432314209</v>
      </c>
      <c r="K2963" s="11">
        <v>1429722209</v>
      </c>
      <c r="L2963" s="11" t="b">
        <v>0</v>
      </c>
      <c r="M2963" s="11">
        <v>100</v>
      </c>
      <c r="N2963" s="11" t="b">
        <v>1</v>
      </c>
      <c r="O2963" s="11" t="s">
        <v>8269</v>
      </c>
      <c r="P2963" s="14">
        <f>ROUND(E2963/D2963*100,0)</f>
        <v>101</v>
      </c>
      <c r="Q2963" s="11">
        <f>IFERROR(ROUND(E2963/M2963,2),0)</f>
        <v>1008.24</v>
      </c>
      <c r="R2963" s="16" t="s">
        <v>8315</v>
      </c>
      <c r="S2963" s="11" t="s">
        <v>8316</v>
      </c>
      <c r="T2963" s="21">
        <f>(((K2963/60)/60)/24)+DATE(1970,1,1)</f>
        <v>42116.710752314815</v>
      </c>
      <c r="U2963" s="21">
        <f>(((I2963/60)/60)/24)+DATE(1970,1,1)</f>
        <v>42146.710752314815</v>
      </c>
    </row>
    <row r="2964" spans="1:21" ht="49" x14ac:dyDescent="0.25">
      <c r="A2964">
        <v>3557</v>
      </c>
      <c r="B2964" s="9" t="s">
        <v>3556</v>
      </c>
      <c r="C2964" s="3" t="s">
        <v>7667</v>
      </c>
      <c r="D2964" s="12">
        <v>100000</v>
      </c>
      <c r="E2964" s="13">
        <v>100036</v>
      </c>
      <c r="F2964" s="11" t="s">
        <v>8218</v>
      </c>
      <c r="G2964" s="11" t="s">
        <v>8223</v>
      </c>
      <c r="H2964" s="11" t="s">
        <v>8245</v>
      </c>
      <c r="I2964" s="11">
        <v>1399271911</v>
      </c>
      <c r="K2964" s="11">
        <v>1396334311</v>
      </c>
      <c r="L2964" s="11" t="b">
        <v>0</v>
      </c>
      <c r="M2964" s="11">
        <v>558</v>
      </c>
      <c r="N2964" s="11" t="b">
        <v>1</v>
      </c>
      <c r="O2964" s="11" t="s">
        <v>8269</v>
      </c>
      <c r="P2964" s="14">
        <f>ROUND(E2964/D2964*100,0)</f>
        <v>100</v>
      </c>
      <c r="Q2964" s="11">
        <f>IFERROR(ROUND(E2964/M2964,2),0)</f>
        <v>179.28</v>
      </c>
      <c r="R2964" s="16" t="s">
        <v>8315</v>
      </c>
      <c r="S2964" s="11" t="s">
        <v>8316</v>
      </c>
      <c r="T2964" s="21">
        <f>(((K2964/60)/60)/24)+DATE(1970,1,1)</f>
        <v>41730.276747685188</v>
      </c>
      <c r="U2964" s="21">
        <f>(((I2964/60)/60)/24)+DATE(1970,1,1)</f>
        <v>41764.276747685188</v>
      </c>
    </row>
    <row r="2965" spans="1:21" ht="49" x14ac:dyDescent="0.25">
      <c r="A2965">
        <v>3166</v>
      </c>
      <c r="B2965" s="9" t="s">
        <v>3166</v>
      </c>
      <c r="C2965" s="3" t="s">
        <v>7276</v>
      </c>
      <c r="D2965" s="12">
        <v>35000</v>
      </c>
      <c r="E2965" s="13">
        <v>56079.83</v>
      </c>
      <c r="F2965" s="11" t="s">
        <v>8218</v>
      </c>
      <c r="G2965" s="11" t="s">
        <v>8223</v>
      </c>
      <c r="H2965" s="11" t="s">
        <v>8245</v>
      </c>
      <c r="I2965" s="11">
        <v>1416988740</v>
      </c>
      <c r="K2965" s="11">
        <v>1414514153</v>
      </c>
      <c r="L2965" s="11" t="b">
        <v>1</v>
      </c>
      <c r="M2965" s="11">
        <v>930</v>
      </c>
      <c r="N2965" s="11" t="b">
        <v>1</v>
      </c>
      <c r="O2965" s="11" t="s">
        <v>8269</v>
      </c>
      <c r="P2965" s="14">
        <f>ROUND(E2965/D2965*100,0)</f>
        <v>160</v>
      </c>
      <c r="Q2965" s="11">
        <f>IFERROR(ROUND(E2965/M2965,2),0)</f>
        <v>60.3</v>
      </c>
      <c r="R2965" s="16" t="s">
        <v>8315</v>
      </c>
      <c r="S2965" s="11" t="s">
        <v>8316</v>
      </c>
      <c r="T2965" s="21">
        <f>(((K2965/60)/60)/24)+DATE(1970,1,1)</f>
        <v>41940.69158564815</v>
      </c>
      <c r="U2965" s="21">
        <f>(((I2965/60)/60)/24)+DATE(1970,1,1)</f>
        <v>41969.332638888889</v>
      </c>
    </row>
    <row r="2966" spans="1:21" ht="33" x14ac:dyDescent="0.25">
      <c r="A2966">
        <v>3691</v>
      </c>
      <c r="B2966" s="9" t="s">
        <v>3688</v>
      </c>
      <c r="C2966" s="3" t="s">
        <v>7801</v>
      </c>
      <c r="D2966" s="12">
        <v>40000</v>
      </c>
      <c r="E2966" s="13">
        <v>51184</v>
      </c>
      <c r="F2966" s="11" t="s">
        <v>8218</v>
      </c>
      <c r="G2966" s="11" t="s">
        <v>8223</v>
      </c>
      <c r="H2966" s="11" t="s">
        <v>8245</v>
      </c>
      <c r="I2966" s="11">
        <v>1425272340</v>
      </c>
      <c r="K2966" s="11">
        <v>1421426929</v>
      </c>
      <c r="L2966" s="11" t="b">
        <v>0</v>
      </c>
      <c r="M2966" s="11">
        <v>274</v>
      </c>
      <c r="N2966" s="11" t="b">
        <v>1</v>
      </c>
      <c r="O2966" s="11" t="s">
        <v>8269</v>
      </c>
      <c r="P2966" s="14">
        <f>ROUND(E2966/D2966*100,0)</f>
        <v>128</v>
      </c>
      <c r="Q2966" s="11">
        <f>IFERROR(ROUND(E2966/M2966,2),0)</f>
        <v>186.8</v>
      </c>
      <c r="R2966" s="16" t="s">
        <v>8315</v>
      </c>
      <c r="S2966" s="11" t="s">
        <v>8316</v>
      </c>
      <c r="T2966" s="21">
        <f>(((K2966/60)/60)/24)+DATE(1970,1,1)</f>
        <v>42020.700567129628</v>
      </c>
      <c r="U2966" s="21">
        <f>(((I2966/60)/60)/24)+DATE(1970,1,1)</f>
        <v>42065.207638888889</v>
      </c>
    </row>
    <row r="2967" spans="1:21" ht="33" x14ac:dyDescent="0.25">
      <c r="A2967">
        <v>3648</v>
      </c>
      <c r="B2967" s="9" t="s">
        <v>3646</v>
      </c>
      <c r="C2967" s="3" t="s">
        <v>7758</v>
      </c>
      <c r="D2967" s="12">
        <v>40000</v>
      </c>
      <c r="E2967" s="13">
        <v>40153</v>
      </c>
      <c r="F2967" s="11" t="s">
        <v>8218</v>
      </c>
      <c r="G2967" s="11" t="s">
        <v>8223</v>
      </c>
      <c r="H2967" s="11" t="s">
        <v>8245</v>
      </c>
      <c r="I2967" s="11">
        <v>1412492445</v>
      </c>
      <c r="K2967" s="11">
        <v>1409900445</v>
      </c>
      <c r="L2967" s="11" t="b">
        <v>0</v>
      </c>
      <c r="M2967" s="11">
        <v>73</v>
      </c>
      <c r="N2967" s="11" t="b">
        <v>1</v>
      </c>
      <c r="O2967" s="11" t="s">
        <v>8269</v>
      </c>
      <c r="P2967" s="14">
        <f>ROUND(E2967/D2967*100,0)</f>
        <v>100</v>
      </c>
      <c r="Q2967" s="11">
        <f>IFERROR(ROUND(E2967/M2967,2),0)</f>
        <v>550.04</v>
      </c>
      <c r="R2967" s="16" t="s">
        <v>8315</v>
      </c>
      <c r="S2967" s="11" t="s">
        <v>8316</v>
      </c>
      <c r="T2967" s="21">
        <f>(((K2967/60)/60)/24)+DATE(1970,1,1)</f>
        <v>41887.292187500003</v>
      </c>
      <c r="U2967" s="21">
        <f>(((I2967/60)/60)/24)+DATE(1970,1,1)</f>
        <v>41917.292187500003</v>
      </c>
    </row>
    <row r="2968" spans="1:21" ht="49" x14ac:dyDescent="0.25">
      <c r="A2968">
        <v>3547</v>
      </c>
      <c r="B2968" s="9" t="s">
        <v>3546</v>
      </c>
      <c r="C2968" s="3" t="s">
        <v>7657</v>
      </c>
      <c r="D2968" s="12">
        <v>35000</v>
      </c>
      <c r="E2968" s="13">
        <v>40043.25</v>
      </c>
      <c r="F2968" s="11" t="s">
        <v>8218</v>
      </c>
      <c r="G2968" s="11" t="s">
        <v>8223</v>
      </c>
      <c r="H2968" s="11" t="s">
        <v>8245</v>
      </c>
      <c r="I2968" s="11">
        <v>1463198340</v>
      </c>
      <c r="K2968" s="11">
        <v>1461117201</v>
      </c>
      <c r="L2968" s="11" t="b">
        <v>0</v>
      </c>
      <c r="M2968" s="11">
        <v>336</v>
      </c>
      <c r="N2968" s="11" t="b">
        <v>1</v>
      </c>
      <c r="O2968" s="11" t="s">
        <v>8269</v>
      </c>
      <c r="P2968" s="14">
        <f>ROUND(E2968/D2968*100,0)</f>
        <v>114</v>
      </c>
      <c r="Q2968" s="11">
        <f>IFERROR(ROUND(E2968/M2968,2),0)</f>
        <v>119.18</v>
      </c>
      <c r="R2968" s="16" t="s">
        <v>8315</v>
      </c>
      <c r="S2968" s="11" t="s">
        <v>8316</v>
      </c>
      <c r="T2968" s="21">
        <f>(((K2968/60)/60)/24)+DATE(1970,1,1)</f>
        <v>42480.078715277778</v>
      </c>
      <c r="U2968" s="21">
        <f>(((I2968/60)/60)/24)+DATE(1970,1,1)</f>
        <v>42504.165972222225</v>
      </c>
    </row>
    <row r="2969" spans="1:21" ht="33" x14ac:dyDescent="0.25">
      <c r="A2969">
        <v>3237</v>
      </c>
      <c r="B2969" s="9" t="s">
        <v>3237</v>
      </c>
      <c r="C2969" s="3" t="s">
        <v>7347</v>
      </c>
      <c r="D2969" s="12">
        <v>35000</v>
      </c>
      <c r="E2969" s="13">
        <v>35275.64</v>
      </c>
      <c r="F2969" s="11" t="s">
        <v>8218</v>
      </c>
      <c r="G2969" s="11" t="s">
        <v>8223</v>
      </c>
      <c r="H2969" s="11" t="s">
        <v>8245</v>
      </c>
      <c r="I2969" s="11">
        <v>1443499140</v>
      </c>
      <c r="K2969" s="11">
        <v>1441452184</v>
      </c>
      <c r="L2969" s="11" t="b">
        <v>1</v>
      </c>
      <c r="M2969" s="11">
        <v>269</v>
      </c>
      <c r="N2969" s="11" t="b">
        <v>1</v>
      </c>
      <c r="O2969" s="11" t="s">
        <v>8269</v>
      </c>
      <c r="P2969" s="14">
        <f>ROUND(E2969/D2969*100,0)</f>
        <v>101</v>
      </c>
      <c r="Q2969" s="11">
        <f>IFERROR(ROUND(E2969/M2969,2),0)</f>
        <v>131.13999999999999</v>
      </c>
      <c r="R2969" s="16" t="s">
        <v>8315</v>
      </c>
      <c r="S2969" s="11" t="s">
        <v>8316</v>
      </c>
      <c r="T2969" s="21">
        <f>(((K2969/60)/60)/24)+DATE(1970,1,1)</f>
        <v>42252.474351851852</v>
      </c>
      <c r="U2969" s="21">
        <f>(((I2969/60)/60)/24)+DATE(1970,1,1)</f>
        <v>42276.165972222225</v>
      </c>
    </row>
    <row r="2970" spans="1:21" ht="65" x14ac:dyDescent="0.25">
      <c r="A2970">
        <v>3215</v>
      </c>
      <c r="B2970" s="9" t="s">
        <v>3215</v>
      </c>
      <c r="C2970" s="3" t="s">
        <v>7325</v>
      </c>
      <c r="D2970" s="12">
        <v>35000</v>
      </c>
      <c r="E2970" s="13">
        <v>35123</v>
      </c>
      <c r="F2970" s="11" t="s">
        <v>8218</v>
      </c>
      <c r="G2970" s="11" t="s">
        <v>8223</v>
      </c>
      <c r="H2970" s="11" t="s">
        <v>8245</v>
      </c>
      <c r="I2970" s="11">
        <v>1441857540</v>
      </c>
      <c r="K2970" s="11">
        <v>1438617471</v>
      </c>
      <c r="L2970" s="11" t="b">
        <v>1</v>
      </c>
      <c r="M2970" s="11">
        <v>134</v>
      </c>
      <c r="N2970" s="11" t="b">
        <v>1</v>
      </c>
      <c r="O2970" s="11" t="s">
        <v>8269</v>
      </c>
      <c r="P2970" s="14">
        <f>ROUND(E2970/D2970*100,0)</f>
        <v>100</v>
      </c>
      <c r="Q2970" s="11">
        <f>IFERROR(ROUND(E2970/M2970,2),0)</f>
        <v>262.11</v>
      </c>
      <c r="R2970" s="16" t="s">
        <v>8315</v>
      </c>
      <c r="S2970" s="11" t="s">
        <v>8316</v>
      </c>
      <c r="T2970" s="21">
        <f>(((K2970/60)/60)/24)+DATE(1970,1,1)</f>
        <v>42219.665173611109</v>
      </c>
      <c r="U2970" s="21">
        <f>(((I2970/60)/60)/24)+DATE(1970,1,1)</f>
        <v>42257.165972222225</v>
      </c>
    </row>
    <row r="2971" spans="1:21" ht="49" x14ac:dyDescent="0.25">
      <c r="A2971">
        <v>3282</v>
      </c>
      <c r="B2971" s="9" t="s">
        <v>3282</v>
      </c>
      <c r="C2971" s="3" t="s">
        <v>7392</v>
      </c>
      <c r="D2971" s="12">
        <v>31000</v>
      </c>
      <c r="E2971" s="13">
        <v>31820.5</v>
      </c>
      <c r="F2971" s="11" t="s">
        <v>8218</v>
      </c>
      <c r="G2971" s="11" t="s">
        <v>8223</v>
      </c>
      <c r="H2971" s="11" t="s">
        <v>8245</v>
      </c>
      <c r="I2971" s="11">
        <v>1461904788</v>
      </c>
      <c r="K2971" s="11">
        <v>1458103188</v>
      </c>
      <c r="L2971" s="11" t="b">
        <v>0</v>
      </c>
      <c r="M2971" s="11">
        <v>237</v>
      </c>
      <c r="N2971" s="11" t="b">
        <v>1</v>
      </c>
      <c r="O2971" s="11" t="s">
        <v>8269</v>
      </c>
      <c r="P2971" s="14">
        <f>ROUND(E2971/D2971*100,0)</f>
        <v>103</v>
      </c>
      <c r="Q2971" s="11">
        <f>IFERROR(ROUND(E2971/M2971,2),0)</f>
        <v>134.26</v>
      </c>
      <c r="R2971" s="16" t="s">
        <v>8315</v>
      </c>
      <c r="S2971" s="11" t="s">
        <v>8316</v>
      </c>
      <c r="T2971" s="21">
        <f>(((K2971/60)/60)/24)+DATE(1970,1,1)</f>
        <v>42445.19430555556</v>
      </c>
      <c r="U2971" s="21">
        <f>(((I2971/60)/60)/24)+DATE(1970,1,1)</f>
        <v>42489.19430555556</v>
      </c>
    </row>
    <row r="2972" spans="1:21" ht="49" x14ac:dyDescent="0.25">
      <c r="A2972">
        <v>3425</v>
      </c>
      <c r="B2972" s="9" t="s">
        <v>3424</v>
      </c>
      <c r="C2972" s="3" t="s">
        <v>7535</v>
      </c>
      <c r="D2972" s="12">
        <v>30000</v>
      </c>
      <c r="E2972" s="13">
        <v>30891.1</v>
      </c>
      <c r="F2972" s="11" t="s">
        <v>8218</v>
      </c>
      <c r="G2972" s="11" t="s">
        <v>8223</v>
      </c>
      <c r="H2972" s="11" t="s">
        <v>8245</v>
      </c>
      <c r="I2972" s="11">
        <v>1412434136</v>
      </c>
      <c r="K2972" s="11">
        <v>1409669336</v>
      </c>
      <c r="L2972" s="11" t="b">
        <v>0</v>
      </c>
      <c r="M2972" s="11">
        <v>104</v>
      </c>
      <c r="N2972" s="11" t="b">
        <v>1</v>
      </c>
      <c r="O2972" s="11" t="s">
        <v>8269</v>
      </c>
      <c r="P2972" s="14">
        <f>ROUND(E2972/D2972*100,0)</f>
        <v>103</v>
      </c>
      <c r="Q2972" s="11">
        <f>IFERROR(ROUND(E2972/M2972,2),0)</f>
        <v>297.02999999999997</v>
      </c>
      <c r="R2972" s="16" t="s">
        <v>8315</v>
      </c>
      <c r="S2972" s="11" t="s">
        <v>8316</v>
      </c>
      <c r="T2972" s="21">
        <f>(((K2972/60)/60)/24)+DATE(1970,1,1)</f>
        <v>41884.617314814815</v>
      </c>
      <c r="U2972" s="21">
        <f>(((I2972/60)/60)/24)+DATE(1970,1,1)</f>
        <v>41916.617314814815</v>
      </c>
    </row>
    <row r="2973" spans="1:21" ht="49" x14ac:dyDescent="0.25">
      <c r="A2973">
        <v>3224</v>
      </c>
      <c r="B2973" s="9" t="s">
        <v>3224</v>
      </c>
      <c r="C2973" s="3" t="s">
        <v>7334</v>
      </c>
      <c r="D2973" s="12">
        <v>30000</v>
      </c>
      <c r="E2973" s="13">
        <v>30610</v>
      </c>
      <c r="F2973" s="11" t="s">
        <v>8218</v>
      </c>
      <c r="G2973" s="11" t="s">
        <v>8223</v>
      </c>
      <c r="H2973" s="11" t="s">
        <v>8245</v>
      </c>
      <c r="I2973" s="11">
        <v>1484024400</v>
      </c>
      <c r="K2973" s="11">
        <v>1479932713</v>
      </c>
      <c r="L2973" s="11" t="b">
        <v>1</v>
      </c>
      <c r="M2973" s="11">
        <v>216</v>
      </c>
      <c r="N2973" s="11" t="b">
        <v>1</v>
      </c>
      <c r="O2973" s="11" t="s">
        <v>8269</v>
      </c>
      <c r="P2973" s="14">
        <f>ROUND(E2973/D2973*100,0)</f>
        <v>102</v>
      </c>
      <c r="Q2973" s="11">
        <f>IFERROR(ROUND(E2973/M2973,2),0)</f>
        <v>141.71</v>
      </c>
      <c r="R2973" s="16" t="s">
        <v>8315</v>
      </c>
      <c r="S2973" s="11" t="s">
        <v>8316</v>
      </c>
      <c r="T2973" s="21">
        <f>(((K2973/60)/60)/24)+DATE(1970,1,1)</f>
        <v>42697.850844907407</v>
      </c>
      <c r="U2973" s="21">
        <f>(((I2973/60)/60)/24)+DATE(1970,1,1)</f>
        <v>42745.208333333328</v>
      </c>
    </row>
    <row r="2974" spans="1:21" ht="49" x14ac:dyDescent="0.25">
      <c r="A2974">
        <v>3211</v>
      </c>
      <c r="B2974" s="9" t="s">
        <v>3211</v>
      </c>
      <c r="C2974" s="3" t="s">
        <v>7321</v>
      </c>
      <c r="D2974" s="12">
        <v>23000</v>
      </c>
      <c r="E2974" s="13">
        <v>27541</v>
      </c>
      <c r="F2974" s="11" t="s">
        <v>8218</v>
      </c>
      <c r="G2974" s="11" t="s">
        <v>8223</v>
      </c>
      <c r="H2974" s="11" t="s">
        <v>8245</v>
      </c>
      <c r="I2974" s="11">
        <v>1408068000</v>
      </c>
      <c r="K2974" s="11">
        <v>1405346680</v>
      </c>
      <c r="L2974" s="11" t="b">
        <v>1</v>
      </c>
      <c r="M2974" s="11">
        <v>322</v>
      </c>
      <c r="N2974" s="11" t="b">
        <v>1</v>
      </c>
      <c r="O2974" s="11" t="s">
        <v>8269</v>
      </c>
      <c r="P2974" s="14">
        <f>ROUND(E2974/D2974*100,0)</f>
        <v>120</v>
      </c>
      <c r="Q2974" s="11">
        <f>IFERROR(ROUND(E2974/M2974,2),0)</f>
        <v>85.53</v>
      </c>
      <c r="R2974" s="16" t="s">
        <v>8315</v>
      </c>
      <c r="S2974" s="11" t="s">
        <v>8316</v>
      </c>
      <c r="T2974" s="21">
        <f>(((K2974/60)/60)/24)+DATE(1970,1,1)</f>
        <v>41834.586574074077</v>
      </c>
      <c r="U2974" s="21">
        <f>(((I2974/60)/60)/24)+DATE(1970,1,1)</f>
        <v>41866.083333333336</v>
      </c>
    </row>
    <row r="2975" spans="1:21" ht="49" x14ac:dyDescent="0.25">
      <c r="A2975">
        <v>3250</v>
      </c>
      <c r="B2975" s="9" t="s">
        <v>3250</v>
      </c>
      <c r="C2975" s="3" t="s">
        <v>7360</v>
      </c>
      <c r="D2975" s="12">
        <v>25000</v>
      </c>
      <c r="E2975" s="13">
        <v>25388</v>
      </c>
      <c r="F2975" s="11" t="s">
        <v>8218</v>
      </c>
      <c r="G2975" s="11" t="s">
        <v>8223</v>
      </c>
      <c r="H2975" s="11" t="s">
        <v>8245</v>
      </c>
      <c r="I2975" s="11">
        <v>1415213324</v>
      </c>
      <c r="K2975" s="11">
        <v>1412617724</v>
      </c>
      <c r="L2975" s="11" t="b">
        <v>1</v>
      </c>
      <c r="M2975" s="11">
        <v>213</v>
      </c>
      <c r="N2975" s="11" t="b">
        <v>1</v>
      </c>
      <c r="O2975" s="11" t="s">
        <v>8269</v>
      </c>
      <c r="P2975" s="14">
        <f>ROUND(E2975/D2975*100,0)</f>
        <v>102</v>
      </c>
      <c r="Q2975" s="11">
        <f>IFERROR(ROUND(E2975/M2975,2),0)</f>
        <v>119.19</v>
      </c>
      <c r="R2975" s="16" t="s">
        <v>8315</v>
      </c>
      <c r="S2975" s="11" t="s">
        <v>8316</v>
      </c>
      <c r="T2975" s="21">
        <f>(((K2975/60)/60)/24)+DATE(1970,1,1)</f>
        <v>41918.742175925923</v>
      </c>
      <c r="U2975" s="21">
        <f>(((I2975/60)/60)/24)+DATE(1970,1,1)</f>
        <v>41948.783842592595</v>
      </c>
    </row>
    <row r="2976" spans="1:21" ht="49" x14ac:dyDescent="0.25">
      <c r="A2976">
        <v>3259</v>
      </c>
      <c r="B2976" s="9" t="s">
        <v>3259</v>
      </c>
      <c r="C2976" s="3" t="s">
        <v>7369</v>
      </c>
      <c r="D2976" s="12">
        <v>23000</v>
      </c>
      <c r="E2976" s="13">
        <v>24418.6</v>
      </c>
      <c r="F2976" s="11" t="s">
        <v>8218</v>
      </c>
      <c r="G2976" s="11" t="s">
        <v>8223</v>
      </c>
      <c r="H2976" s="11" t="s">
        <v>8245</v>
      </c>
      <c r="I2976" s="11">
        <v>1475294340</v>
      </c>
      <c r="K2976" s="11">
        <v>1472753745</v>
      </c>
      <c r="L2976" s="11" t="b">
        <v>1</v>
      </c>
      <c r="M2976" s="11">
        <v>97</v>
      </c>
      <c r="N2976" s="11" t="b">
        <v>1</v>
      </c>
      <c r="O2976" s="11" t="s">
        <v>8269</v>
      </c>
      <c r="P2976" s="14">
        <f>ROUND(E2976/D2976*100,0)</f>
        <v>106</v>
      </c>
      <c r="Q2976" s="11">
        <f>IFERROR(ROUND(E2976/M2976,2),0)</f>
        <v>251.74</v>
      </c>
      <c r="R2976" s="16" t="s">
        <v>8315</v>
      </c>
      <c r="S2976" s="11" t="s">
        <v>8316</v>
      </c>
      <c r="T2976" s="21">
        <f>(((K2976/60)/60)/24)+DATE(1970,1,1)</f>
        <v>42614.760937500003</v>
      </c>
      <c r="U2976" s="21">
        <f>(((I2976/60)/60)/24)+DATE(1970,1,1)</f>
        <v>42644.165972222225</v>
      </c>
    </row>
    <row r="2977" spans="1:21" ht="49" x14ac:dyDescent="0.25">
      <c r="A2977">
        <v>3147</v>
      </c>
      <c r="B2977" s="9" t="s">
        <v>3147</v>
      </c>
      <c r="C2977" s="3" t="s">
        <v>7257</v>
      </c>
      <c r="D2977" s="12">
        <v>20000</v>
      </c>
      <c r="E2977" s="13">
        <v>23505</v>
      </c>
      <c r="F2977" s="11" t="s">
        <v>8218</v>
      </c>
      <c r="G2977" s="11" t="s">
        <v>8223</v>
      </c>
      <c r="H2977" s="11" t="s">
        <v>8245</v>
      </c>
      <c r="I2977" s="11">
        <v>1415319355</v>
      </c>
      <c r="K2977" s="11">
        <v>1411859755</v>
      </c>
      <c r="L2977" s="11" t="b">
        <v>1</v>
      </c>
      <c r="M2977" s="11">
        <v>213</v>
      </c>
      <c r="N2977" s="11" t="b">
        <v>1</v>
      </c>
      <c r="O2977" s="11" t="s">
        <v>8269</v>
      </c>
      <c r="P2977" s="14">
        <f>ROUND(E2977/D2977*100,0)</f>
        <v>118</v>
      </c>
      <c r="Q2977" s="11">
        <f>IFERROR(ROUND(E2977/M2977,2),0)</f>
        <v>110.35</v>
      </c>
      <c r="R2977" s="16" t="s">
        <v>8315</v>
      </c>
      <c r="S2977" s="11" t="s">
        <v>8316</v>
      </c>
      <c r="T2977" s="21">
        <f>(((K2977/60)/60)/24)+DATE(1970,1,1)</f>
        <v>41909.969386574077</v>
      </c>
      <c r="U2977" s="21">
        <f>(((I2977/60)/60)/24)+DATE(1970,1,1)</f>
        <v>41950.011053240742</v>
      </c>
    </row>
    <row r="2978" spans="1:21" ht="49" x14ac:dyDescent="0.25">
      <c r="A2978">
        <v>3245</v>
      </c>
      <c r="B2978" s="9" t="s">
        <v>3245</v>
      </c>
      <c r="C2978" s="3" t="s">
        <v>7355</v>
      </c>
      <c r="D2978" s="12">
        <v>21000</v>
      </c>
      <c r="E2978" s="13">
        <v>21904</v>
      </c>
      <c r="F2978" s="11" t="s">
        <v>8218</v>
      </c>
      <c r="G2978" s="11" t="s">
        <v>8223</v>
      </c>
      <c r="H2978" s="11" t="s">
        <v>8245</v>
      </c>
      <c r="I2978" s="11">
        <v>1434074400</v>
      </c>
      <c r="K2978" s="11">
        <v>1431354258</v>
      </c>
      <c r="L2978" s="11" t="b">
        <v>0</v>
      </c>
      <c r="M2978" s="11">
        <v>270</v>
      </c>
      <c r="N2978" s="11" t="b">
        <v>1</v>
      </c>
      <c r="O2978" s="11" t="s">
        <v>8269</v>
      </c>
      <c r="P2978" s="14">
        <f>ROUND(E2978/D2978*100,0)</f>
        <v>104</v>
      </c>
      <c r="Q2978" s="11">
        <f>IFERROR(ROUND(E2978/M2978,2),0)</f>
        <v>81.13</v>
      </c>
      <c r="R2978" s="16" t="s">
        <v>8315</v>
      </c>
      <c r="S2978" s="11" t="s">
        <v>8316</v>
      </c>
      <c r="T2978" s="21">
        <f>(((K2978/60)/60)/24)+DATE(1970,1,1)</f>
        <v>42135.60020833333</v>
      </c>
      <c r="U2978" s="21">
        <f>(((I2978/60)/60)/24)+DATE(1970,1,1)</f>
        <v>42167.083333333328</v>
      </c>
    </row>
    <row r="2979" spans="1:21" ht="49" x14ac:dyDescent="0.25">
      <c r="A2979">
        <v>3229</v>
      </c>
      <c r="B2979" s="9" t="s">
        <v>3229</v>
      </c>
      <c r="C2979" s="3" t="s">
        <v>7339</v>
      </c>
      <c r="D2979" s="12">
        <v>20000</v>
      </c>
      <c r="E2979" s="13">
        <v>21573</v>
      </c>
      <c r="F2979" s="11" t="s">
        <v>8218</v>
      </c>
      <c r="G2979" s="11" t="s">
        <v>8223</v>
      </c>
      <c r="H2979" s="11" t="s">
        <v>8245</v>
      </c>
      <c r="I2979" s="11">
        <v>1416470398</v>
      </c>
      <c r="K2979" s="11">
        <v>1413874798</v>
      </c>
      <c r="L2979" s="11" t="b">
        <v>1</v>
      </c>
      <c r="M2979" s="11">
        <v>202</v>
      </c>
      <c r="N2979" s="11" t="b">
        <v>1</v>
      </c>
      <c r="O2979" s="11" t="s">
        <v>8269</v>
      </c>
      <c r="P2979" s="14">
        <f>ROUND(E2979/D2979*100,0)</f>
        <v>108</v>
      </c>
      <c r="Q2979" s="11">
        <f>IFERROR(ROUND(E2979/M2979,2),0)</f>
        <v>106.8</v>
      </c>
      <c r="R2979" s="16" t="s">
        <v>8315</v>
      </c>
      <c r="S2979" s="11" t="s">
        <v>8316</v>
      </c>
      <c r="T2979" s="21">
        <f>(((K2979/60)/60)/24)+DATE(1970,1,1)</f>
        <v>41933.291643518518</v>
      </c>
      <c r="U2979" s="21">
        <f>(((I2979/60)/60)/24)+DATE(1970,1,1)</f>
        <v>41963.333310185189</v>
      </c>
    </row>
    <row r="2980" spans="1:21" ht="49" x14ac:dyDescent="0.25">
      <c r="A2980">
        <v>3253</v>
      </c>
      <c r="B2980" s="9" t="s">
        <v>3253</v>
      </c>
      <c r="C2980" s="3" t="s">
        <v>7363</v>
      </c>
      <c r="D2980" s="12">
        <v>20000</v>
      </c>
      <c r="E2980" s="13">
        <v>20365</v>
      </c>
      <c r="F2980" s="11" t="s">
        <v>8218</v>
      </c>
      <c r="G2980" s="11" t="s">
        <v>8223</v>
      </c>
      <c r="H2980" s="11" t="s">
        <v>8245</v>
      </c>
      <c r="I2980" s="11">
        <v>1473306300</v>
      </c>
      <c r="K2980" s="11">
        <v>1471701028</v>
      </c>
      <c r="L2980" s="11" t="b">
        <v>1</v>
      </c>
      <c r="M2980" s="11">
        <v>115</v>
      </c>
      <c r="N2980" s="11" t="b">
        <v>1</v>
      </c>
      <c r="O2980" s="11" t="s">
        <v>8269</v>
      </c>
      <c r="P2980" s="14">
        <f>ROUND(E2980/D2980*100,0)</f>
        <v>102</v>
      </c>
      <c r="Q2980" s="11">
        <f>IFERROR(ROUND(E2980/M2980,2),0)</f>
        <v>177.09</v>
      </c>
      <c r="R2980" s="16" t="s">
        <v>8315</v>
      </c>
      <c r="S2980" s="11" t="s">
        <v>8316</v>
      </c>
      <c r="T2980" s="21">
        <f>(((K2980/60)/60)/24)+DATE(1970,1,1)</f>
        <v>42602.576712962968</v>
      </c>
      <c r="U2980" s="21">
        <f>(((I2980/60)/60)/24)+DATE(1970,1,1)</f>
        <v>42621.15625</v>
      </c>
    </row>
    <row r="2981" spans="1:21" ht="49" x14ac:dyDescent="0.25">
      <c r="A2981">
        <v>3236</v>
      </c>
      <c r="B2981" s="9" t="s">
        <v>3236</v>
      </c>
      <c r="C2981" s="3" t="s">
        <v>7346</v>
      </c>
      <c r="D2981" s="12">
        <v>20000</v>
      </c>
      <c r="E2981" s="13">
        <v>20120</v>
      </c>
      <c r="F2981" s="11" t="s">
        <v>8218</v>
      </c>
      <c r="G2981" s="11" t="s">
        <v>8223</v>
      </c>
      <c r="H2981" s="11" t="s">
        <v>8245</v>
      </c>
      <c r="I2981" s="11">
        <v>1482962433</v>
      </c>
      <c r="K2981" s="11">
        <v>1480370433</v>
      </c>
      <c r="L2981" s="11" t="b">
        <v>0</v>
      </c>
      <c r="M2981" s="11">
        <v>110</v>
      </c>
      <c r="N2981" s="11" t="b">
        <v>1</v>
      </c>
      <c r="O2981" s="11" t="s">
        <v>8269</v>
      </c>
      <c r="P2981" s="14">
        <f>ROUND(E2981/D2981*100,0)</f>
        <v>101</v>
      </c>
      <c r="Q2981" s="11">
        <f>IFERROR(ROUND(E2981/M2981,2),0)</f>
        <v>182.91</v>
      </c>
      <c r="R2981" s="16" t="s">
        <v>8315</v>
      </c>
      <c r="S2981" s="11" t="s">
        <v>8316</v>
      </c>
      <c r="T2981" s="21">
        <f>(((K2981/60)/60)/24)+DATE(1970,1,1)</f>
        <v>42702.917048611111</v>
      </c>
      <c r="U2981" s="21">
        <f>(((I2981/60)/60)/24)+DATE(1970,1,1)</f>
        <v>42732.917048611111</v>
      </c>
    </row>
    <row r="2982" spans="1:21" ht="33" x14ac:dyDescent="0.25">
      <c r="A2982">
        <v>3219</v>
      </c>
      <c r="B2982" s="9" t="s">
        <v>3219</v>
      </c>
      <c r="C2982" s="3" t="s">
        <v>7329</v>
      </c>
      <c r="D2982" s="12">
        <v>20000</v>
      </c>
      <c r="E2982" s="13">
        <v>20022</v>
      </c>
      <c r="F2982" s="11" t="s">
        <v>8218</v>
      </c>
      <c r="G2982" s="11" t="s">
        <v>8223</v>
      </c>
      <c r="H2982" s="11" t="s">
        <v>8245</v>
      </c>
      <c r="I2982" s="11">
        <v>1427063747</v>
      </c>
      <c r="K2982" s="11">
        <v>1424043347</v>
      </c>
      <c r="L2982" s="11" t="b">
        <v>1</v>
      </c>
      <c r="M2982" s="11">
        <v>119</v>
      </c>
      <c r="N2982" s="11" t="b">
        <v>1</v>
      </c>
      <c r="O2982" s="11" t="s">
        <v>8269</v>
      </c>
      <c r="P2982" s="14">
        <f>ROUND(E2982/D2982*100,0)</f>
        <v>100</v>
      </c>
      <c r="Q2982" s="11">
        <f>IFERROR(ROUND(E2982/M2982,2),0)</f>
        <v>168.25</v>
      </c>
      <c r="R2982" s="16" t="s">
        <v>8315</v>
      </c>
      <c r="S2982" s="11" t="s">
        <v>8316</v>
      </c>
      <c r="T2982" s="21">
        <f>(((K2982/60)/60)/24)+DATE(1970,1,1)</f>
        <v>42050.983182870375</v>
      </c>
      <c r="U2982" s="21">
        <f>(((I2982/60)/60)/24)+DATE(1970,1,1)</f>
        <v>42085.941516203704</v>
      </c>
    </row>
    <row r="2983" spans="1:21" ht="49" hidden="1" x14ac:dyDescent="0.25">
      <c r="A2983">
        <v>2981</v>
      </c>
      <c r="B2983" s="9" t="s">
        <v>2981</v>
      </c>
      <c r="C2983" s="3" t="s">
        <v>7091</v>
      </c>
      <c r="D2983" s="12">
        <v>4000</v>
      </c>
      <c r="E2983" s="13">
        <v>5157</v>
      </c>
      <c r="F2983" s="11" t="s">
        <v>8218</v>
      </c>
      <c r="G2983" s="11" t="s">
        <v>8240</v>
      </c>
      <c r="H2983" s="11" t="s">
        <v>8248</v>
      </c>
      <c r="I2983" s="11">
        <v>1443014756</v>
      </c>
      <c r="K2983" s="11">
        <v>1439126756</v>
      </c>
      <c r="L2983" s="11" t="b">
        <v>1</v>
      </c>
      <c r="M2983" s="11">
        <v>97</v>
      </c>
      <c r="N2983" s="11" t="b">
        <v>1</v>
      </c>
      <c r="O2983" s="11" t="s">
        <v>8301</v>
      </c>
      <c r="P2983" s="14">
        <f>ROUND(E2983/D2983*100,0)</f>
        <v>129</v>
      </c>
      <c r="Q2983" s="11">
        <f>IFERROR(ROUND(E2983/M2983,2),0)</f>
        <v>53.16</v>
      </c>
      <c r="R2983" s="16" t="s">
        <v>8315</v>
      </c>
      <c r="S2983" s="11" t="s">
        <v>8355</v>
      </c>
      <c r="T2983" s="21">
        <f>(((K2983/60)/60)/24)+DATE(1970,1,1)</f>
        <v>42225.559675925921</v>
      </c>
      <c r="U2983" s="21">
        <f>(((I2983/60)/60)/24)+DATE(1970,1,1)</f>
        <v>42270.559675925921</v>
      </c>
    </row>
    <row r="2984" spans="1:21" ht="33" hidden="1" x14ac:dyDescent="0.25">
      <c r="A2984">
        <v>2982</v>
      </c>
      <c r="B2984" s="9" t="s">
        <v>2982</v>
      </c>
      <c r="C2984" s="3" t="s">
        <v>7092</v>
      </c>
      <c r="D2984" s="12">
        <v>5000</v>
      </c>
      <c r="E2984" s="13">
        <v>5103</v>
      </c>
      <c r="F2984" s="11" t="s">
        <v>8218</v>
      </c>
      <c r="G2984" s="11" t="s">
        <v>8224</v>
      </c>
      <c r="H2984" s="11" t="s">
        <v>8246</v>
      </c>
      <c r="I2984" s="11">
        <v>1455208143</v>
      </c>
      <c r="K2984" s="11">
        <v>1452616143</v>
      </c>
      <c r="L2984" s="11" t="b">
        <v>1</v>
      </c>
      <c r="M2984" s="11">
        <v>59</v>
      </c>
      <c r="N2984" s="11" t="b">
        <v>1</v>
      </c>
      <c r="O2984" s="11" t="s">
        <v>8301</v>
      </c>
      <c r="P2984" s="14">
        <f>ROUND(E2984/D2984*100,0)</f>
        <v>102</v>
      </c>
      <c r="Q2984" s="11">
        <f>IFERROR(ROUND(E2984/M2984,2),0)</f>
        <v>86.49</v>
      </c>
      <c r="R2984" s="16" t="s">
        <v>8315</v>
      </c>
      <c r="S2984" s="11" t="s">
        <v>8355</v>
      </c>
      <c r="T2984" s="21">
        <f>(((K2984/60)/60)/24)+DATE(1970,1,1)</f>
        <v>42381.686840277776</v>
      </c>
      <c r="U2984" s="21">
        <f>(((I2984/60)/60)/24)+DATE(1970,1,1)</f>
        <v>42411.686840277776</v>
      </c>
    </row>
    <row r="2985" spans="1:21" ht="49" hidden="1" x14ac:dyDescent="0.25">
      <c r="A2985">
        <v>2983</v>
      </c>
      <c r="B2985" s="9" t="s">
        <v>2983</v>
      </c>
      <c r="C2985" s="3" t="s">
        <v>7093</v>
      </c>
      <c r="D2985" s="12">
        <v>116000</v>
      </c>
      <c r="E2985" s="13">
        <v>169985.91</v>
      </c>
      <c r="F2985" s="11" t="s">
        <v>8218</v>
      </c>
      <c r="G2985" s="11" t="s">
        <v>8223</v>
      </c>
      <c r="H2985" s="11" t="s">
        <v>8245</v>
      </c>
      <c r="I2985" s="11">
        <v>1415722236</v>
      </c>
      <c r="K2985" s="11">
        <v>1410534636</v>
      </c>
      <c r="L2985" s="11" t="b">
        <v>1</v>
      </c>
      <c r="M2985" s="11">
        <v>1095</v>
      </c>
      <c r="N2985" s="11" t="b">
        <v>1</v>
      </c>
      <c r="O2985" s="11" t="s">
        <v>8301</v>
      </c>
      <c r="P2985" s="14">
        <f>ROUND(E2985/D2985*100,0)</f>
        <v>147</v>
      </c>
      <c r="Q2985" s="11">
        <f>IFERROR(ROUND(E2985/M2985,2),0)</f>
        <v>155.24</v>
      </c>
      <c r="R2985" s="16" t="s">
        <v>8315</v>
      </c>
      <c r="S2985" s="11" t="s">
        <v>8355</v>
      </c>
      <c r="T2985" s="21">
        <f>(((K2985/60)/60)/24)+DATE(1970,1,1)</f>
        <v>41894.632361111115</v>
      </c>
      <c r="U2985" s="21">
        <f>(((I2985/60)/60)/24)+DATE(1970,1,1)</f>
        <v>41954.674027777779</v>
      </c>
    </row>
    <row r="2986" spans="1:21" ht="49" hidden="1" x14ac:dyDescent="0.25">
      <c r="A2986">
        <v>2984</v>
      </c>
      <c r="B2986" s="9" t="s">
        <v>2984</v>
      </c>
      <c r="C2986" s="3" t="s">
        <v>7094</v>
      </c>
      <c r="D2986" s="12">
        <v>25000</v>
      </c>
      <c r="E2986" s="13">
        <v>25088</v>
      </c>
      <c r="F2986" s="11" t="s">
        <v>8218</v>
      </c>
      <c r="G2986" s="11" t="s">
        <v>8223</v>
      </c>
      <c r="H2986" s="11" t="s">
        <v>8245</v>
      </c>
      <c r="I2986" s="11">
        <v>1472020881</v>
      </c>
      <c r="K2986" s="11">
        <v>1469428881</v>
      </c>
      <c r="L2986" s="11" t="b">
        <v>1</v>
      </c>
      <c r="M2986" s="11">
        <v>218</v>
      </c>
      <c r="N2986" s="11" t="b">
        <v>1</v>
      </c>
      <c r="O2986" s="11" t="s">
        <v>8301</v>
      </c>
      <c r="P2986" s="14">
        <f>ROUND(E2986/D2986*100,0)</f>
        <v>100</v>
      </c>
      <c r="Q2986" s="11">
        <f>IFERROR(ROUND(E2986/M2986,2),0)</f>
        <v>115.08</v>
      </c>
      <c r="R2986" s="16" t="s">
        <v>8315</v>
      </c>
      <c r="S2986" s="11" t="s">
        <v>8355</v>
      </c>
      <c r="T2986" s="21">
        <f>(((K2986/60)/60)/24)+DATE(1970,1,1)</f>
        <v>42576.278715277775</v>
      </c>
      <c r="U2986" s="21">
        <f>(((I2986/60)/60)/24)+DATE(1970,1,1)</f>
        <v>42606.278715277775</v>
      </c>
    </row>
    <row r="2987" spans="1:21" ht="49" hidden="1" x14ac:dyDescent="0.25">
      <c r="A2987">
        <v>2985</v>
      </c>
      <c r="B2987" s="9" t="s">
        <v>2985</v>
      </c>
      <c r="C2987" s="3" t="s">
        <v>7095</v>
      </c>
      <c r="D2987" s="12">
        <v>10000</v>
      </c>
      <c r="E2987" s="13">
        <v>12165</v>
      </c>
      <c r="F2987" s="11" t="s">
        <v>8218</v>
      </c>
      <c r="G2987" s="11" t="s">
        <v>8227</v>
      </c>
      <c r="H2987" s="11" t="s">
        <v>8249</v>
      </c>
      <c r="I2987" s="11">
        <v>1477886400</v>
      </c>
      <c r="K2987" s="11">
        <v>1476228128</v>
      </c>
      <c r="L2987" s="11" t="b">
        <v>0</v>
      </c>
      <c r="M2987" s="11">
        <v>111</v>
      </c>
      <c r="N2987" s="11" t="b">
        <v>1</v>
      </c>
      <c r="O2987" s="11" t="s">
        <v>8301</v>
      </c>
      <c r="P2987" s="14">
        <f>ROUND(E2987/D2987*100,0)</f>
        <v>122</v>
      </c>
      <c r="Q2987" s="11">
        <f>IFERROR(ROUND(E2987/M2987,2),0)</f>
        <v>109.59</v>
      </c>
      <c r="R2987" s="16" t="s">
        <v>8315</v>
      </c>
      <c r="S2987" s="11" t="s">
        <v>8355</v>
      </c>
      <c r="T2987" s="21">
        <f>(((K2987/60)/60)/24)+DATE(1970,1,1)</f>
        <v>42654.973703703698</v>
      </c>
      <c r="U2987" s="21">
        <f>(((I2987/60)/60)/24)+DATE(1970,1,1)</f>
        <v>42674.166666666672</v>
      </c>
    </row>
    <row r="2988" spans="1:21" ht="49" hidden="1" x14ac:dyDescent="0.25">
      <c r="A2988">
        <v>2986</v>
      </c>
      <c r="B2988" s="9" t="s">
        <v>2986</v>
      </c>
      <c r="C2988" s="3" t="s">
        <v>7096</v>
      </c>
      <c r="D2988" s="12">
        <v>2400</v>
      </c>
      <c r="E2988" s="13">
        <v>2532</v>
      </c>
      <c r="F2988" s="11" t="s">
        <v>8218</v>
      </c>
      <c r="G2988" s="11" t="s">
        <v>8224</v>
      </c>
      <c r="H2988" s="11" t="s">
        <v>8246</v>
      </c>
      <c r="I2988" s="11">
        <v>1462100406</v>
      </c>
      <c r="K2988" s="11">
        <v>1456920006</v>
      </c>
      <c r="L2988" s="11" t="b">
        <v>0</v>
      </c>
      <c r="M2988" s="11">
        <v>56</v>
      </c>
      <c r="N2988" s="11" t="b">
        <v>1</v>
      </c>
      <c r="O2988" s="11" t="s">
        <v>8301</v>
      </c>
      <c r="P2988" s="14">
        <f>ROUND(E2988/D2988*100,0)</f>
        <v>106</v>
      </c>
      <c r="Q2988" s="11">
        <f>IFERROR(ROUND(E2988/M2988,2),0)</f>
        <v>45.21</v>
      </c>
      <c r="R2988" s="16" t="s">
        <v>8315</v>
      </c>
      <c r="S2988" s="11" t="s">
        <v>8355</v>
      </c>
      <c r="T2988" s="21">
        <f>(((K2988/60)/60)/24)+DATE(1970,1,1)</f>
        <v>42431.500069444446</v>
      </c>
      <c r="U2988" s="21">
        <f>(((I2988/60)/60)/24)+DATE(1970,1,1)</f>
        <v>42491.458402777775</v>
      </c>
    </row>
    <row r="2989" spans="1:21" ht="49" hidden="1" x14ac:dyDescent="0.25">
      <c r="A2989">
        <v>2987</v>
      </c>
      <c r="B2989" s="9" t="s">
        <v>2987</v>
      </c>
      <c r="C2989" s="3" t="s">
        <v>7097</v>
      </c>
      <c r="D2989" s="12">
        <v>25000</v>
      </c>
      <c r="E2989" s="13">
        <v>27600.2</v>
      </c>
      <c r="F2989" s="11" t="s">
        <v>8218</v>
      </c>
      <c r="G2989" s="11" t="s">
        <v>8223</v>
      </c>
      <c r="H2989" s="11" t="s">
        <v>8245</v>
      </c>
      <c r="I2989" s="11">
        <v>1476316800</v>
      </c>
      <c r="K2989" s="11">
        <v>1473837751</v>
      </c>
      <c r="L2989" s="11" t="b">
        <v>0</v>
      </c>
      <c r="M2989" s="11">
        <v>265</v>
      </c>
      <c r="N2989" s="11" t="b">
        <v>1</v>
      </c>
      <c r="O2989" s="11" t="s">
        <v>8301</v>
      </c>
      <c r="P2989" s="14">
        <f>ROUND(E2989/D2989*100,0)</f>
        <v>110</v>
      </c>
      <c r="Q2989" s="11">
        <f>IFERROR(ROUND(E2989/M2989,2),0)</f>
        <v>104.15</v>
      </c>
      <c r="R2989" s="16" t="s">
        <v>8315</v>
      </c>
      <c r="S2989" s="11" t="s">
        <v>8355</v>
      </c>
      <c r="T2989" s="21">
        <f>(((K2989/60)/60)/24)+DATE(1970,1,1)</f>
        <v>42627.307303240741</v>
      </c>
      <c r="U2989" s="21">
        <f>(((I2989/60)/60)/24)+DATE(1970,1,1)</f>
        <v>42656</v>
      </c>
    </row>
    <row r="2990" spans="1:21" ht="49" hidden="1" x14ac:dyDescent="0.25">
      <c r="A2990">
        <v>2988</v>
      </c>
      <c r="B2990" s="9" t="s">
        <v>2988</v>
      </c>
      <c r="C2990" s="3" t="s">
        <v>7098</v>
      </c>
      <c r="D2990" s="12">
        <v>1000</v>
      </c>
      <c r="E2990" s="13">
        <v>1000</v>
      </c>
      <c r="F2990" s="11" t="s">
        <v>8218</v>
      </c>
      <c r="G2990" s="11" t="s">
        <v>8224</v>
      </c>
      <c r="H2990" s="11" t="s">
        <v>8246</v>
      </c>
      <c r="I2990" s="11">
        <v>1466412081</v>
      </c>
      <c r="K2990" s="11">
        <v>1463820081</v>
      </c>
      <c r="L2990" s="11" t="b">
        <v>0</v>
      </c>
      <c r="M2990" s="11">
        <v>28</v>
      </c>
      <c r="N2990" s="11" t="b">
        <v>1</v>
      </c>
      <c r="O2990" s="11" t="s">
        <v>8301</v>
      </c>
      <c r="P2990" s="14">
        <f>ROUND(E2990/D2990*100,0)</f>
        <v>100</v>
      </c>
      <c r="Q2990" s="11">
        <f>IFERROR(ROUND(E2990/M2990,2),0)</f>
        <v>35.71</v>
      </c>
      <c r="R2990" s="16" t="s">
        <v>8315</v>
      </c>
      <c r="S2990" s="11" t="s">
        <v>8355</v>
      </c>
      <c r="T2990" s="21">
        <f>(((K2990/60)/60)/24)+DATE(1970,1,1)</f>
        <v>42511.362048611118</v>
      </c>
      <c r="U2990" s="21">
        <f>(((I2990/60)/60)/24)+DATE(1970,1,1)</f>
        <v>42541.362048611118</v>
      </c>
    </row>
    <row r="2991" spans="1:21" ht="21" hidden="1" x14ac:dyDescent="0.25">
      <c r="A2991">
        <v>2989</v>
      </c>
      <c r="B2991" s="9" t="s">
        <v>2989</v>
      </c>
      <c r="C2991" s="3" t="s">
        <v>7099</v>
      </c>
      <c r="D2991" s="12">
        <v>20000</v>
      </c>
      <c r="E2991" s="13">
        <v>35307</v>
      </c>
      <c r="F2991" s="11" t="s">
        <v>8218</v>
      </c>
      <c r="G2991" s="11" t="s">
        <v>8223</v>
      </c>
      <c r="H2991" s="11" t="s">
        <v>8245</v>
      </c>
      <c r="I2991" s="11">
        <v>1450673940</v>
      </c>
      <c r="K2991" s="11">
        <v>1448756962</v>
      </c>
      <c r="L2991" s="11" t="b">
        <v>0</v>
      </c>
      <c r="M2991" s="11">
        <v>364</v>
      </c>
      <c r="N2991" s="11" t="b">
        <v>1</v>
      </c>
      <c r="O2991" s="11" t="s">
        <v>8301</v>
      </c>
      <c r="P2991" s="14">
        <f>ROUND(E2991/D2991*100,0)</f>
        <v>177</v>
      </c>
      <c r="Q2991" s="11">
        <f>IFERROR(ROUND(E2991/M2991,2),0)</f>
        <v>97</v>
      </c>
      <c r="R2991" s="16" t="s">
        <v>8315</v>
      </c>
      <c r="S2991" s="11" t="s">
        <v>8355</v>
      </c>
      <c r="T2991" s="21">
        <f>(((K2991/60)/60)/24)+DATE(1970,1,1)</f>
        <v>42337.02039351852</v>
      </c>
      <c r="U2991" s="21">
        <f>(((I2991/60)/60)/24)+DATE(1970,1,1)</f>
        <v>42359.207638888889</v>
      </c>
    </row>
    <row r="2992" spans="1:21" ht="49" hidden="1" x14ac:dyDescent="0.25">
      <c r="A2992">
        <v>2990</v>
      </c>
      <c r="B2992" s="9" t="s">
        <v>2990</v>
      </c>
      <c r="C2992" s="3" t="s">
        <v>7100</v>
      </c>
      <c r="D2992" s="12">
        <v>10000</v>
      </c>
      <c r="E2992" s="13">
        <v>10000</v>
      </c>
      <c r="F2992" s="11" t="s">
        <v>8218</v>
      </c>
      <c r="G2992" s="11" t="s">
        <v>8223</v>
      </c>
      <c r="H2992" s="11" t="s">
        <v>8245</v>
      </c>
      <c r="I2992" s="11">
        <v>1452174420</v>
      </c>
      <c r="K2992" s="11">
        <v>1449150420</v>
      </c>
      <c r="L2992" s="11" t="b">
        <v>0</v>
      </c>
      <c r="M2992" s="11">
        <v>27</v>
      </c>
      <c r="N2992" s="11" t="b">
        <v>1</v>
      </c>
      <c r="O2992" s="11" t="s">
        <v>8301</v>
      </c>
      <c r="P2992" s="14">
        <f>ROUND(E2992/D2992*100,0)</f>
        <v>100</v>
      </c>
      <c r="Q2992" s="11">
        <f>IFERROR(ROUND(E2992/M2992,2),0)</f>
        <v>370.37</v>
      </c>
      <c r="R2992" s="16" t="s">
        <v>8315</v>
      </c>
      <c r="S2992" s="11" t="s">
        <v>8355</v>
      </c>
      <c r="T2992" s="21">
        <f>(((K2992/60)/60)/24)+DATE(1970,1,1)</f>
        <v>42341.57430555555</v>
      </c>
      <c r="U2992" s="21">
        <f>(((I2992/60)/60)/24)+DATE(1970,1,1)</f>
        <v>42376.57430555555</v>
      </c>
    </row>
    <row r="2993" spans="1:21" ht="49" hidden="1" x14ac:dyDescent="0.25">
      <c r="A2993">
        <v>2991</v>
      </c>
      <c r="B2993" s="9" t="s">
        <v>2991</v>
      </c>
      <c r="C2993" s="3" t="s">
        <v>7101</v>
      </c>
      <c r="D2993" s="12">
        <v>8500</v>
      </c>
      <c r="E2993" s="13">
        <v>8780</v>
      </c>
      <c r="F2993" s="11" t="s">
        <v>8218</v>
      </c>
      <c r="G2993" s="11" t="s">
        <v>8223</v>
      </c>
      <c r="H2993" s="11" t="s">
        <v>8245</v>
      </c>
      <c r="I2993" s="11">
        <v>1485547530</v>
      </c>
      <c r="K2993" s="11">
        <v>1483646730</v>
      </c>
      <c r="L2993" s="11" t="b">
        <v>0</v>
      </c>
      <c r="M2993" s="11">
        <v>93</v>
      </c>
      <c r="N2993" s="11" t="b">
        <v>1</v>
      </c>
      <c r="O2993" s="11" t="s">
        <v>8301</v>
      </c>
      <c r="P2993" s="14">
        <f>ROUND(E2993/D2993*100,0)</f>
        <v>103</v>
      </c>
      <c r="Q2993" s="11">
        <f>IFERROR(ROUND(E2993/M2993,2),0)</f>
        <v>94.41</v>
      </c>
      <c r="R2993" s="16" t="s">
        <v>8315</v>
      </c>
      <c r="S2993" s="11" t="s">
        <v>8355</v>
      </c>
      <c r="T2993" s="21">
        <f>(((K2993/60)/60)/24)+DATE(1970,1,1)</f>
        <v>42740.837152777778</v>
      </c>
      <c r="U2993" s="21">
        <f>(((I2993/60)/60)/24)+DATE(1970,1,1)</f>
        <v>42762.837152777778</v>
      </c>
    </row>
    <row r="2994" spans="1:21" ht="49" hidden="1" x14ac:dyDescent="0.25">
      <c r="A2994">
        <v>2992</v>
      </c>
      <c r="B2994" s="9" t="s">
        <v>2992</v>
      </c>
      <c r="C2994" s="3" t="s">
        <v>7102</v>
      </c>
      <c r="D2994" s="12">
        <v>3000</v>
      </c>
      <c r="E2994" s="13">
        <v>3135</v>
      </c>
      <c r="F2994" s="11" t="s">
        <v>8218</v>
      </c>
      <c r="G2994" s="11" t="s">
        <v>8223</v>
      </c>
      <c r="H2994" s="11" t="s">
        <v>8245</v>
      </c>
      <c r="I2994" s="11">
        <v>1476037510</v>
      </c>
      <c r="K2994" s="11">
        <v>1473445510</v>
      </c>
      <c r="L2994" s="11" t="b">
        <v>0</v>
      </c>
      <c r="M2994" s="11">
        <v>64</v>
      </c>
      <c r="N2994" s="11" t="b">
        <v>1</v>
      </c>
      <c r="O2994" s="11" t="s">
        <v>8301</v>
      </c>
      <c r="P2994" s="14">
        <f>ROUND(E2994/D2994*100,0)</f>
        <v>105</v>
      </c>
      <c r="Q2994" s="11">
        <f>IFERROR(ROUND(E2994/M2994,2),0)</f>
        <v>48.98</v>
      </c>
      <c r="R2994" s="16" t="s">
        <v>8315</v>
      </c>
      <c r="S2994" s="11" t="s">
        <v>8355</v>
      </c>
      <c r="T2994" s="21">
        <f>(((K2994/60)/60)/24)+DATE(1970,1,1)</f>
        <v>42622.767476851848</v>
      </c>
      <c r="U2994" s="21">
        <f>(((I2994/60)/60)/24)+DATE(1970,1,1)</f>
        <v>42652.767476851848</v>
      </c>
    </row>
    <row r="2995" spans="1:21" ht="21" hidden="1" x14ac:dyDescent="0.25">
      <c r="A2995">
        <v>2993</v>
      </c>
      <c r="B2995" s="9" t="s">
        <v>2993</v>
      </c>
      <c r="C2995" s="3" t="s">
        <v>7103</v>
      </c>
      <c r="D2995" s="12">
        <v>1000</v>
      </c>
      <c r="E2995" s="13">
        <v>1003</v>
      </c>
      <c r="F2995" s="11" t="s">
        <v>8218</v>
      </c>
      <c r="G2995" s="11" t="s">
        <v>8223</v>
      </c>
      <c r="H2995" s="11" t="s">
        <v>8245</v>
      </c>
      <c r="I2995" s="11">
        <v>1455998867</v>
      </c>
      <c r="K2995" s="11">
        <v>1453406867</v>
      </c>
      <c r="L2995" s="11" t="b">
        <v>0</v>
      </c>
      <c r="M2995" s="11">
        <v>22</v>
      </c>
      <c r="N2995" s="11" t="b">
        <v>1</v>
      </c>
      <c r="O2995" s="11" t="s">
        <v>8301</v>
      </c>
      <c r="P2995" s="14">
        <f>ROUND(E2995/D2995*100,0)</f>
        <v>100</v>
      </c>
      <c r="Q2995" s="11">
        <f>IFERROR(ROUND(E2995/M2995,2),0)</f>
        <v>45.59</v>
      </c>
      <c r="R2995" s="16" t="s">
        <v>8315</v>
      </c>
      <c r="S2995" s="11" t="s">
        <v>8355</v>
      </c>
      <c r="T2995" s="21">
        <f>(((K2995/60)/60)/24)+DATE(1970,1,1)</f>
        <v>42390.838738425926</v>
      </c>
      <c r="U2995" s="21">
        <f>(((I2995/60)/60)/24)+DATE(1970,1,1)</f>
        <v>42420.838738425926</v>
      </c>
    </row>
    <row r="2996" spans="1:21" ht="49" hidden="1" x14ac:dyDescent="0.25">
      <c r="A2996">
        <v>2994</v>
      </c>
      <c r="B2996" s="9" t="s">
        <v>2994</v>
      </c>
      <c r="C2996" s="3" t="s">
        <v>7104</v>
      </c>
      <c r="D2996" s="12">
        <v>300</v>
      </c>
      <c r="E2996" s="13">
        <v>1373.24</v>
      </c>
      <c r="F2996" s="11" t="s">
        <v>8218</v>
      </c>
      <c r="G2996" s="11" t="s">
        <v>8224</v>
      </c>
      <c r="H2996" s="11" t="s">
        <v>8246</v>
      </c>
      <c r="I2996" s="11">
        <v>1412335772</v>
      </c>
      <c r="K2996" s="11">
        <v>1409743772</v>
      </c>
      <c r="L2996" s="11" t="b">
        <v>0</v>
      </c>
      <c r="M2996" s="11">
        <v>59</v>
      </c>
      <c r="N2996" s="11" t="b">
        <v>1</v>
      </c>
      <c r="O2996" s="11" t="s">
        <v>8301</v>
      </c>
      <c r="P2996" s="14">
        <f>ROUND(E2996/D2996*100,0)</f>
        <v>458</v>
      </c>
      <c r="Q2996" s="11">
        <f>IFERROR(ROUND(E2996/M2996,2),0)</f>
        <v>23.28</v>
      </c>
      <c r="R2996" s="16" t="s">
        <v>8315</v>
      </c>
      <c r="S2996" s="11" t="s">
        <v>8355</v>
      </c>
      <c r="T2996" s="21">
        <f>(((K2996/60)/60)/24)+DATE(1970,1,1)</f>
        <v>41885.478842592594</v>
      </c>
      <c r="U2996" s="21">
        <f>(((I2996/60)/60)/24)+DATE(1970,1,1)</f>
        <v>41915.478842592594</v>
      </c>
    </row>
    <row r="2997" spans="1:21" ht="49" hidden="1" x14ac:dyDescent="0.25">
      <c r="A2997">
        <v>2995</v>
      </c>
      <c r="B2997" s="9" t="s">
        <v>2995</v>
      </c>
      <c r="C2997" s="3" t="s">
        <v>7105</v>
      </c>
      <c r="D2997" s="12">
        <v>15000</v>
      </c>
      <c r="E2997" s="13">
        <v>15744</v>
      </c>
      <c r="F2997" s="11" t="s">
        <v>8218</v>
      </c>
      <c r="G2997" s="11" t="s">
        <v>8223</v>
      </c>
      <c r="H2997" s="11" t="s">
        <v>8245</v>
      </c>
      <c r="I2997" s="11">
        <v>1484841471</v>
      </c>
      <c r="K2997" s="11">
        <v>1482249471</v>
      </c>
      <c r="L2997" s="11" t="b">
        <v>0</v>
      </c>
      <c r="M2997" s="11">
        <v>249</v>
      </c>
      <c r="N2997" s="11" t="b">
        <v>1</v>
      </c>
      <c r="O2997" s="11" t="s">
        <v>8301</v>
      </c>
      <c r="P2997" s="14">
        <f>ROUND(E2997/D2997*100,0)</f>
        <v>105</v>
      </c>
      <c r="Q2997" s="11">
        <f>IFERROR(ROUND(E2997/M2997,2),0)</f>
        <v>63.23</v>
      </c>
      <c r="R2997" s="16" t="s">
        <v>8315</v>
      </c>
      <c r="S2997" s="11" t="s">
        <v>8355</v>
      </c>
      <c r="T2997" s="21">
        <f>(((K2997/60)/60)/24)+DATE(1970,1,1)</f>
        <v>42724.665173611109</v>
      </c>
      <c r="U2997" s="21">
        <f>(((I2997/60)/60)/24)+DATE(1970,1,1)</f>
        <v>42754.665173611109</v>
      </c>
    </row>
    <row r="2998" spans="1:21" ht="33" hidden="1" x14ac:dyDescent="0.25">
      <c r="A2998">
        <v>2996</v>
      </c>
      <c r="B2998" s="9" t="s">
        <v>2996</v>
      </c>
      <c r="C2998" s="3" t="s">
        <v>7106</v>
      </c>
      <c r="D2998" s="12">
        <v>35000</v>
      </c>
      <c r="E2998" s="13">
        <v>60180</v>
      </c>
      <c r="F2998" s="11" t="s">
        <v>8218</v>
      </c>
      <c r="G2998" s="11" t="s">
        <v>8223</v>
      </c>
      <c r="H2998" s="11" t="s">
        <v>8245</v>
      </c>
      <c r="I2998" s="11">
        <v>1432677240</v>
      </c>
      <c r="K2998" s="11">
        <v>1427493240</v>
      </c>
      <c r="L2998" s="11" t="b">
        <v>0</v>
      </c>
      <c r="M2998" s="11">
        <v>392</v>
      </c>
      <c r="N2998" s="11" t="b">
        <v>1</v>
      </c>
      <c r="O2998" s="11" t="s">
        <v>8301</v>
      </c>
      <c r="P2998" s="14">
        <f>ROUND(E2998/D2998*100,0)</f>
        <v>172</v>
      </c>
      <c r="Q2998" s="11">
        <f>IFERROR(ROUND(E2998/M2998,2),0)</f>
        <v>153.52000000000001</v>
      </c>
      <c r="R2998" s="16" t="s">
        <v>8315</v>
      </c>
      <c r="S2998" s="11" t="s">
        <v>8355</v>
      </c>
      <c r="T2998" s="21">
        <f>(((K2998/60)/60)/24)+DATE(1970,1,1)</f>
        <v>42090.912500000006</v>
      </c>
      <c r="U2998" s="21">
        <f>(((I2998/60)/60)/24)+DATE(1970,1,1)</f>
        <v>42150.912500000006</v>
      </c>
    </row>
    <row r="2999" spans="1:21" ht="49" hidden="1" x14ac:dyDescent="0.25">
      <c r="A2999">
        <v>2997</v>
      </c>
      <c r="B2999" s="9" t="s">
        <v>2997</v>
      </c>
      <c r="C2999" s="3" t="s">
        <v>7107</v>
      </c>
      <c r="D2999" s="12">
        <v>10000</v>
      </c>
      <c r="E2999" s="13">
        <v>10373</v>
      </c>
      <c r="F2999" s="11" t="s">
        <v>8218</v>
      </c>
      <c r="G2999" s="11" t="s">
        <v>8223</v>
      </c>
      <c r="H2999" s="11" t="s">
        <v>8245</v>
      </c>
      <c r="I2999" s="11">
        <v>1488171540</v>
      </c>
      <c r="K2999" s="11">
        <v>1486661793</v>
      </c>
      <c r="L2999" s="11" t="b">
        <v>0</v>
      </c>
      <c r="M2999" s="11">
        <v>115</v>
      </c>
      <c r="N2999" s="11" t="b">
        <v>1</v>
      </c>
      <c r="O2999" s="11" t="s">
        <v>8301</v>
      </c>
      <c r="P2999" s="14">
        <f>ROUND(E2999/D2999*100,0)</f>
        <v>104</v>
      </c>
      <c r="Q2999" s="11">
        <f>IFERROR(ROUND(E2999/M2999,2),0)</f>
        <v>90.2</v>
      </c>
      <c r="R2999" s="16" t="s">
        <v>8315</v>
      </c>
      <c r="S2999" s="11" t="s">
        <v>8355</v>
      </c>
      <c r="T2999" s="21">
        <f>(((K2999/60)/60)/24)+DATE(1970,1,1)</f>
        <v>42775.733715277776</v>
      </c>
      <c r="U2999" s="21">
        <f>(((I2999/60)/60)/24)+DATE(1970,1,1)</f>
        <v>42793.207638888889</v>
      </c>
    </row>
    <row r="3000" spans="1:21" ht="49" hidden="1" x14ac:dyDescent="0.25">
      <c r="A3000">
        <v>2998</v>
      </c>
      <c r="B3000" s="9" t="s">
        <v>2998</v>
      </c>
      <c r="C3000" s="3" t="s">
        <v>7108</v>
      </c>
      <c r="D3000" s="12">
        <v>50000</v>
      </c>
      <c r="E3000" s="13">
        <v>51514.5</v>
      </c>
      <c r="F3000" s="11" t="s">
        <v>8218</v>
      </c>
      <c r="G3000" s="11" t="s">
        <v>8223</v>
      </c>
      <c r="H3000" s="11" t="s">
        <v>8245</v>
      </c>
      <c r="I3000" s="11">
        <v>1402892700</v>
      </c>
      <c r="K3000" s="11">
        <v>1400474329</v>
      </c>
      <c r="L3000" s="11" t="b">
        <v>0</v>
      </c>
      <c r="M3000" s="11">
        <v>433</v>
      </c>
      <c r="N3000" s="11" t="b">
        <v>1</v>
      </c>
      <c r="O3000" s="11" t="s">
        <v>8301</v>
      </c>
      <c r="P3000" s="14">
        <f>ROUND(E3000/D3000*100,0)</f>
        <v>103</v>
      </c>
      <c r="Q3000" s="11">
        <f>IFERROR(ROUND(E3000/M3000,2),0)</f>
        <v>118.97</v>
      </c>
      <c r="R3000" s="16" t="s">
        <v>8315</v>
      </c>
      <c r="S3000" s="11" t="s">
        <v>8355</v>
      </c>
      <c r="T3000" s="21">
        <f>(((K3000/60)/60)/24)+DATE(1970,1,1)</f>
        <v>41778.193622685183</v>
      </c>
      <c r="U3000" s="21">
        <f>(((I3000/60)/60)/24)+DATE(1970,1,1)</f>
        <v>41806.184027777781</v>
      </c>
    </row>
    <row r="3001" spans="1:21" ht="49" hidden="1" x14ac:dyDescent="0.25">
      <c r="A3001">
        <v>2999</v>
      </c>
      <c r="B3001" s="9" t="s">
        <v>2999</v>
      </c>
      <c r="C3001" s="3" t="s">
        <v>7109</v>
      </c>
      <c r="D3001" s="12">
        <v>1350</v>
      </c>
      <c r="E3001" s="13">
        <v>1605</v>
      </c>
      <c r="F3001" s="11" t="s">
        <v>8218</v>
      </c>
      <c r="G3001" s="11" t="s">
        <v>8223</v>
      </c>
      <c r="H3001" s="11" t="s">
        <v>8245</v>
      </c>
      <c r="I3001" s="11">
        <v>1488333600</v>
      </c>
      <c r="K3001" s="11">
        <v>1487094360</v>
      </c>
      <c r="L3001" s="11" t="b">
        <v>0</v>
      </c>
      <c r="M3001" s="11">
        <v>20</v>
      </c>
      <c r="N3001" s="11" t="b">
        <v>1</v>
      </c>
      <c r="O3001" s="11" t="s">
        <v>8301</v>
      </c>
      <c r="P3001" s="14">
        <f>ROUND(E3001/D3001*100,0)</f>
        <v>119</v>
      </c>
      <c r="Q3001" s="11">
        <f>IFERROR(ROUND(E3001/M3001,2),0)</f>
        <v>80.25</v>
      </c>
      <c r="R3001" s="16" t="s">
        <v>8315</v>
      </c>
      <c r="S3001" s="11" t="s">
        <v>8355</v>
      </c>
      <c r="T3001" s="21">
        <f>(((K3001/60)/60)/24)+DATE(1970,1,1)</f>
        <v>42780.740277777775</v>
      </c>
      <c r="U3001" s="21">
        <f>(((I3001/60)/60)/24)+DATE(1970,1,1)</f>
        <v>42795.083333333328</v>
      </c>
    </row>
    <row r="3002" spans="1:21" ht="49" hidden="1" x14ac:dyDescent="0.25">
      <c r="A3002">
        <v>3000</v>
      </c>
      <c r="B3002" s="9" t="s">
        <v>3000</v>
      </c>
      <c r="C3002" s="3" t="s">
        <v>7110</v>
      </c>
      <c r="D3002" s="12">
        <v>500</v>
      </c>
      <c r="E3002" s="13">
        <v>500</v>
      </c>
      <c r="F3002" s="11" t="s">
        <v>8218</v>
      </c>
      <c r="G3002" s="11" t="s">
        <v>8223</v>
      </c>
      <c r="H3002" s="11" t="s">
        <v>8245</v>
      </c>
      <c r="I3002" s="11">
        <v>1485885600</v>
      </c>
      <c r="K3002" s="11">
        <v>1484682670</v>
      </c>
      <c r="L3002" s="11" t="b">
        <v>0</v>
      </c>
      <c r="M3002" s="11">
        <v>8</v>
      </c>
      <c r="N3002" s="11" t="b">
        <v>1</v>
      </c>
      <c r="O3002" s="11" t="s">
        <v>8301</v>
      </c>
      <c r="P3002" s="14">
        <f>ROUND(E3002/D3002*100,0)</f>
        <v>100</v>
      </c>
      <c r="Q3002" s="11">
        <f>IFERROR(ROUND(E3002/M3002,2),0)</f>
        <v>62.5</v>
      </c>
      <c r="R3002" s="16" t="s">
        <v>8315</v>
      </c>
      <c r="S3002" s="11" t="s">
        <v>8355</v>
      </c>
      <c r="T3002" s="21">
        <f>(((K3002/60)/60)/24)+DATE(1970,1,1)</f>
        <v>42752.827199074076</v>
      </c>
      <c r="U3002" s="21">
        <f>(((I3002/60)/60)/24)+DATE(1970,1,1)</f>
        <v>42766.75</v>
      </c>
    </row>
    <row r="3003" spans="1:21" ht="49" hidden="1" x14ac:dyDescent="0.25">
      <c r="A3003">
        <v>3001</v>
      </c>
      <c r="B3003" s="9" t="s">
        <v>3001</v>
      </c>
      <c r="C3003" s="3" t="s">
        <v>7111</v>
      </c>
      <c r="D3003" s="12">
        <v>7214</v>
      </c>
      <c r="E3003" s="13">
        <v>22991.01</v>
      </c>
      <c r="F3003" s="11" t="s">
        <v>8218</v>
      </c>
      <c r="G3003" s="11" t="s">
        <v>8223</v>
      </c>
      <c r="H3003" s="11" t="s">
        <v>8245</v>
      </c>
      <c r="I3003" s="11">
        <v>1468445382</v>
      </c>
      <c r="K3003" s="11">
        <v>1465853382</v>
      </c>
      <c r="L3003" s="11" t="b">
        <v>0</v>
      </c>
      <c r="M3003" s="11">
        <v>175</v>
      </c>
      <c r="N3003" s="11" t="b">
        <v>1</v>
      </c>
      <c r="O3003" s="11" t="s">
        <v>8301</v>
      </c>
      <c r="P3003" s="14">
        <f>ROUND(E3003/D3003*100,0)</f>
        <v>319</v>
      </c>
      <c r="Q3003" s="11">
        <f>IFERROR(ROUND(E3003/M3003,2),0)</f>
        <v>131.38</v>
      </c>
      <c r="R3003" s="16" t="s">
        <v>8315</v>
      </c>
      <c r="S3003" s="11" t="s">
        <v>8355</v>
      </c>
      <c r="T3003" s="21">
        <f>(((K3003/60)/60)/24)+DATE(1970,1,1)</f>
        <v>42534.895625000005</v>
      </c>
      <c r="U3003" s="21">
        <f>(((I3003/60)/60)/24)+DATE(1970,1,1)</f>
        <v>42564.895625000005</v>
      </c>
    </row>
    <row r="3004" spans="1:21" ht="33" hidden="1" x14ac:dyDescent="0.25">
      <c r="A3004">
        <v>3002</v>
      </c>
      <c r="B3004" s="9" t="s">
        <v>3002</v>
      </c>
      <c r="C3004" s="3" t="s">
        <v>7112</v>
      </c>
      <c r="D3004" s="12">
        <v>7000</v>
      </c>
      <c r="E3004" s="13">
        <v>7595.43</v>
      </c>
      <c r="F3004" s="11" t="s">
        <v>8218</v>
      </c>
      <c r="G3004" s="11" t="s">
        <v>8223</v>
      </c>
      <c r="H3004" s="11" t="s">
        <v>8245</v>
      </c>
      <c r="I3004" s="11">
        <v>1356552252</v>
      </c>
      <c r="K3004" s="11">
        <v>1353960252</v>
      </c>
      <c r="L3004" s="11" t="b">
        <v>0</v>
      </c>
      <c r="M3004" s="11">
        <v>104</v>
      </c>
      <c r="N3004" s="11" t="b">
        <v>1</v>
      </c>
      <c r="O3004" s="11" t="s">
        <v>8301</v>
      </c>
      <c r="P3004" s="14">
        <f>ROUND(E3004/D3004*100,0)</f>
        <v>109</v>
      </c>
      <c r="Q3004" s="11">
        <f>IFERROR(ROUND(E3004/M3004,2),0)</f>
        <v>73.03</v>
      </c>
      <c r="R3004" s="16" t="s">
        <v>8315</v>
      </c>
      <c r="S3004" s="11" t="s">
        <v>8355</v>
      </c>
      <c r="T3004" s="21">
        <f>(((K3004/60)/60)/24)+DATE(1970,1,1)</f>
        <v>41239.83625</v>
      </c>
      <c r="U3004" s="21">
        <f>(((I3004/60)/60)/24)+DATE(1970,1,1)</f>
        <v>41269.83625</v>
      </c>
    </row>
    <row r="3005" spans="1:21" ht="49" hidden="1" x14ac:dyDescent="0.25">
      <c r="A3005">
        <v>3003</v>
      </c>
      <c r="B3005" s="9" t="s">
        <v>3003</v>
      </c>
      <c r="C3005" s="3" t="s">
        <v>7113</v>
      </c>
      <c r="D3005" s="12">
        <v>3000</v>
      </c>
      <c r="E3005" s="13">
        <v>3035</v>
      </c>
      <c r="F3005" s="11" t="s">
        <v>8218</v>
      </c>
      <c r="G3005" s="11" t="s">
        <v>8223</v>
      </c>
      <c r="H3005" s="11" t="s">
        <v>8245</v>
      </c>
      <c r="I3005" s="11">
        <v>1456811940</v>
      </c>
      <c r="K3005" s="11">
        <v>1454098976</v>
      </c>
      <c r="L3005" s="11" t="b">
        <v>0</v>
      </c>
      <c r="M3005" s="11">
        <v>17</v>
      </c>
      <c r="N3005" s="11" t="b">
        <v>1</v>
      </c>
      <c r="O3005" s="11" t="s">
        <v>8301</v>
      </c>
      <c r="P3005" s="14">
        <f>ROUND(E3005/D3005*100,0)</f>
        <v>101</v>
      </c>
      <c r="Q3005" s="11">
        <f>IFERROR(ROUND(E3005/M3005,2),0)</f>
        <v>178.53</v>
      </c>
      <c r="R3005" s="16" t="s">
        <v>8315</v>
      </c>
      <c r="S3005" s="11" t="s">
        <v>8355</v>
      </c>
      <c r="T3005" s="21">
        <f>(((K3005/60)/60)/24)+DATE(1970,1,1)</f>
        <v>42398.849259259259</v>
      </c>
      <c r="U3005" s="21">
        <f>(((I3005/60)/60)/24)+DATE(1970,1,1)</f>
        <v>42430.249305555553</v>
      </c>
    </row>
    <row r="3006" spans="1:21" ht="49" hidden="1" x14ac:dyDescent="0.25">
      <c r="A3006">
        <v>3004</v>
      </c>
      <c r="B3006" s="9" t="s">
        <v>3004</v>
      </c>
      <c r="C3006" s="3" t="s">
        <v>7114</v>
      </c>
      <c r="D3006" s="12">
        <v>40000</v>
      </c>
      <c r="E3006" s="13">
        <v>45126</v>
      </c>
      <c r="F3006" s="11" t="s">
        <v>8218</v>
      </c>
      <c r="G3006" s="11" t="s">
        <v>8223</v>
      </c>
      <c r="H3006" s="11" t="s">
        <v>8245</v>
      </c>
      <c r="I3006" s="11">
        <v>1416089324</v>
      </c>
      <c r="K3006" s="11">
        <v>1413493724</v>
      </c>
      <c r="L3006" s="11" t="b">
        <v>0</v>
      </c>
      <c r="M3006" s="11">
        <v>277</v>
      </c>
      <c r="N3006" s="11" t="b">
        <v>1</v>
      </c>
      <c r="O3006" s="11" t="s">
        <v>8301</v>
      </c>
      <c r="P3006" s="14">
        <f>ROUND(E3006/D3006*100,0)</f>
        <v>113</v>
      </c>
      <c r="Q3006" s="11">
        <f>IFERROR(ROUND(E3006/M3006,2),0)</f>
        <v>162.91</v>
      </c>
      <c r="R3006" s="16" t="s">
        <v>8315</v>
      </c>
      <c r="S3006" s="11" t="s">
        <v>8355</v>
      </c>
      <c r="T3006" s="21">
        <f>(((K3006/60)/60)/24)+DATE(1970,1,1)</f>
        <v>41928.881064814814</v>
      </c>
      <c r="U3006" s="21">
        <f>(((I3006/60)/60)/24)+DATE(1970,1,1)</f>
        <v>41958.922731481478</v>
      </c>
    </row>
    <row r="3007" spans="1:21" ht="49" hidden="1" x14ac:dyDescent="0.25">
      <c r="A3007">
        <v>3005</v>
      </c>
      <c r="B3007" s="9" t="s">
        <v>3005</v>
      </c>
      <c r="C3007" s="3" t="s">
        <v>7115</v>
      </c>
      <c r="D3007" s="12">
        <v>10600</v>
      </c>
      <c r="E3007" s="13">
        <v>12772.6</v>
      </c>
      <c r="F3007" s="11" t="s">
        <v>8218</v>
      </c>
      <c r="G3007" s="11" t="s">
        <v>8223</v>
      </c>
      <c r="H3007" s="11" t="s">
        <v>8245</v>
      </c>
      <c r="I3007" s="11">
        <v>1412611905</v>
      </c>
      <c r="K3007" s="11">
        <v>1410019905</v>
      </c>
      <c r="L3007" s="11" t="b">
        <v>0</v>
      </c>
      <c r="M3007" s="11">
        <v>118</v>
      </c>
      <c r="N3007" s="11" t="b">
        <v>1</v>
      </c>
      <c r="O3007" s="11" t="s">
        <v>8301</v>
      </c>
      <c r="P3007" s="14">
        <f>ROUND(E3007/D3007*100,0)</f>
        <v>120</v>
      </c>
      <c r="Q3007" s="11">
        <f>IFERROR(ROUND(E3007/M3007,2),0)</f>
        <v>108.24</v>
      </c>
      <c r="R3007" s="16" t="s">
        <v>8315</v>
      </c>
      <c r="S3007" s="11" t="s">
        <v>8355</v>
      </c>
      <c r="T3007" s="21">
        <f>(((K3007/60)/60)/24)+DATE(1970,1,1)</f>
        <v>41888.674826388888</v>
      </c>
      <c r="U3007" s="21">
        <f>(((I3007/60)/60)/24)+DATE(1970,1,1)</f>
        <v>41918.674826388888</v>
      </c>
    </row>
    <row r="3008" spans="1:21" ht="33" hidden="1" x14ac:dyDescent="0.25">
      <c r="A3008">
        <v>3006</v>
      </c>
      <c r="B3008" s="9" t="s">
        <v>3006</v>
      </c>
      <c r="C3008" s="3" t="s">
        <v>7116</v>
      </c>
      <c r="D3008" s="12">
        <v>8000</v>
      </c>
      <c r="E3008" s="13">
        <v>8620</v>
      </c>
      <c r="F3008" s="11" t="s">
        <v>8218</v>
      </c>
      <c r="G3008" s="11" t="s">
        <v>8228</v>
      </c>
      <c r="H3008" s="11" t="s">
        <v>8250</v>
      </c>
      <c r="I3008" s="11">
        <v>1418580591</v>
      </c>
      <c r="K3008" s="11">
        <v>1415988591</v>
      </c>
      <c r="L3008" s="11" t="b">
        <v>0</v>
      </c>
      <c r="M3008" s="11">
        <v>97</v>
      </c>
      <c r="N3008" s="11" t="b">
        <v>1</v>
      </c>
      <c r="O3008" s="11" t="s">
        <v>8301</v>
      </c>
      <c r="P3008" s="14">
        <f>ROUND(E3008/D3008*100,0)</f>
        <v>108</v>
      </c>
      <c r="Q3008" s="11">
        <f>IFERROR(ROUND(E3008/M3008,2),0)</f>
        <v>88.87</v>
      </c>
      <c r="R3008" s="16" t="s">
        <v>8315</v>
      </c>
      <c r="S3008" s="11" t="s">
        <v>8355</v>
      </c>
      <c r="T3008" s="21">
        <f>(((K3008/60)/60)/24)+DATE(1970,1,1)</f>
        <v>41957.756840277783</v>
      </c>
      <c r="U3008" s="21">
        <f>(((I3008/60)/60)/24)+DATE(1970,1,1)</f>
        <v>41987.756840277783</v>
      </c>
    </row>
    <row r="3009" spans="1:21" ht="33" hidden="1" x14ac:dyDescent="0.25">
      <c r="A3009">
        <v>3007</v>
      </c>
      <c r="B3009" s="9" t="s">
        <v>3007</v>
      </c>
      <c r="C3009" s="3" t="s">
        <v>7117</v>
      </c>
      <c r="D3009" s="12">
        <v>600</v>
      </c>
      <c r="E3009" s="13">
        <v>1080</v>
      </c>
      <c r="F3009" s="11" t="s">
        <v>8218</v>
      </c>
      <c r="G3009" s="11" t="s">
        <v>8223</v>
      </c>
      <c r="H3009" s="11" t="s">
        <v>8245</v>
      </c>
      <c r="I3009" s="11">
        <v>1429938683</v>
      </c>
      <c r="K3009" s="11">
        <v>1428124283</v>
      </c>
      <c r="L3009" s="11" t="b">
        <v>0</v>
      </c>
      <c r="M3009" s="11">
        <v>20</v>
      </c>
      <c r="N3009" s="11" t="b">
        <v>1</v>
      </c>
      <c r="O3009" s="11" t="s">
        <v>8301</v>
      </c>
      <c r="P3009" s="14">
        <f>ROUND(E3009/D3009*100,0)</f>
        <v>180</v>
      </c>
      <c r="Q3009" s="11">
        <f>IFERROR(ROUND(E3009/M3009,2),0)</f>
        <v>54</v>
      </c>
      <c r="R3009" s="16" t="s">
        <v>8315</v>
      </c>
      <c r="S3009" s="11" t="s">
        <v>8355</v>
      </c>
      <c r="T3009" s="21">
        <f>(((K3009/60)/60)/24)+DATE(1970,1,1)</f>
        <v>42098.216238425928</v>
      </c>
      <c r="U3009" s="21">
        <f>(((I3009/60)/60)/24)+DATE(1970,1,1)</f>
        <v>42119.216238425928</v>
      </c>
    </row>
    <row r="3010" spans="1:21" ht="49" hidden="1" x14ac:dyDescent="0.25">
      <c r="A3010">
        <v>3008</v>
      </c>
      <c r="B3010" s="9" t="s">
        <v>3008</v>
      </c>
      <c r="C3010" s="3" t="s">
        <v>7118</v>
      </c>
      <c r="D3010" s="12">
        <v>3000</v>
      </c>
      <c r="E3010" s="13">
        <v>3035</v>
      </c>
      <c r="F3010" s="11" t="s">
        <v>8218</v>
      </c>
      <c r="G3010" s="11" t="s">
        <v>8223</v>
      </c>
      <c r="H3010" s="11" t="s">
        <v>8245</v>
      </c>
      <c r="I3010" s="11">
        <v>1453352719</v>
      </c>
      <c r="K3010" s="11">
        <v>1450760719</v>
      </c>
      <c r="L3010" s="11" t="b">
        <v>0</v>
      </c>
      <c r="M3010" s="11">
        <v>26</v>
      </c>
      <c r="N3010" s="11" t="b">
        <v>1</v>
      </c>
      <c r="O3010" s="11" t="s">
        <v>8301</v>
      </c>
      <c r="P3010" s="14">
        <f>ROUND(E3010/D3010*100,0)</f>
        <v>101</v>
      </c>
      <c r="Q3010" s="11">
        <f>IFERROR(ROUND(E3010/M3010,2),0)</f>
        <v>116.73</v>
      </c>
      <c r="R3010" s="16" t="s">
        <v>8315</v>
      </c>
      <c r="S3010" s="11" t="s">
        <v>8355</v>
      </c>
      <c r="T3010" s="21">
        <f>(((K3010/60)/60)/24)+DATE(1970,1,1)</f>
        <v>42360.212025462963</v>
      </c>
      <c r="U3010" s="21">
        <f>(((I3010/60)/60)/24)+DATE(1970,1,1)</f>
        <v>42390.212025462963</v>
      </c>
    </row>
    <row r="3011" spans="1:21" ht="49" hidden="1" x14ac:dyDescent="0.25">
      <c r="A3011">
        <v>3009</v>
      </c>
      <c r="B3011" s="9" t="s">
        <v>3009</v>
      </c>
      <c r="C3011" s="3" t="s">
        <v>7119</v>
      </c>
      <c r="D3011" s="12">
        <v>25000</v>
      </c>
      <c r="E3011" s="13">
        <v>29939</v>
      </c>
      <c r="F3011" s="11" t="s">
        <v>8218</v>
      </c>
      <c r="G3011" s="11" t="s">
        <v>8223</v>
      </c>
      <c r="H3011" s="11" t="s">
        <v>8245</v>
      </c>
      <c r="I3011" s="11">
        <v>1417012840</v>
      </c>
      <c r="K3011" s="11">
        <v>1414417240</v>
      </c>
      <c r="L3011" s="11" t="b">
        <v>0</v>
      </c>
      <c r="M3011" s="11">
        <v>128</v>
      </c>
      <c r="N3011" s="11" t="b">
        <v>1</v>
      </c>
      <c r="O3011" s="11" t="s">
        <v>8301</v>
      </c>
      <c r="P3011" s="14">
        <f>ROUND(E3011/D3011*100,0)</f>
        <v>120</v>
      </c>
      <c r="Q3011" s="11">
        <f>IFERROR(ROUND(E3011/M3011,2),0)</f>
        <v>233.9</v>
      </c>
      <c r="R3011" s="16" t="s">
        <v>8315</v>
      </c>
      <c r="S3011" s="11" t="s">
        <v>8355</v>
      </c>
      <c r="T3011" s="21">
        <f>(((K3011/60)/60)/24)+DATE(1970,1,1)</f>
        <v>41939.569907407407</v>
      </c>
      <c r="U3011" s="21">
        <f>(((I3011/60)/60)/24)+DATE(1970,1,1)</f>
        <v>41969.611574074079</v>
      </c>
    </row>
    <row r="3012" spans="1:21" ht="49" hidden="1" x14ac:dyDescent="0.25">
      <c r="A3012">
        <v>3010</v>
      </c>
      <c r="B3012" s="9" t="s">
        <v>3010</v>
      </c>
      <c r="C3012" s="3" t="s">
        <v>7120</v>
      </c>
      <c r="D3012" s="12">
        <v>1500</v>
      </c>
      <c r="E3012" s="13">
        <v>2370</v>
      </c>
      <c r="F3012" s="11" t="s">
        <v>8218</v>
      </c>
      <c r="G3012" s="11" t="s">
        <v>8223</v>
      </c>
      <c r="H3012" s="11" t="s">
        <v>8245</v>
      </c>
      <c r="I3012" s="11">
        <v>1424548719</v>
      </c>
      <c r="K3012" s="11">
        <v>1419364719</v>
      </c>
      <c r="L3012" s="11" t="b">
        <v>0</v>
      </c>
      <c r="M3012" s="11">
        <v>15</v>
      </c>
      <c r="N3012" s="11" t="b">
        <v>1</v>
      </c>
      <c r="O3012" s="11" t="s">
        <v>8301</v>
      </c>
      <c r="P3012" s="14">
        <f>ROUND(E3012/D3012*100,0)</f>
        <v>158</v>
      </c>
      <c r="Q3012" s="11">
        <f>IFERROR(ROUND(E3012/M3012,2),0)</f>
        <v>158</v>
      </c>
      <c r="R3012" s="16" t="s">
        <v>8315</v>
      </c>
      <c r="S3012" s="11" t="s">
        <v>8355</v>
      </c>
      <c r="T3012" s="21">
        <f>(((K3012/60)/60)/24)+DATE(1970,1,1)</f>
        <v>41996.832395833335</v>
      </c>
      <c r="U3012" s="21">
        <f>(((I3012/60)/60)/24)+DATE(1970,1,1)</f>
        <v>42056.832395833335</v>
      </c>
    </row>
    <row r="3013" spans="1:21" ht="49" hidden="1" x14ac:dyDescent="0.25">
      <c r="A3013">
        <v>3011</v>
      </c>
      <c r="B3013" s="9" t="s">
        <v>3011</v>
      </c>
      <c r="C3013" s="3" t="s">
        <v>7121</v>
      </c>
      <c r="D3013" s="12">
        <v>300</v>
      </c>
      <c r="E3013" s="13">
        <v>371</v>
      </c>
      <c r="F3013" s="11" t="s">
        <v>8218</v>
      </c>
      <c r="G3013" s="11" t="s">
        <v>8226</v>
      </c>
      <c r="H3013" s="11" t="s">
        <v>8248</v>
      </c>
      <c r="I3013" s="11">
        <v>1450911540</v>
      </c>
      <c r="K3013" s="11">
        <v>1448536516</v>
      </c>
      <c r="L3013" s="11" t="b">
        <v>0</v>
      </c>
      <c r="M3013" s="11">
        <v>25</v>
      </c>
      <c r="N3013" s="11" t="b">
        <v>1</v>
      </c>
      <c r="O3013" s="11" t="s">
        <v>8301</v>
      </c>
      <c r="P3013" s="14">
        <f>ROUND(E3013/D3013*100,0)</f>
        <v>124</v>
      </c>
      <c r="Q3013" s="11">
        <f>IFERROR(ROUND(E3013/M3013,2),0)</f>
        <v>14.84</v>
      </c>
      <c r="R3013" s="16" t="s">
        <v>8315</v>
      </c>
      <c r="S3013" s="11" t="s">
        <v>8355</v>
      </c>
      <c r="T3013" s="21">
        <f>(((K3013/60)/60)/24)+DATE(1970,1,1)</f>
        <v>42334.468935185185</v>
      </c>
      <c r="U3013" s="21">
        <f>(((I3013/60)/60)/24)+DATE(1970,1,1)</f>
        <v>42361.957638888889</v>
      </c>
    </row>
    <row r="3014" spans="1:21" ht="49" hidden="1" x14ac:dyDescent="0.25">
      <c r="A3014">
        <v>3012</v>
      </c>
      <c r="B3014" s="9" t="s">
        <v>3012</v>
      </c>
      <c r="C3014" s="3" t="s">
        <v>7122</v>
      </c>
      <c r="D3014" s="12">
        <v>4000</v>
      </c>
      <c r="E3014" s="13">
        <v>4685</v>
      </c>
      <c r="F3014" s="11" t="s">
        <v>8218</v>
      </c>
      <c r="G3014" s="11" t="s">
        <v>8223</v>
      </c>
      <c r="H3014" s="11" t="s">
        <v>8245</v>
      </c>
      <c r="I3014" s="11">
        <v>1423587130</v>
      </c>
      <c r="K3014" s="11">
        <v>1421772730</v>
      </c>
      <c r="L3014" s="11" t="b">
        <v>0</v>
      </c>
      <c r="M3014" s="11">
        <v>55</v>
      </c>
      <c r="N3014" s="11" t="b">
        <v>1</v>
      </c>
      <c r="O3014" s="11" t="s">
        <v>8301</v>
      </c>
      <c r="P3014" s="14">
        <f>ROUND(E3014/D3014*100,0)</f>
        <v>117</v>
      </c>
      <c r="Q3014" s="11">
        <f>IFERROR(ROUND(E3014/M3014,2),0)</f>
        <v>85.18</v>
      </c>
      <c r="R3014" s="16" t="s">
        <v>8315</v>
      </c>
      <c r="S3014" s="11" t="s">
        <v>8355</v>
      </c>
      <c r="T3014" s="21">
        <f>(((K3014/60)/60)/24)+DATE(1970,1,1)</f>
        <v>42024.702893518523</v>
      </c>
      <c r="U3014" s="21">
        <f>(((I3014/60)/60)/24)+DATE(1970,1,1)</f>
        <v>42045.702893518523</v>
      </c>
    </row>
    <row r="3015" spans="1:21" ht="49" hidden="1" x14ac:dyDescent="0.25">
      <c r="A3015">
        <v>3013</v>
      </c>
      <c r="B3015" s="9" t="s">
        <v>3013</v>
      </c>
      <c r="C3015" s="3" t="s">
        <v>7123</v>
      </c>
      <c r="D3015" s="12">
        <v>10000</v>
      </c>
      <c r="E3015" s="13">
        <v>15696</v>
      </c>
      <c r="F3015" s="11" t="s">
        <v>8218</v>
      </c>
      <c r="G3015" s="11" t="s">
        <v>8223</v>
      </c>
      <c r="H3015" s="11" t="s">
        <v>8245</v>
      </c>
      <c r="I3015" s="11">
        <v>1434917049</v>
      </c>
      <c r="K3015" s="11">
        <v>1432325049</v>
      </c>
      <c r="L3015" s="11" t="b">
        <v>0</v>
      </c>
      <c r="M3015" s="11">
        <v>107</v>
      </c>
      <c r="N3015" s="11" t="b">
        <v>1</v>
      </c>
      <c r="O3015" s="11" t="s">
        <v>8301</v>
      </c>
      <c r="P3015" s="14">
        <f>ROUND(E3015/D3015*100,0)</f>
        <v>157</v>
      </c>
      <c r="Q3015" s="11">
        <f>IFERROR(ROUND(E3015/M3015,2),0)</f>
        <v>146.69</v>
      </c>
      <c r="R3015" s="16" t="s">
        <v>8315</v>
      </c>
      <c r="S3015" s="11" t="s">
        <v>8355</v>
      </c>
      <c r="T3015" s="21">
        <f>(((K3015/60)/60)/24)+DATE(1970,1,1)</f>
        <v>42146.836215277777</v>
      </c>
      <c r="U3015" s="21">
        <f>(((I3015/60)/60)/24)+DATE(1970,1,1)</f>
        <v>42176.836215277777</v>
      </c>
    </row>
    <row r="3016" spans="1:21" ht="49" hidden="1" x14ac:dyDescent="0.25">
      <c r="A3016">
        <v>3014</v>
      </c>
      <c r="B3016" s="9" t="s">
        <v>3014</v>
      </c>
      <c r="C3016" s="3" t="s">
        <v>7124</v>
      </c>
      <c r="D3016" s="12">
        <v>25000</v>
      </c>
      <c r="E3016" s="13">
        <v>28276</v>
      </c>
      <c r="F3016" s="11" t="s">
        <v>8218</v>
      </c>
      <c r="G3016" s="11" t="s">
        <v>8223</v>
      </c>
      <c r="H3016" s="11" t="s">
        <v>8245</v>
      </c>
      <c r="I3016" s="11">
        <v>1415163600</v>
      </c>
      <c r="K3016" s="11">
        <v>1412737080</v>
      </c>
      <c r="L3016" s="11" t="b">
        <v>0</v>
      </c>
      <c r="M3016" s="11">
        <v>557</v>
      </c>
      <c r="N3016" s="11" t="b">
        <v>1</v>
      </c>
      <c r="O3016" s="11" t="s">
        <v>8301</v>
      </c>
      <c r="P3016" s="14">
        <f>ROUND(E3016/D3016*100,0)</f>
        <v>113</v>
      </c>
      <c r="Q3016" s="11">
        <f>IFERROR(ROUND(E3016/M3016,2),0)</f>
        <v>50.76</v>
      </c>
      <c r="R3016" s="16" t="s">
        <v>8315</v>
      </c>
      <c r="S3016" s="11" t="s">
        <v>8355</v>
      </c>
      <c r="T3016" s="21">
        <f>(((K3016/60)/60)/24)+DATE(1970,1,1)</f>
        <v>41920.123611111114</v>
      </c>
      <c r="U3016" s="21">
        <f>(((I3016/60)/60)/24)+DATE(1970,1,1)</f>
        <v>41948.208333333336</v>
      </c>
    </row>
    <row r="3017" spans="1:21" ht="49" hidden="1" x14ac:dyDescent="0.25">
      <c r="A3017">
        <v>3015</v>
      </c>
      <c r="B3017" s="9" t="s">
        <v>3015</v>
      </c>
      <c r="C3017" s="3" t="s">
        <v>7125</v>
      </c>
      <c r="D3017" s="12">
        <v>3400</v>
      </c>
      <c r="E3017" s="13">
        <v>3508</v>
      </c>
      <c r="F3017" s="11" t="s">
        <v>8218</v>
      </c>
      <c r="G3017" s="11" t="s">
        <v>8223</v>
      </c>
      <c r="H3017" s="11" t="s">
        <v>8245</v>
      </c>
      <c r="I3017" s="11">
        <v>1402459200</v>
      </c>
      <c r="K3017" s="11">
        <v>1401125238</v>
      </c>
      <c r="L3017" s="11" t="b">
        <v>0</v>
      </c>
      <c r="M3017" s="11">
        <v>40</v>
      </c>
      <c r="N3017" s="11" t="b">
        <v>1</v>
      </c>
      <c r="O3017" s="11" t="s">
        <v>8301</v>
      </c>
      <c r="P3017" s="14">
        <f>ROUND(E3017/D3017*100,0)</f>
        <v>103</v>
      </c>
      <c r="Q3017" s="11">
        <f>IFERROR(ROUND(E3017/M3017,2),0)</f>
        <v>87.7</v>
      </c>
      <c r="R3017" s="16" t="s">
        <v>8315</v>
      </c>
      <c r="S3017" s="11" t="s">
        <v>8355</v>
      </c>
      <c r="T3017" s="21">
        <f>(((K3017/60)/60)/24)+DATE(1970,1,1)</f>
        <v>41785.72729166667</v>
      </c>
      <c r="U3017" s="21">
        <f>(((I3017/60)/60)/24)+DATE(1970,1,1)</f>
        <v>41801.166666666664</v>
      </c>
    </row>
    <row r="3018" spans="1:21" ht="49" hidden="1" x14ac:dyDescent="0.25">
      <c r="A3018">
        <v>3016</v>
      </c>
      <c r="B3018" s="9" t="s">
        <v>3016</v>
      </c>
      <c r="C3018" s="3" t="s">
        <v>7126</v>
      </c>
      <c r="D3018" s="12">
        <v>8500</v>
      </c>
      <c r="E3018" s="13">
        <v>8722</v>
      </c>
      <c r="F3018" s="11" t="s">
        <v>8218</v>
      </c>
      <c r="G3018" s="11" t="s">
        <v>8223</v>
      </c>
      <c r="H3018" s="11" t="s">
        <v>8245</v>
      </c>
      <c r="I3018" s="11">
        <v>1405688952</v>
      </c>
      <c r="K3018" s="11">
        <v>1400504952</v>
      </c>
      <c r="L3018" s="11" t="b">
        <v>0</v>
      </c>
      <c r="M3018" s="11">
        <v>36</v>
      </c>
      <c r="N3018" s="11" t="b">
        <v>1</v>
      </c>
      <c r="O3018" s="11" t="s">
        <v>8301</v>
      </c>
      <c r="P3018" s="14">
        <f>ROUND(E3018/D3018*100,0)</f>
        <v>103</v>
      </c>
      <c r="Q3018" s="11">
        <f>IFERROR(ROUND(E3018/M3018,2),0)</f>
        <v>242.28</v>
      </c>
      <c r="R3018" s="16" t="s">
        <v>8315</v>
      </c>
      <c r="S3018" s="11" t="s">
        <v>8355</v>
      </c>
      <c r="T3018" s="21">
        <f>(((K3018/60)/60)/24)+DATE(1970,1,1)</f>
        <v>41778.548055555555</v>
      </c>
      <c r="U3018" s="21">
        <f>(((I3018/60)/60)/24)+DATE(1970,1,1)</f>
        <v>41838.548055555555</v>
      </c>
    </row>
    <row r="3019" spans="1:21" ht="49" hidden="1" x14ac:dyDescent="0.25">
      <c r="A3019">
        <v>3017</v>
      </c>
      <c r="B3019" s="9" t="s">
        <v>3017</v>
      </c>
      <c r="C3019" s="3" t="s">
        <v>7127</v>
      </c>
      <c r="D3019" s="12">
        <v>22000</v>
      </c>
      <c r="E3019" s="13">
        <v>23285</v>
      </c>
      <c r="F3019" s="11" t="s">
        <v>8218</v>
      </c>
      <c r="G3019" s="11" t="s">
        <v>8223</v>
      </c>
      <c r="H3019" s="11" t="s">
        <v>8245</v>
      </c>
      <c r="I3019" s="11">
        <v>1408566243</v>
      </c>
      <c r="K3019" s="11">
        <v>1405974243</v>
      </c>
      <c r="L3019" s="11" t="b">
        <v>0</v>
      </c>
      <c r="M3019" s="11">
        <v>159</v>
      </c>
      <c r="N3019" s="11" t="b">
        <v>1</v>
      </c>
      <c r="O3019" s="11" t="s">
        <v>8301</v>
      </c>
      <c r="P3019" s="14">
        <f>ROUND(E3019/D3019*100,0)</f>
        <v>106</v>
      </c>
      <c r="Q3019" s="11">
        <f>IFERROR(ROUND(E3019/M3019,2),0)</f>
        <v>146.44999999999999</v>
      </c>
      <c r="R3019" s="16" t="s">
        <v>8315</v>
      </c>
      <c r="S3019" s="11" t="s">
        <v>8355</v>
      </c>
      <c r="T3019" s="21">
        <f>(((K3019/60)/60)/24)+DATE(1970,1,1)</f>
        <v>41841.850034722222</v>
      </c>
      <c r="U3019" s="21">
        <f>(((I3019/60)/60)/24)+DATE(1970,1,1)</f>
        <v>41871.850034722222</v>
      </c>
    </row>
    <row r="3020" spans="1:21" ht="49" hidden="1" x14ac:dyDescent="0.25">
      <c r="A3020">
        <v>3018</v>
      </c>
      <c r="B3020" s="9" t="s">
        <v>3018</v>
      </c>
      <c r="C3020" s="3" t="s">
        <v>7128</v>
      </c>
      <c r="D3020" s="12">
        <v>4200</v>
      </c>
      <c r="E3020" s="13">
        <v>4230</v>
      </c>
      <c r="F3020" s="11" t="s">
        <v>8218</v>
      </c>
      <c r="G3020" s="11" t="s">
        <v>8229</v>
      </c>
      <c r="H3020" s="11" t="s">
        <v>8248</v>
      </c>
      <c r="I3020" s="11">
        <v>1437429600</v>
      </c>
      <c r="K3020" s="11">
        <v>1433747376</v>
      </c>
      <c r="L3020" s="11" t="b">
        <v>0</v>
      </c>
      <c r="M3020" s="11">
        <v>41</v>
      </c>
      <c r="N3020" s="11" t="b">
        <v>1</v>
      </c>
      <c r="O3020" s="11" t="s">
        <v>8301</v>
      </c>
      <c r="P3020" s="14">
        <f>ROUND(E3020/D3020*100,0)</f>
        <v>101</v>
      </c>
      <c r="Q3020" s="11">
        <f>IFERROR(ROUND(E3020/M3020,2),0)</f>
        <v>103.17</v>
      </c>
      <c r="R3020" s="16" t="s">
        <v>8315</v>
      </c>
      <c r="S3020" s="11" t="s">
        <v>8355</v>
      </c>
      <c r="T3020" s="21">
        <f>(((K3020/60)/60)/24)+DATE(1970,1,1)</f>
        <v>42163.29833333334</v>
      </c>
      <c r="U3020" s="21">
        <f>(((I3020/60)/60)/24)+DATE(1970,1,1)</f>
        <v>42205.916666666672</v>
      </c>
    </row>
    <row r="3021" spans="1:21" ht="49" hidden="1" x14ac:dyDescent="0.25">
      <c r="A3021">
        <v>3019</v>
      </c>
      <c r="B3021" s="9" t="s">
        <v>3019</v>
      </c>
      <c r="C3021" s="3" t="s">
        <v>7129</v>
      </c>
      <c r="D3021" s="12">
        <v>15000</v>
      </c>
      <c r="E3021" s="13">
        <v>18185</v>
      </c>
      <c r="F3021" s="11" t="s">
        <v>8218</v>
      </c>
      <c r="G3021" s="11" t="s">
        <v>8223</v>
      </c>
      <c r="H3021" s="11" t="s">
        <v>8245</v>
      </c>
      <c r="I3021" s="11">
        <v>1401159600</v>
      </c>
      <c r="K3021" s="11">
        <v>1398801620</v>
      </c>
      <c r="L3021" s="11" t="b">
        <v>0</v>
      </c>
      <c r="M3021" s="11">
        <v>226</v>
      </c>
      <c r="N3021" s="11" t="b">
        <v>1</v>
      </c>
      <c r="O3021" s="11" t="s">
        <v>8301</v>
      </c>
      <c r="P3021" s="14">
        <f>ROUND(E3021/D3021*100,0)</f>
        <v>121</v>
      </c>
      <c r="Q3021" s="11">
        <f>IFERROR(ROUND(E3021/M3021,2),0)</f>
        <v>80.459999999999994</v>
      </c>
      <c r="R3021" s="16" t="s">
        <v>8315</v>
      </c>
      <c r="S3021" s="11" t="s">
        <v>8355</v>
      </c>
      <c r="T3021" s="21">
        <f>(((K3021/60)/60)/24)+DATE(1970,1,1)</f>
        <v>41758.833564814813</v>
      </c>
      <c r="U3021" s="21">
        <f>(((I3021/60)/60)/24)+DATE(1970,1,1)</f>
        <v>41786.125</v>
      </c>
    </row>
    <row r="3022" spans="1:21" ht="49" hidden="1" x14ac:dyDescent="0.25">
      <c r="A3022">
        <v>3020</v>
      </c>
      <c r="B3022" s="9" t="s">
        <v>3020</v>
      </c>
      <c r="C3022" s="3" t="s">
        <v>7130</v>
      </c>
      <c r="D3022" s="12">
        <v>7000</v>
      </c>
      <c r="E3022" s="13">
        <v>7040</v>
      </c>
      <c r="F3022" s="11" t="s">
        <v>8218</v>
      </c>
      <c r="G3022" s="11" t="s">
        <v>8223</v>
      </c>
      <c r="H3022" s="11" t="s">
        <v>8245</v>
      </c>
      <c r="I3022" s="11">
        <v>1439583533</v>
      </c>
      <c r="K3022" s="11">
        <v>1434399533</v>
      </c>
      <c r="L3022" s="11" t="b">
        <v>0</v>
      </c>
      <c r="M3022" s="11">
        <v>30</v>
      </c>
      <c r="N3022" s="11" t="b">
        <v>1</v>
      </c>
      <c r="O3022" s="11" t="s">
        <v>8301</v>
      </c>
      <c r="P3022" s="14">
        <f>ROUND(E3022/D3022*100,0)</f>
        <v>101</v>
      </c>
      <c r="Q3022" s="11">
        <f>IFERROR(ROUND(E3022/M3022,2),0)</f>
        <v>234.67</v>
      </c>
      <c r="R3022" s="16" t="s">
        <v>8315</v>
      </c>
      <c r="S3022" s="11" t="s">
        <v>8355</v>
      </c>
      <c r="T3022" s="21">
        <f>(((K3022/60)/60)/24)+DATE(1970,1,1)</f>
        <v>42170.846446759257</v>
      </c>
      <c r="U3022" s="21">
        <f>(((I3022/60)/60)/24)+DATE(1970,1,1)</f>
        <v>42230.846446759257</v>
      </c>
    </row>
    <row r="3023" spans="1:21" ht="49" hidden="1" x14ac:dyDescent="0.25">
      <c r="A3023">
        <v>3021</v>
      </c>
      <c r="B3023" s="9" t="s">
        <v>3021</v>
      </c>
      <c r="C3023" s="3" t="s">
        <v>7131</v>
      </c>
      <c r="D3023" s="12">
        <v>4500</v>
      </c>
      <c r="E3023" s="13">
        <v>5221</v>
      </c>
      <c r="F3023" s="11" t="s">
        <v>8218</v>
      </c>
      <c r="G3023" s="11" t="s">
        <v>8223</v>
      </c>
      <c r="H3023" s="11" t="s">
        <v>8245</v>
      </c>
      <c r="I3023" s="11">
        <v>1479794340</v>
      </c>
      <c r="K3023" s="11">
        <v>1476715869</v>
      </c>
      <c r="L3023" s="11" t="b">
        <v>0</v>
      </c>
      <c r="M3023" s="11">
        <v>103</v>
      </c>
      <c r="N3023" s="11" t="b">
        <v>1</v>
      </c>
      <c r="O3023" s="11" t="s">
        <v>8301</v>
      </c>
      <c r="P3023" s="14">
        <f>ROUND(E3023/D3023*100,0)</f>
        <v>116</v>
      </c>
      <c r="Q3023" s="11">
        <f>IFERROR(ROUND(E3023/M3023,2),0)</f>
        <v>50.69</v>
      </c>
      <c r="R3023" s="16" t="s">
        <v>8315</v>
      </c>
      <c r="S3023" s="11" t="s">
        <v>8355</v>
      </c>
      <c r="T3023" s="21">
        <f>(((K3023/60)/60)/24)+DATE(1970,1,1)</f>
        <v>42660.618854166663</v>
      </c>
      <c r="U3023" s="21">
        <f>(((I3023/60)/60)/24)+DATE(1970,1,1)</f>
        <v>42696.249305555553</v>
      </c>
    </row>
    <row r="3024" spans="1:21" ht="49" hidden="1" x14ac:dyDescent="0.25">
      <c r="A3024">
        <v>3022</v>
      </c>
      <c r="B3024" s="9" t="s">
        <v>3022</v>
      </c>
      <c r="C3024" s="3" t="s">
        <v>7132</v>
      </c>
      <c r="D3024" s="12">
        <v>10000</v>
      </c>
      <c r="E3024" s="13">
        <v>10088</v>
      </c>
      <c r="F3024" s="11" t="s">
        <v>8218</v>
      </c>
      <c r="G3024" s="11" t="s">
        <v>8223</v>
      </c>
      <c r="H3024" s="11" t="s">
        <v>8245</v>
      </c>
      <c r="I3024" s="11">
        <v>1472338409</v>
      </c>
      <c r="K3024" s="11">
        <v>1468450409</v>
      </c>
      <c r="L3024" s="11" t="b">
        <v>0</v>
      </c>
      <c r="M3024" s="11">
        <v>62</v>
      </c>
      <c r="N3024" s="11" t="b">
        <v>1</v>
      </c>
      <c r="O3024" s="11" t="s">
        <v>8301</v>
      </c>
      <c r="P3024" s="14">
        <f>ROUND(E3024/D3024*100,0)</f>
        <v>101</v>
      </c>
      <c r="Q3024" s="11">
        <f>IFERROR(ROUND(E3024/M3024,2),0)</f>
        <v>162.71</v>
      </c>
      <c r="R3024" s="16" t="s">
        <v>8315</v>
      </c>
      <c r="S3024" s="11" t="s">
        <v>8355</v>
      </c>
      <c r="T3024" s="21">
        <f>(((K3024/60)/60)/24)+DATE(1970,1,1)</f>
        <v>42564.95380787037</v>
      </c>
      <c r="U3024" s="21">
        <f>(((I3024/60)/60)/24)+DATE(1970,1,1)</f>
        <v>42609.95380787037</v>
      </c>
    </row>
    <row r="3025" spans="1:21" ht="49" hidden="1" x14ac:dyDescent="0.25">
      <c r="A3025">
        <v>3023</v>
      </c>
      <c r="B3025" s="9" t="s">
        <v>3023</v>
      </c>
      <c r="C3025" s="3" t="s">
        <v>7133</v>
      </c>
      <c r="D3025" s="12">
        <v>700</v>
      </c>
      <c r="E3025" s="13">
        <v>721</v>
      </c>
      <c r="F3025" s="11" t="s">
        <v>8218</v>
      </c>
      <c r="G3025" s="11" t="s">
        <v>8224</v>
      </c>
      <c r="H3025" s="11" t="s">
        <v>8246</v>
      </c>
      <c r="I3025" s="11">
        <v>1434039186</v>
      </c>
      <c r="K3025" s="11">
        <v>1430151186</v>
      </c>
      <c r="L3025" s="11" t="b">
        <v>0</v>
      </c>
      <c r="M3025" s="11">
        <v>6</v>
      </c>
      <c r="N3025" s="11" t="b">
        <v>1</v>
      </c>
      <c r="O3025" s="11" t="s">
        <v>8301</v>
      </c>
      <c r="P3025" s="14">
        <f>ROUND(E3025/D3025*100,0)</f>
        <v>103</v>
      </c>
      <c r="Q3025" s="11">
        <f>IFERROR(ROUND(E3025/M3025,2),0)</f>
        <v>120.17</v>
      </c>
      <c r="R3025" s="16" t="s">
        <v>8315</v>
      </c>
      <c r="S3025" s="11" t="s">
        <v>8355</v>
      </c>
      <c r="T3025" s="21">
        <f>(((K3025/60)/60)/24)+DATE(1970,1,1)</f>
        <v>42121.675763888896</v>
      </c>
      <c r="U3025" s="21">
        <f>(((I3025/60)/60)/24)+DATE(1970,1,1)</f>
        <v>42166.675763888896</v>
      </c>
    </row>
    <row r="3026" spans="1:21" ht="49" hidden="1" x14ac:dyDescent="0.25">
      <c r="A3026">
        <v>3024</v>
      </c>
      <c r="B3026" s="9" t="s">
        <v>3024</v>
      </c>
      <c r="C3026" s="3" t="s">
        <v>7134</v>
      </c>
      <c r="D3026" s="12">
        <v>5000</v>
      </c>
      <c r="E3026" s="13">
        <v>12321</v>
      </c>
      <c r="F3026" s="11" t="s">
        <v>8218</v>
      </c>
      <c r="G3026" s="11" t="s">
        <v>8223</v>
      </c>
      <c r="H3026" s="11" t="s">
        <v>8245</v>
      </c>
      <c r="I3026" s="11">
        <v>1349567475</v>
      </c>
      <c r="K3026" s="11">
        <v>1346975475</v>
      </c>
      <c r="L3026" s="11" t="b">
        <v>0</v>
      </c>
      <c r="M3026" s="11">
        <v>182</v>
      </c>
      <c r="N3026" s="11" t="b">
        <v>1</v>
      </c>
      <c r="O3026" s="11" t="s">
        <v>8301</v>
      </c>
      <c r="P3026" s="14">
        <f>ROUND(E3026/D3026*100,0)</f>
        <v>246</v>
      </c>
      <c r="Q3026" s="11">
        <f>IFERROR(ROUND(E3026/M3026,2),0)</f>
        <v>67.7</v>
      </c>
      <c r="R3026" s="16" t="s">
        <v>8315</v>
      </c>
      <c r="S3026" s="11" t="s">
        <v>8355</v>
      </c>
      <c r="T3026" s="21">
        <f>(((K3026/60)/60)/24)+DATE(1970,1,1)</f>
        <v>41158.993923611109</v>
      </c>
      <c r="U3026" s="21">
        <f>(((I3026/60)/60)/24)+DATE(1970,1,1)</f>
        <v>41188.993923611109</v>
      </c>
    </row>
    <row r="3027" spans="1:21" ht="49" hidden="1" x14ac:dyDescent="0.25">
      <c r="A3027">
        <v>3025</v>
      </c>
      <c r="B3027" s="9" t="s">
        <v>3025</v>
      </c>
      <c r="C3027" s="3" t="s">
        <v>7135</v>
      </c>
      <c r="D3027" s="12">
        <v>2500</v>
      </c>
      <c r="E3027" s="13">
        <v>7555</v>
      </c>
      <c r="F3027" s="11" t="s">
        <v>8218</v>
      </c>
      <c r="G3027" s="11" t="s">
        <v>8224</v>
      </c>
      <c r="H3027" s="11" t="s">
        <v>8246</v>
      </c>
      <c r="I3027" s="11">
        <v>1401465600</v>
      </c>
      <c r="K3027" s="11">
        <v>1399032813</v>
      </c>
      <c r="L3027" s="11" t="b">
        <v>0</v>
      </c>
      <c r="M3027" s="11">
        <v>145</v>
      </c>
      <c r="N3027" s="11" t="b">
        <v>1</v>
      </c>
      <c r="O3027" s="11" t="s">
        <v>8301</v>
      </c>
      <c r="P3027" s="14">
        <f>ROUND(E3027/D3027*100,0)</f>
        <v>302</v>
      </c>
      <c r="Q3027" s="11">
        <f>IFERROR(ROUND(E3027/M3027,2),0)</f>
        <v>52.1</v>
      </c>
      <c r="R3027" s="16" t="s">
        <v>8315</v>
      </c>
      <c r="S3027" s="11" t="s">
        <v>8355</v>
      </c>
      <c r="T3027" s="21">
        <f>(((K3027/60)/60)/24)+DATE(1970,1,1)</f>
        <v>41761.509409722225</v>
      </c>
      <c r="U3027" s="21">
        <f>(((I3027/60)/60)/24)+DATE(1970,1,1)</f>
        <v>41789.666666666664</v>
      </c>
    </row>
    <row r="3028" spans="1:21" ht="49" hidden="1" x14ac:dyDescent="0.25">
      <c r="A3028">
        <v>3026</v>
      </c>
      <c r="B3028" s="9" t="s">
        <v>3026</v>
      </c>
      <c r="C3028" s="3" t="s">
        <v>7136</v>
      </c>
      <c r="D3028" s="12">
        <v>900</v>
      </c>
      <c r="E3028" s="13">
        <v>1290</v>
      </c>
      <c r="F3028" s="11" t="s">
        <v>8218</v>
      </c>
      <c r="G3028" s="11" t="s">
        <v>8224</v>
      </c>
      <c r="H3028" s="11" t="s">
        <v>8246</v>
      </c>
      <c r="I3028" s="11">
        <v>1488538892</v>
      </c>
      <c r="K3028" s="11">
        <v>1487329292</v>
      </c>
      <c r="L3028" s="11" t="b">
        <v>0</v>
      </c>
      <c r="M3028" s="11">
        <v>25</v>
      </c>
      <c r="N3028" s="11" t="b">
        <v>1</v>
      </c>
      <c r="O3028" s="11" t="s">
        <v>8301</v>
      </c>
      <c r="P3028" s="14">
        <f>ROUND(E3028/D3028*100,0)</f>
        <v>143</v>
      </c>
      <c r="Q3028" s="11">
        <f>IFERROR(ROUND(E3028/M3028,2),0)</f>
        <v>51.6</v>
      </c>
      <c r="R3028" s="16" t="s">
        <v>8315</v>
      </c>
      <c r="S3028" s="11" t="s">
        <v>8355</v>
      </c>
      <c r="T3028" s="21">
        <f>(((K3028/60)/60)/24)+DATE(1970,1,1)</f>
        <v>42783.459398148145</v>
      </c>
      <c r="U3028" s="21">
        <f>(((I3028/60)/60)/24)+DATE(1970,1,1)</f>
        <v>42797.459398148145</v>
      </c>
    </row>
    <row r="3029" spans="1:21" ht="33" hidden="1" x14ac:dyDescent="0.25">
      <c r="A3029">
        <v>3027</v>
      </c>
      <c r="B3029" s="9" t="s">
        <v>3027</v>
      </c>
      <c r="C3029" s="3" t="s">
        <v>7137</v>
      </c>
      <c r="D3029" s="12">
        <v>40000</v>
      </c>
      <c r="E3029" s="13">
        <v>52576</v>
      </c>
      <c r="F3029" s="11" t="s">
        <v>8218</v>
      </c>
      <c r="G3029" s="11" t="s">
        <v>8223</v>
      </c>
      <c r="H3029" s="11" t="s">
        <v>8245</v>
      </c>
      <c r="I3029" s="11">
        <v>1426866851</v>
      </c>
      <c r="K3029" s="11">
        <v>1424278451</v>
      </c>
      <c r="L3029" s="11" t="b">
        <v>0</v>
      </c>
      <c r="M3029" s="11">
        <v>320</v>
      </c>
      <c r="N3029" s="11" t="b">
        <v>1</v>
      </c>
      <c r="O3029" s="11" t="s">
        <v>8301</v>
      </c>
      <c r="P3029" s="14">
        <f>ROUND(E3029/D3029*100,0)</f>
        <v>131</v>
      </c>
      <c r="Q3029" s="11">
        <f>IFERROR(ROUND(E3029/M3029,2),0)</f>
        <v>164.3</v>
      </c>
      <c r="R3029" s="16" t="s">
        <v>8315</v>
      </c>
      <c r="S3029" s="11" t="s">
        <v>8355</v>
      </c>
      <c r="T3029" s="21">
        <f>(((K3029/60)/60)/24)+DATE(1970,1,1)</f>
        <v>42053.704293981486</v>
      </c>
      <c r="U3029" s="21">
        <f>(((I3029/60)/60)/24)+DATE(1970,1,1)</f>
        <v>42083.662627314814</v>
      </c>
    </row>
    <row r="3030" spans="1:21" ht="33" hidden="1" x14ac:dyDescent="0.25">
      <c r="A3030">
        <v>3028</v>
      </c>
      <c r="B3030" s="9" t="s">
        <v>3028</v>
      </c>
      <c r="C3030" s="3" t="s">
        <v>7138</v>
      </c>
      <c r="D3030" s="12">
        <v>5000</v>
      </c>
      <c r="E3030" s="13">
        <v>8401</v>
      </c>
      <c r="F3030" s="11" t="s">
        <v>8218</v>
      </c>
      <c r="G3030" s="11" t="s">
        <v>8223</v>
      </c>
      <c r="H3030" s="11" t="s">
        <v>8245</v>
      </c>
      <c r="I3030" s="11">
        <v>1471242025</v>
      </c>
      <c r="K3030" s="11">
        <v>1468650025</v>
      </c>
      <c r="L3030" s="11" t="b">
        <v>0</v>
      </c>
      <c r="M3030" s="11">
        <v>99</v>
      </c>
      <c r="N3030" s="11" t="b">
        <v>1</v>
      </c>
      <c r="O3030" s="11" t="s">
        <v>8301</v>
      </c>
      <c r="P3030" s="14">
        <f>ROUND(E3030/D3030*100,0)</f>
        <v>168</v>
      </c>
      <c r="Q3030" s="11">
        <f>IFERROR(ROUND(E3030/M3030,2),0)</f>
        <v>84.86</v>
      </c>
      <c r="R3030" s="16" t="s">
        <v>8315</v>
      </c>
      <c r="S3030" s="11" t="s">
        <v>8355</v>
      </c>
      <c r="T3030" s="21">
        <f>(((K3030/60)/60)/24)+DATE(1970,1,1)</f>
        <v>42567.264178240745</v>
      </c>
      <c r="U3030" s="21">
        <f>(((I3030/60)/60)/24)+DATE(1970,1,1)</f>
        <v>42597.264178240745</v>
      </c>
    </row>
    <row r="3031" spans="1:21" ht="49" hidden="1" x14ac:dyDescent="0.25">
      <c r="A3031">
        <v>3029</v>
      </c>
      <c r="B3031" s="9" t="s">
        <v>3029</v>
      </c>
      <c r="C3031" s="3" t="s">
        <v>7139</v>
      </c>
      <c r="D3031" s="12">
        <v>30000</v>
      </c>
      <c r="E3031" s="13">
        <v>32903</v>
      </c>
      <c r="F3031" s="11" t="s">
        <v>8218</v>
      </c>
      <c r="G3031" s="11" t="s">
        <v>8223</v>
      </c>
      <c r="H3031" s="11" t="s">
        <v>8245</v>
      </c>
      <c r="I3031" s="11">
        <v>1416285300</v>
      </c>
      <c r="K3031" s="11">
        <v>1413824447</v>
      </c>
      <c r="L3031" s="11" t="b">
        <v>0</v>
      </c>
      <c r="M3031" s="11">
        <v>348</v>
      </c>
      <c r="N3031" s="11" t="b">
        <v>1</v>
      </c>
      <c r="O3031" s="11" t="s">
        <v>8301</v>
      </c>
      <c r="P3031" s="14">
        <f>ROUND(E3031/D3031*100,0)</f>
        <v>110</v>
      </c>
      <c r="Q3031" s="11">
        <f>IFERROR(ROUND(E3031/M3031,2),0)</f>
        <v>94.55</v>
      </c>
      <c r="R3031" s="16" t="s">
        <v>8315</v>
      </c>
      <c r="S3031" s="11" t="s">
        <v>8355</v>
      </c>
      <c r="T3031" s="21">
        <f>(((K3031/60)/60)/24)+DATE(1970,1,1)</f>
        <v>41932.708877314813</v>
      </c>
      <c r="U3031" s="21">
        <f>(((I3031/60)/60)/24)+DATE(1970,1,1)</f>
        <v>41961.190972222219</v>
      </c>
    </row>
    <row r="3032" spans="1:21" ht="49" hidden="1" x14ac:dyDescent="0.25">
      <c r="A3032">
        <v>3030</v>
      </c>
      <c r="B3032" s="9" t="s">
        <v>3030</v>
      </c>
      <c r="C3032" s="3" t="s">
        <v>7140</v>
      </c>
      <c r="D3032" s="12">
        <v>1750</v>
      </c>
      <c r="E3032" s="13">
        <v>1867</v>
      </c>
      <c r="F3032" s="11" t="s">
        <v>8218</v>
      </c>
      <c r="G3032" s="11" t="s">
        <v>8223</v>
      </c>
      <c r="H3032" s="11" t="s">
        <v>8245</v>
      </c>
      <c r="I3032" s="11">
        <v>1442426171</v>
      </c>
      <c r="K3032" s="11">
        <v>1439834171</v>
      </c>
      <c r="L3032" s="11" t="b">
        <v>0</v>
      </c>
      <c r="M3032" s="11">
        <v>41</v>
      </c>
      <c r="N3032" s="11" t="b">
        <v>1</v>
      </c>
      <c r="O3032" s="11" t="s">
        <v>8301</v>
      </c>
      <c r="P3032" s="14">
        <f>ROUND(E3032/D3032*100,0)</f>
        <v>107</v>
      </c>
      <c r="Q3032" s="11">
        <f>IFERROR(ROUND(E3032/M3032,2),0)</f>
        <v>45.54</v>
      </c>
      <c r="R3032" s="16" t="s">
        <v>8315</v>
      </c>
      <c r="S3032" s="11" t="s">
        <v>8355</v>
      </c>
      <c r="T3032" s="21">
        <f>(((K3032/60)/60)/24)+DATE(1970,1,1)</f>
        <v>42233.747349537036</v>
      </c>
      <c r="U3032" s="21">
        <f>(((I3032/60)/60)/24)+DATE(1970,1,1)</f>
        <v>42263.747349537036</v>
      </c>
    </row>
    <row r="3033" spans="1:21" ht="81" hidden="1" x14ac:dyDescent="0.25">
      <c r="A3033">
        <v>3031</v>
      </c>
      <c r="B3033" s="9" t="s">
        <v>3031</v>
      </c>
      <c r="C3033" s="3" t="s">
        <v>7141</v>
      </c>
      <c r="D3033" s="12">
        <v>1500</v>
      </c>
      <c r="E3033" s="13">
        <v>1500</v>
      </c>
      <c r="F3033" s="11" t="s">
        <v>8218</v>
      </c>
      <c r="G3033" s="11" t="s">
        <v>8223</v>
      </c>
      <c r="H3033" s="11" t="s">
        <v>8245</v>
      </c>
      <c r="I3033" s="11">
        <v>1476479447</v>
      </c>
      <c r="K3033" s="11">
        <v>1471295447</v>
      </c>
      <c r="L3033" s="11" t="b">
        <v>0</v>
      </c>
      <c r="M3033" s="11">
        <v>29</v>
      </c>
      <c r="N3033" s="11" t="b">
        <v>1</v>
      </c>
      <c r="O3033" s="11" t="s">
        <v>8301</v>
      </c>
      <c r="P3033" s="14">
        <f>ROUND(E3033/D3033*100,0)</f>
        <v>100</v>
      </c>
      <c r="Q3033" s="11">
        <f>IFERROR(ROUND(E3033/M3033,2),0)</f>
        <v>51.72</v>
      </c>
      <c r="R3033" s="16" t="s">
        <v>8315</v>
      </c>
      <c r="S3033" s="11" t="s">
        <v>8355</v>
      </c>
      <c r="T3033" s="21">
        <f>(((K3033/60)/60)/24)+DATE(1970,1,1)</f>
        <v>42597.882488425923</v>
      </c>
      <c r="U3033" s="21">
        <f>(((I3033/60)/60)/24)+DATE(1970,1,1)</f>
        <v>42657.882488425923</v>
      </c>
    </row>
    <row r="3034" spans="1:21" ht="49" hidden="1" x14ac:dyDescent="0.25">
      <c r="A3034">
        <v>3032</v>
      </c>
      <c r="B3034" s="9" t="s">
        <v>3032</v>
      </c>
      <c r="C3034" s="3" t="s">
        <v>7142</v>
      </c>
      <c r="D3034" s="12">
        <v>1000</v>
      </c>
      <c r="E3034" s="13">
        <v>1272</v>
      </c>
      <c r="F3034" s="11" t="s">
        <v>8218</v>
      </c>
      <c r="G3034" s="11" t="s">
        <v>8223</v>
      </c>
      <c r="H3034" s="11" t="s">
        <v>8245</v>
      </c>
      <c r="I3034" s="11">
        <v>1441933459</v>
      </c>
      <c r="K3034" s="11">
        <v>1439341459</v>
      </c>
      <c r="L3034" s="11" t="b">
        <v>0</v>
      </c>
      <c r="M3034" s="11">
        <v>25</v>
      </c>
      <c r="N3034" s="11" t="b">
        <v>1</v>
      </c>
      <c r="O3034" s="11" t="s">
        <v>8301</v>
      </c>
      <c r="P3034" s="14">
        <f>ROUND(E3034/D3034*100,0)</f>
        <v>127</v>
      </c>
      <c r="Q3034" s="11">
        <f>IFERROR(ROUND(E3034/M3034,2),0)</f>
        <v>50.88</v>
      </c>
      <c r="R3034" s="16" t="s">
        <v>8315</v>
      </c>
      <c r="S3034" s="11" t="s">
        <v>8355</v>
      </c>
      <c r="T3034" s="21">
        <f>(((K3034/60)/60)/24)+DATE(1970,1,1)</f>
        <v>42228.044664351852</v>
      </c>
      <c r="U3034" s="21">
        <f>(((I3034/60)/60)/24)+DATE(1970,1,1)</f>
        <v>42258.044664351852</v>
      </c>
    </row>
    <row r="3035" spans="1:21" ht="49" hidden="1" x14ac:dyDescent="0.25">
      <c r="A3035">
        <v>3033</v>
      </c>
      <c r="B3035" s="9" t="s">
        <v>3033</v>
      </c>
      <c r="C3035" s="3" t="s">
        <v>7143</v>
      </c>
      <c r="D3035" s="12">
        <v>3000</v>
      </c>
      <c r="E3035" s="13">
        <v>4396</v>
      </c>
      <c r="F3035" s="11" t="s">
        <v>8218</v>
      </c>
      <c r="G3035" s="11" t="s">
        <v>8223</v>
      </c>
      <c r="H3035" s="11" t="s">
        <v>8245</v>
      </c>
      <c r="I3035" s="11">
        <v>1471487925</v>
      </c>
      <c r="K3035" s="11">
        <v>1468895925</v>
      </c>
      <c r="L3035" s="11" t="b">
        <v>0</v>
      </c>
      <c r="M3035" s="11">
        <v>23</v>
      </c>
      <c r="N3035" s="11" t="b">
        <v>1</v>
      </c>
      <c r="O3035" s="11" t="s">
        <v>8301</v>
      </c>
      <c r="P3035" s="14">
        <f>ROUND(E3035/D3035*100,0)</f>
        <v>147</v>
      </c>
      <c r="Q3035" s="11">
        <f>IFERROR(ROUND(E3035/M3035,2),0)</f>
        <v>191.13</v>
      </c>
      <c r="R3035" s="16" t="s">
        <v>8315</v>
      </c>
      <c r="S3035" s="11" t="s">
        <v>8355</v>
      </c>
      <c r="T3035" s="21">
        <f>(((K3035/60)/60)/24)+DATE(1970,1,1)</f>
        <v>42570.110243055555</v>
      </c>
      <c r="U3035" s="21">
        <f>(((I3035/60)/60)/24)+DATE(1970,1,1)</f>
        <v>42600.110243055555</v>
      </c>
    </row>
    <row r="3036" spans="1:21" ht="65" hidden="1" x14ac:dyDescent="0.25">
      <c r="A3036">
        <v>3034</v>
      </c>
      <c r="B3036" s="9" t="s">
        <v>3034</v>
      </c>
      <c r="C3036" s="3" t="s">
        <v>7144</v>
      </c>
      <c r="D3036" s="12">
        <v>100000</v>
      </c>
      <c r="E3036" s="13">
        <v>112536</v>
      </c>
      <c r="F3036" s="11" t="s">
        <v>8218</v>
      </c>
      <c r="G3036" s="11" t="s">
        <v>8223</v>
      </c>
      <c r="H3036" s="11" t="s">
        <v>8245</v>
      </c>
      <c r="I3036" s="11">
        <v>1477972740</v>
      </c>
      <c r="K3036" s="11">
        <v>1475326255</v>
      </c>
      <c r="L3036" s="11" t="b">
        <v>0</v>
      </c>
      <c r="M3036" s="11">
        <v>1260</v>
      </c>
      <c r="N3036" s="11" t="b">
        <v>1</v>
      </c>
      <c r="O3036" s="11" t="s">
        <v>8301</v>
      </c>
      <c r="P3036" s="14">
        <f>ROUND(E3036/D3036*100,0)</f>
        <v>113</v>
      </c>
      <c r="Q3036" s="11">
        <f>IFERROR(ROUND(E3036/M3036,2),0)</f>
        <v>89.31</v>
      </c>
      <c r="R3036" s="16" t="s">
        <v>8315</v>
      </c>
      <c r="S3036" s="11" t="s">
        <v>8355</v>
      </c>
      <c r="T3036" s="21">
        <f>(((K3036/60)/60)/24)+DATE(1970,1,1)</f>
        <v>42644.535358796296</v>
      </c>
      <c r="U3036" s="21">
        <f>(((I3036/60)/60)/24)+DATE(1970,1,1)</f>
        <v>42675.165972222225</v>
      </c>
    </row>
    <row r="3037" spans="1:21" ht="33" hidden="1" x14ac:dyDescent="0.25">
      <c r="A3037">
        <v>3035</v>
      </c>
      <c r="B3037" s="9" t="s">
        <v>3035</v>
      </c>
      <c r="C3037" s="3" t="s">
        <v>7145</v>
      </c>
      <c r="D3037" s="12">
        <v>25000</v>
      </c>
      <c r="E3037" s="13">
        <v>27196.71</v>
      </c>
      <c r="F3037" s="11" t="s">
        <v>8218</v>
      </c>
      <c r="G3037" s="11" t="s">
        <v>8223</v>
      </c>
      <c r="H3037" s="11" t="s">
        <v>8245</v>
      </c>
      <c r="I3037" s="11">
        <v>1367674009</v>
      </c>
      <c r="K3037" s="11">
        <v>1365082009</v>
      </c>
      <c r="L3037" s="11" t="b">
        <v>0</v>
      </c>
      <c r="M3037" s="11">
        <v>307</v>
      </c>
      <c r="N3037" s="11" t="b">
        <v>1</v>
      </c>
      <c r="O3037" s="11" t="s">
        <v>8301</v>
      </c>
      <c r="P3037" s="14">
        <f>ROUND(E3037/D3037*100,0)</f>
        <v>109</v>
      </c>
      <c r="Q3037" s="11">
        <f>IFERROR(ROUND(E3037/M3037,2),0)</f>
        <v>88.59</v>
      </c>
      <c r="R3037" s="16" t="s">
        <v>8315</v>
      </c>
      <c r="S3037" s="11" t="s">
        <v>8355</v>
      </c>
      <c r="T3037" s="21">
        <f>(((K3037/60)/60)/24)+DATE(1970,1,1)</f>
        <v>41368.560289351852</v>
      </c>
      <c r="U3037" s="21">
        <f>(((I3037/60)/60)/24)+DATE(1970,1,1)</f>
        <v>41398.560289351852</v>
      </c>
    </row>
    <row r="3038" spans="1:21" ht="49" hidden="1" x14ac:dyDescent="0.25">
      <c r="A3038">
        <v>3036</v>
      </c>
      <c r="B3038" s="9" t="s">
        <v>3036</v>
      </c>
      <c r="C3038" s="3" t="s">
        <v>7146</v>
      </c>
      <c r="D3038" s="12">
        <v>25000</v>
      </c>
      <c r="E3038" s="13">
        <v>31683</v>
      </c>
      <c r="F3038" s="11" t="s">
        <v>8218</v>
      </c>
      <c r="G3038" s="11" t="s">
        <v>8223</v>
      </c>
      <c r="H3038" s="11" t="s">
        <v>8245</v>
      </c>
      <c r="I3038" s="11">
        <v>1376654340</v>
      </c>
      <c r="K3038" s="11">
        <v>1373568644</v>
      </c>
      <c r="L3038" s="11" t="b">
        <v>0</v>
      </c>
      <c r="M3038" s="11">
        <v>329</v>
      </c>
      <c r="N3038" s="11" t="b">
        <v>1</v>
      </c>
      <c r="O3038" s="11" t="s">
        <v>8301</v>
      </c>
      <c r="P3038" s="14">
        <f>ROUND(E3038/D3038*100,0)</f>
        <v>127</v>
      </c>
      <c r="Q3038" s="11">
        <f>IFERROR(ROUND(E3038/M3038,2),0)</f>
        <v>96.3</v>
      </c>
      <c r="R3038" s="16" t="s">
        <v>8315</v>
      </c>
      <c r="S3038" s="11" t="s">
        <v>8355</v>
      </c>
      <c r="T3038" s="21">
        <f>(((K3038/60)/60)/24)+DATE(1970,1,1)</f>
        <v>41466.785231481481</v>
      </c>
      <c r="U3038" s="21">
        <f>(((I3038/60)/60)/24)+DATE(1970,1,1)</f>
        <v>41502.499305555553</v>
      </c>
    </row>
    <row r="3039" spans="1:21" ht="65" hidden="1" x14ac:dyDescent="0.25">
      <c r="A3039">
        <v>3037</v>
      </c>
      <c r="B3039" s="9" t="s">
        <v>3037</v>
      </c>
      <c r="C3039" s="3" t="s">
        <v>7147</v>
      </c>
      <c r="D3039" s="12">
        <v>500</v>
      </c>
      <c r="E3039" s="13">
        <v>1066</v>
      </c>
      <c r="F3039" s="11" t="s">
        <v>8218</v>
      </c>
      <c r="G3039" s="11" t="s">
        <v>8223</v>
      </c>
      <c r="H3039" s="11" t="s">
        <v>8245</v>
      </c>
      <c r="I3039" s="11">
        <v>1285995540</v>
      </c>
      <c r="K3039" s="11">
        <v>1279574773</v>
      </c>
      <c r="L3039" s="11" t="b">
        <v>0</v>
      </c>
      <c r="M3039" s="11">
        <v>32</v>
      </c>
      <c r="N3039" s="11" t="b">
        <v>1</v>
      </c>
      <c r="O3039" s="11" t="s">
        <v>8301</v>
      </c>
      <c r="P3039" s="14">
        <f>ROUND(E3039/D3039*100,0)</f>
        <v>213</v>
      </c>
      <c r="Q3039" s="11">
        <f>IFERROR(ROUND(E3039/M3039,2),0)</f>
        <v>33.31</v>
      </c>
      <c r="R3039" s="16" t="s">
        <v>8315</v>
      </c>
      <c r="S3039" s="11" t="s">
        <v>8355</v>
      </c>
      <c r="T3039" s="21">
        <f>(((K3039/60)/60)/24)+DATE(1970,1,1)</f>
        <v>40378.893206018518</v>
      </c>
      <c r="U3039" s="21">
        <f>(((I3039/60)/60)/24)+DATE(1970,1,1)</f>
        <v>40453.207638888889</v>
      </c>
    </row>
    <row r="3040" spans="1:21" ht="49" hidden="1" x14ac:dyDescent="0.25">
      <c r="A3040">
        <v>3038</v>
      </c>
      <c r="B3040" s="9" t="s">
        <v>3038</v>
      </c>
      <c r="C3040" s="3" t="s">
        <v>7148</v>
      </c>
      <c r="D3040" s="12">
        <v>1000</v>
      </c>
      <c r="E3040" s="13">
        <v>1005</v>
      </c>
      <c r="F3040" s="11" t="s">
        <v>8218</v>
      </c>
      <c r="G3040" s="11" t="s">
        <v>8223</v>
      </c>
      <c r="H3040" s="11" t="s">
        <v>8245</v>
      </c>
      <c r="I3040" s="11">
        <v>1457071397</v>
      </c>
      <c r="K3040" s="11">
        <v>1451887397</v>
      </c>
      <c r="L3040" s="11" t="b">
        <v>0</v>
      </c>
      <c r="M3040" s="11">
        <v>27</v>
      </c>
      <c r="N3040" s="11" t="b">
        <v>1</v>
      </c>
      <c r="O3040" s="11" t="s">
        <v>8301</v>
      </c>
      <c r="P3040" s="14">
        <f>ROUND(E3040/D3040*100,0)</f>
        <v>101</v>
      </c>
      <c r="Q3040" s="11">
        <f>IFERROR(ROUND(E3040/M3040,2),0)</f>
        <v>37.22</v>
      </c>
      <c r="R3040" s="16" t="s">
        <v>8315</v>
      </c>
      <c r="S3040" s="11" t="s">
        <v>8355</v>
      </c>
      <c r="T3040" s="21">
        <f>(((K3040/60)/60)/24)+DATE(1970,1,1)</f>
        <v>42373.252280092594</v>
      </c>
      <c r="U3040" s="21">
        <f>(((I3040/60)/60)/24)+DATE(1970,1,1)</f>
        <v>42433.252280092594</v>
      </c>
    </row>
    <row r="3041" spans="1:21" ht="49" hidden="1" x14ac:dyDescent="0.25">
      <c r="A3041">
        <v>3039</v>
      </c>
      <c r="B3041" s="9" t="s">
        <v>3039</v>
      </c>
      <c r="C3041" s="3" t="s">
        <v>7149</v>
      </c>
      <c r="D3041" s="12">
        <v>20000</v>
      </c>
      <c r="E3041" s="13">
        <v>21742.78</v>
      </c>
      <c r="F3041" s="11" t="s">
        <v>8218</v>
      </c>
      <c r="G3041" s="11" t="s">
        <v>8223</v>
      </c>
      <c r="H3041" s="11" t="s">
        <v>8245</v>
      </c>
      <c r="I3041" s="11">
        <v>1388303940</v>
      </c>
      <c r="K3041" s="11">
        <v>1386011038</v>
      </c>
      <c r="L3041" s="11" t="b">
        <v>0</v>
      </c>
      <c r="M3041" s="11">
        <v>236</v>
      </c>
      <c r="N3041" s="11" t="b">
        <v>1</v>
      </c>
      <c r="O3041" s="11" t="s">
        <v>8301</v>
      </c>
      <c r="P3041" s="14">
        <f>ROUND(E3041/D3041*100,0)</f>
        <v>109</v>
      </c>
      <c r="Q3041" s="11">
        <f>IFERROR(ROUND(E3041/M3041,2),0)</f>
        <v>92.13</v>
      </c>
      <c r="R3041" s="16" t="s">
        <v>8315</v>
      </c>
      <c r="S3041" s="11" t="s">
        <v>8355</v>
      </c>
      <c r="T3041" s="21">
        <f>(((K3041/60)/60)/24)+DATE(1970,1,1)</f>
        <v>41610.794421296298</v>
      </c>
      <c r="U3041" s="21">
        <f>(((I3041/60)/60)/24)+DATE(1970,1,1)</f>
        <v>41637.332638888889</v>
      </c>
    </row>
    <row r="3042" spans="1:21" ht="49" hidden="1" x14ac:dyDescent="0.25">
      <c r="A3042">
        <v>3040</v>
      </c>
      <c r="B3042" s="9" t="s">
        <v>3040</v>
      </c>
      <c r="C3042" s="3" t="s">
        <v>7150</v>
      </c>
      <c r="D3042" s="12">
        <v>3000</v>
      </c>
      <c r="E3042" s="13">
        <v>3225</v>
      </c>
      <c r="F3042" s="11" t="s">
        <v>8218</v>
      </c>
      <c r="G3042" s="11" t="s">
        <v>8223</v>
      </c>
      <c r="H3042" s="11" t="s">
        <v>8245</v>
      </c>
      <c r="I3042" s="11">
        <v>1435359600</v>
      </c>
      <c r="K3042" s="11">
        <v>1434999621</v>
      </c>
      <c r="L3042" s="11" t="b">
        <v>0</v>
      </c>
      <c r="M3042" s="11">
        <v>42</v>
      </c>
      <c r="N3042" s="11" t="b">
        <v>1</v>
      </c>
      <c r="O3042" s="11" t="s">
        <v>8301</v>
      </c>
      <c r="P3042" s="14">
        <f>ROUND(E3042/D3042*100,0)</f>
        <v>108</v>
      </c>
      <c r="Q3042" s="11">
        <f>IFERROR(ROUND(E3042/M3042,2),0)</f>
        <v>76.790000000000006</v>
      </c>
      <c r="R3042" s="16" t="s">
        <v>8315</v>
      </c>
      <c r="S3042" s="11" t="s">
        <v>8355</v>
      </c>
      <c r="T3042" s="21">
        <f>(((K3042/60)/60)/24)+DATE(1970,1,1)</f>
        <v>42177.791909722218</v>
      </c>
      <c r="U3042" s="21">
        <f>(((I3042/60)/60)/24)+DATE(1970,1,1)</f>
        <v>42181.958333333328</v>
      </c>
    </row>
    <row r="3043" spans="1:21" ht="33" hidden="1" x14ac:dyDescent="0.25">
      <c r="A3043">
        <v>3041</v>
      </c>
      <c r="B3043" s="9" t="s">
        <v>3041</v>
      </c>
      <c r="C3043" s="3" t="s">
        <v>7151</v>
      </c>
      <c r="D3043" s="12">
        <v>8300</v>
      </c>
      <c r="E3043" s="13">
        <v>9170</v>
      </c>
      <c r="F3043" s="11" t="s">
        <v>8218</v>
      </c>
      <c r="G3043" s="11" t="s">
        <v>8223</v>
      </c>
      <c r="H3043" s="11" t="s">
        <v>8245</v>
      </c>
      <c r="I3043" s="11">
        <v>1453323048</v>
      </c>
      <c r="K3043" s="11">
        <v>1450731048</v>
      </c>
      <c r="L3043" s="11" t="b">
        <v>0</v>
      </c>
      <c r="M3043" s="11">
        <v>95</v>
      </c>
      <c r="N3043" s="11" t="b">
        <v>1</v>
      </c>
      <c r="O3043" s="11" t="s">
        <v>8301</v>
      </c>
      <c r="P3043" s="14">
        <f>ROUND(E3043/D3043*100,0)</f>
        <v>110</v>
      </c>
      <c r="Q3043" s="11">
        <f>IFERROR(ROUND(E3043/M3043,2),0)</f>
        <v>96.53</v>
      </c>
      <c r="R3043" s="16" t="s">
        <v>8315</v>
      </c>
      <c r="S3043" s="11" t="s">
        <v>8355</v>
      </c>
      <c r="T3043" s="21">
        <f>(((K3043/60)/60)/24)+DATE(1970,1,1)</f>
        <v>42359.868611111116</v>
      </c>
      <c r="U3043" s="21">
        <f>(((I3043/60)/60)/24)+DATE(1970,1,1)</f>
        <v>42389.868611111116</v>
      </c>
    </row>
    <row r="3044" spans="1:21" ht="49" hidden="1" x14ac:dyDescent="0.25">
      <c r="A3044">
        <v>3042</v>
      </c>
      <c r="B3044" s="9" t="s">
        <v>3042</v>
      </c>
      <c r="C3044" s="3" t="s">
        <v>7152</v>
      </c>
      <c r="D3044" s="12">
        <v>1500</v>
      </c>
      <c r="E3044" s="13">
        <v>1920</v>
      </c>
      <c r="F3044" s="11" t="s">
        <v>8218</v>
      </c>
      <c r="G3044" s="11" t="s">
        <v>8224</v>
      </c>
      <c r="H3044" s="11" t="s">
        <v>8246</v>
      </c>
      <c r="I3044" s="11">
        <v>1444149047</v>
      </c>
      <c r="K3044" s="11">
        <v>1441557047</v>
      </c>
      <c r="L3044" s="11" t="b">
        <v>0</v>
      </c>
      <c r="M3044" s="11">
        <v>37</v>
      </c>
      <c r="N3044" s="11" t="b">
        <v>1</v>
      </c>
      <c r="O3044" s="11" t="s">
        <v>8301</v>
      </c>
      <c r="P3044" s="14">
        <f>ROUND(E3044/D3044*100,0)</f>
        <v>128</v>
      </c>
      <c r="Q3044" s="11">
        <f>IFERROR(ROUND(E3044/M3044,2),0)</f>
        <v>51.89</v>
      </c>
      <c r="R3044" s="16" t="s">
        <v>8315</v>
      </c>
      <c r="S3044" s="11" t="s">
        <v>8355</v>
      </c>
      <c r="T3044" s="21">
        <f>(((K3044/60)/60)/24)+DATE(1970,1,1)</f>
        <v>42253.688043981485</v>
      </c>
      <c r="U3044" s="21">
        <f>(((I3044/60)/60)/24)+DATE(1970,1,1)</f>
        <v>42283.688043981485</v>
      </c>
    </row>
    <row r="3045" spans="1:21" ht="49" hidden="1" x14ac:dyDescent="0.25">
      <c r="A3045">
        <v>3043</v>
      </c>
      <c r="B3045" s="9" t="s">
        <v>3043</v>
      </c>
      <c r="C3045" s="3" t="s">
        <v>7153</v>
      </c>
      <c r="D3045" s="12">
        <v>15000</v>
      </c>
      <c r="E3045" s="13">
        <v>16501</v>
      </c>
      <c r="F3045" s="11" t="s">
        <v>8218</v>
      </c>
      <c r="G3045" s="11" t="s">
        <v>8228</v>
      </c>
      <c r="H3045" s="11" t="s">
        <v>8250</v>
      </c>
      <c r="I3045" s="11">
        <v>1429152600</v>
      </c>
      <c r="K3045" s="11">
        <v>1426815699</v>
      </c>
      <c r="L3045" s="11" t="b">
        <v>0</v>
      </c>
      <c r="M3045" s="11">
        <v>128</v>
      </c>
      <c r="N3045" s="11" t="b">
        <v>1</v>
      </c>
      <c r="O3045" s="11" t="s">
        <v>8301</v>
      </c>
      <c r="P3045" s="14">
        <f>ROUND(E3045/D3045*100,0)</f>
        <v>110</v>
      </c>
      <c r="Q3045" s="11">
        <f>IFERROR(ROUND(E3045/M3045,2),0)</f>
        <v>128.91</v>
      </c>
      <c r="R3045" s="16" t="s">
        <v>8315</v>
      </c>
      <c r="S3045" s="11" t="s">
        <v>8355</v>
      </c>
      <c r="T3045" s="21">
        <f>(((K3045/60)/60)/24)+DATE(1970,1,1)</f>
        <v>42083.070590277777</v>
      </c>
      <c r="U3045" s="21">
        <f>(((I3045/60)/60)/24)+DATE(1970,1,1)</f>
        <v>42110.118055555555</v>
      </c>
    </row>
    <row r="3046" spans="1:21" ht="49" hidden="1" x14ac:dyDescent="0.25">
      <c r="A3046">
        <v>3044</v>
      </c>
      <c r="B3046" s="9" t="s">
        <v>3044</v>
      </c>
      <c r="C3046" s="3" t="s">
        <v>7154</v>
      </c>
      <c r="D3046" s="12">
        <v>12000</v>
      </c>
      <c r="E3046" s="13">
        <v>13121</v>
      </c>
      <c r="F3046" s="11" t="s">
        <v>8218</v>
      </c>
      <c r="G3046" s="11" t="s">
        <v>8223</v>
      </c>
      <c r="H3046" s="11" t="s">
        <v>8245</v>
      </c>
      <c r="I3046" s="11">
        <v>1454433998</v>
      </c>
      <c r="K3046" s="11">
        <v>1453137998</v>
      </c>
      <c r="L3046" s="11" t="b">
        <v>0</v>
      </c>
      <c r="M3046" s="11">
        <v>156</v>
      </c>
      <c r="N3046" s="11" t="b">
        <v>1</v>
      </c>
      <c r="O3046" s="11" t="s">
        <v>8301</v>
      </c>
      <c r="P3046" s="14">
        <f>ROUND(E3046/D3046*100,0)</f>
        <v>109</v>
      </c>
      <c r="Q3046" s="11">
        <f>IFERROR(ROUND(E3046/M3046,2),0)</f>
        <v>84.11</v>
      </c>
      <c r="R3046" s="16" t="s">
        <v>8315</v>
      </c>
      <c r="S3046" s="11" t="s">
        <v>8355</v>
      </c>
      <c r="T3046" s="21">
        <f>(((K3046/60)/60)/24)+DATE(1970,1,1)</f>
        <v>42387.7268287037</v>
      </c>
      <c r="U3046" s="21">
        <f>(((I3046/60)/60)/24)+DATE(1970,1,1)</f>
        <v>42402.7268287037</v>
      </c>
    </row>
    <row r="3047" spans="1:21" ht="49" hidden="1" x14ac:dyDescent="0.25">
      <c r="A3047">
        <v>3045</v>
      </c>
      <c r="B3047" s="9" t="s">
        <v>3045</v>
      </c>
      <c r="C3047" s="3" t="s">
        <v>7155</v>
      </c>
      <c r="D3047" s="12">
        <v>4000</v>
      </c>
      <c r="E3047" s="13">
        <v>5308.26</v>
      </c>
      <c r="F3047" s="11" t="s">
        <v>8218</v>
      </c>
      <c r="G3047" s="11" t="s">
        <v>8223</v>
      </c>
      <c r="H3047" s="11" t="s">
        <v>8245</v>
      </c>
      <c r="I3047" s="11">
        <v>1408679055</v>
      </c>
      <c r="K3047" s="11">
        <v>1406087055</v>
      </c>
      <c r="L3047" s="11" t="b">
        <v>0</v>
      </c>
      <c r="M3047" s="11">
        <v>64</v>
      </c>
      <c r="N3047" s="11" t="b">
        <v>1</v>
      </c>
      <c r="O3047" s="11" t="s">
        <v>8301</v>
      </c>
      <c r="P3047" s="14">
        <f>ROUND(E3047/D3047*100,0)</f>
        <v>133</v>
      </c>
      <c r="Q3047" s="11">
        <f>IFERROR(ROUND(E3047/M3047,2),0)</f>
        <v>82.94</v>
      </c>
      <c r="R3047" s="16" t="s">
        <v>8315</v>
      </c>
      <c r="S3047" s="11" t="s">
        <v>8355</v>
      </c>
      <c r="T3047" s="21">
        <f>(((K3047/60)/60)/24)+DATE(1970,1,1)</f>
        <v>41843.155729166669</v>
      </c>
      <c r="U3047" s="21">
        <f>(((I3047/60)/60)/24)+DATE(1970,1,1)</f>
        <v>41873.155729166669</v>
      </c>
    </row>
    <row r="3048" spans="1:21" ht="49" hidden="1" x14ac:dyDescent="0.25">
      <c r="A3048">
        <v>3046</v>
      </c>
      <c r="B3048" s="9" t="s">
        <v>3046</v>
      </c>
      <c r="C3048" s="3" t="s">
        <v>7156</v>
      </c>
      <c r="D3048" s="12">
        <v>7900</v>
      </c>
      <c r="E3048" s="13">
        <v>15077</v>
      </c>
      <c r="F3048" s="11" t="s">
        <v>8218</v>
      </c>
      <c r="G3048" s="11" t="s">
        <v>8223</v>
      </c>
      <c r="H3048" s="11" t="s">
        <v>8245</v>
      </c>
      <c r="I3048" s="11">
        <v>1410324720</v>
      </c>
      <c r="K3048" s="11">
        <v>1407784586</v>
      </c>
      <c r="L3048" s="11" t="b">
        <v>0</v>
      </c>
      <c r="M3048" s="11">
        <v>58</v>
      </c>
      <c r="N3048" s="11" t="b">
        <v>1</v>
      </c>
      <c r="O3048" s="11" t="s">
        <v>8301</v>
      </c>
      <c r="P3048" s="14">
        <f>ROUND(E3048/D3048*100,0)</f>
        <v>191</v>
      </c>
      <c r="Q3048" s="11">
        <f>IFERROR(ROUND(E3048/M3048,2),0)</f>
        <v>259.95</v>
      </c>
      <c r="R3048" s="16" t="s">
        <v>8315</v>
      </c>
      <c r="S3048" s="11" t="s">
        <v>8355</v>
      </c>
      <c r="T3048" s="21">
        <f>(((K3048/60)/60)/24)+DATE(1970,1,1)</f>
        <v>41862.803078703706</v>
      </c>
      <c r="U3048" s="21">
        <f>(((I3048/60)/60)/24)+DATE(1970,1,1)</f>
        <v>41892.202777777777</v>
      </c>
    </row>
    <row r="3049" spans="1:21" ht="49" hidden="1" x14ac:dyDescent="0.25">
      <c r="A3049">
        <v>3047</v>
      </c>
      <c r="B3049" s="9" t="s">
        <v>3047</v>
      </c>
      <c r="C3049" s="3" t="s">
        <v>7157</v>
      </c>
      <c r="D3049" s="12">
        <v>500</v>
      </c>
      <c r="E3049" s="13">
        <v>745</v>
      </c>
      <c r="F3049" s="11" t="s">
        <v>8218</v>
      </c>
      <c r="G3049" s="11" t="s">
        <v>8223</v>
      </c>
      <c r="H3049" s="11" t="s">
        <v>8245</v>
      </c>
      <c r="I3049" s="11">
        <v>1461762960</v>
      </c>
      <c r="K3049" s="11">
        <v>1457999054</v>
      </c>
      <c r="L3049" s="11" t="b">
        <v>0</v>
      </c>
      <c r="M3049" s="11">
        <v>20</v>
      </c>
      <c r="N3049" s="11" t="b">
        <v>1</v>
      </c>
      <c r="O3049" s="11" t="s">
        <v>8301</v>
      </c>
      <c r="P3049" s="14">
        <f>ROUND(E3049/D3049*100,0)</f>
        <v>149</v>
      </c>
      <c r="Q3049" s="11">
        <f>IFERROR(ROUND(E3049/M3049,2),0)</f>
        <v>37.25</v>
      </c>
      <c r="R3049" s="16" t="s">
        <v>8315</v>
      </c>
      <c r="S3049" s="11" t="s">
        <v>8355</v>
      </c>
      <c r="T3049" s="21">
        <f>(((K3049/60)/60)/24)+DATE(1970,1,1)</f>
        <v>42443.989050925928</v>
      </c>
      <c r="U3049" s="21">
        <f>(((I3049/60)/60)/24)+DATE(1970,1,1)</f>
        <v>42487.552777777775</v>
      </c>
    </row>
    <row r="3050" spans="1:21" ht="49" hidden="1" x14ac:dyDescent="0.25">
      <c r="A3050">
        <v>3048</v>
      </c>
      <c r="B3050" s="9" t="s">
        <v>3048</v>
      </c>
      <c r="C3050" s="3" t="s">
        <v>7158</v>
      </c>
      <c r="D3050" s="12">
        <v>5000</v>
      </c>
      <c r="E3050" s="13">
        <v>8320</v>
      </c>
      <c r="F3050" s="11" t="s">
        <v>8218</v>
      </c>
      <c r="G3050" s="11" t="s">
        <v>8223</v>
      </c>
      <c r="H3050" s="11" t="s">
        <v>8245</v>
      </c>
      <c r="I3050" s="11">
        <v>1420060920</v>
      </c>
      <c r="K3050" s="11">
        <v>1417556262</v>
      </c>
      <c r="L3050" s="11" t="b">
        <v>0</v>
      </c>
      <c r="M3050" s="11">
        <v>47</v>
      </c>
      <c r="N3050" s="11" t="b">
        <v>1</v>
      </c>
      <c r="O3050" s="11" t="s">
        <v>8301</v>
      </c>
      <c r="P3050" s="14">
        <f>ROUND(E3050/D3050*100,0)</f>
        <v>166</v>
      </c>
      <c r="Q3050" s="11">
        <f>IFERROR(ROUND(E3050/M3050,2),0)</f>
        <v>177.02</v>
      </c>
      <c r="R3050" s="16" t="s">
        <v>8315</v>
      </c>
      <c r="S3050" s="11" t="s">
        <v>8355</v>
      </c>
      <c r="T3050" s="21">
        <f>(((K3050/60)/60)/24)+DATE(1970,1,1)</f>
        <v>41975.901180555549</v>
      </c>
      <c r="U3050" s="21">
        <f>(((I3050/60)/60)/24)+DATE(1970,1,1)</f>
        <v>42004.890277777777</v>
      </c>
    </row>
    <row r="3051" spans="1:21" ht="49" hidden="1" x14ac:dyDescent="0.25">
      <c r="A3051">
        <v>3049</v>
      </c>
      <c r="B3051" s="9" t="s">
        <v>3049</v>
      </c>
      <c r="C3051" s="3" t="s">
        <v>7159</v>
      </c>
      <c r="D3051" s="12">
        <v>3750</v>
      </c>
      <c r="E3051" s="13">
        <v>4000</v>
      </c>
      <c r="F3051" s="11" t="s">
        <v>8218</v>
      </c>
      <c r="G3051" s="11" t="s">
        <v>8223</v>
      </c>
      <c r="H3051" s="11" t="s">
        <v>8245</v>
      </c>
      <c r="I3051" s="11">
        <v>1434241255</v>
      </c>
      <c r="K3051" s="11">
        <v>1431649255</v>
      </c>
      <c r="L3051" s="11" t="b">
        <v>0</v>
      </c>
      <c r="M3051" s="11">
        <v>54</v>
      </c>
      <c r="N3051" s="11" t="b">
        <v>1</v>
      </c>
      <c r="O3051" s="11" t="s">
        <v>8301</v>
      </c>
      <c r="P3051" s="14">
        <f>ROUND(E3051/D3051*100,0)</f>
        <v>107</v>
      </c>
      <c r="Q3051" s="11">
        <f>IFERROR(ROUND(E3051/M3051,2),0)</f>
        <v>74.069999999999993</v>
      </c>
      <c r="R3051" s="16" t="s">
        <v>8315</v>
      </c>
      <c r="S3051" s="11" t="s">
        <v>8355</v>
      </c>
      <c r="T3051" s="21">
        <f>(((K3051/60)/60)/24)+DATE(1970,1,1)</f>
        <v>42139.014525462961</v>
      </c>
      <c r="U3051" s="21">
        <f>(((I3051/60)/60)/24)+DATE(1970,1,1)</f>
        <v>42169.014525462961</v>
      </c>
    </row>
    <row r="3052" spans="1:21" ht="33" hidden="1" x14ac:dyDescent="0.25">
      <c r="A3052">
        <v>3050</v>
      </c>
      <c r="B3052" s="9" t="s">
        <v>3050</v>
      </c>
      <c r="C3052" s="3" t="s">
        <v>7160</v>
      </c>
      <c r="D3052" s="12">
        <v>600</v>
      </c>
      <c r="E3052" s="13">
        <v>636</v>
      </c>
      <c r="F3052" s="11" t="s">
        <v>8218</v>
      </c>
      <c r="G3052" s="11" t="s">
        <v>8223</v>
      </c>
      <c r="H3052" s="11" t="s">
        <v>8245</v>
      </c>
      <c r="I3052" s="11">
        <v>1462420960</v>
      </c>
      <c r="K3052" s="11">
        <v>1459828960</v>
      </c>
      <c r="L3052" s="11" t="b">
        <v>0</v>
      </c>
      <c r="M3052" s="11">
        <v>9</v>
      </c>
      <c r="N3052" s="11" t="b">
        <v>1</v>
      </c>
      <c r="O3052" s="11" t="s">
        <v>8301</v>
      </c>
      <c r="P3052" s="14">
        <f>ROUND(E3052/D3052*100,0)</f>
        <v>106</v>
      </c>
      <c r="Q3052" s="11">
        <f>IFERROR(ROUND(E3052/M3052,2),0)</f>
        <v>70.67</v>
      </c>
      <c r="R3052" s="16" t="s">
        <v>8315</v>
      </c>
      <c r="S3052" s="11" t="s">
        <v>8355</v>
      </c>
      <c r="T3052" s="21">
        <f>(((K3052/60)/60)/24)+DATE(1970,1,1)</f>
        <v>42465.16851851852</v>
      </c>
      <c r="U3052" s="21">
        <f>(((I3052/60)/60)/24)+DATE(1970,1,1)</f>
        <v>42495.16851851852</v>
      </c>
    </row>
    <row r="3053" spans="1:21" ht="49" hidden="1" x14ac:dyDescent="0.25">
      <c r="A3053">
        <v>3051</v>
      </c>
      <c r="B3053" s="9" t="s">
        <v>3051</v>
      </c>
      <c r="C3053" s="3" t="s">
        <v>7161</v>
      </c>
      <c r="D3053" s="12">
        <v>3500</v>
      </c>
      <c r="E3053" s="13">
        <v>827</v>
      </c>
      <c r="F3053" s="11" t="s">
        <v>8220</v>
      </c>
      <c r="G3053" s="11" t="s">
        <v>8224</v>
      </c>
      <c r="H3053" s="11" t="s">
        <v>8246</v>
      </c>
      <c r="I3053" s="11">
        <v>1486547945</v>
      </c>
      <c r="K3053" s="11">
        <v>1483955945</v>
      </c>
      <c r="L3053" s="11" t="b">
        <v>1</v>
      </c>
      <c r="M3053" s="11">
        <v>35</v>
      </c>
      <c r="N3053" s="11" t="b">
        <v>0</v>
      </c>
      <c r="O3053" s="11" t="s">
        <v>8301</v>
      </c>
      <c r="P3053" s="14">
        <f>ROUND(E3053/D3053*100,0)</f>
        <v>24</v>
      </c>
      <c r="Q3053" s="11">
        <f>IFERROR(ROUND(E3053/M3053,2),0)</f>
        <v>23.63</v>
      </c>
      <c r="R3053" s="16" t="s">
        <v>8315</v>
      </c>
      <c r="S3053" s="11" t="s">
        <v>8355</v>
      </c>
      <c r="T3053" s="21">
        <f>(((K3053/60)/60)/24)+DATE(1970,1,1)</f>
        <v>42744.416030092587</v>
      </c>
      <c r="U3053" s="21">
        <f>(((I3053/60)/60)/24)+DATE(1970,1,1)</f>
        <v>42774.416030092587</v>
      </c>
    </row>
    <row r="3054" spans="1:21" ht="33" hidden="1" x14ac:dyDescent="0.25">
      <c r="A3054">
        <v>3052</v>
      </c>
      <c r="B3054" s="9" t="s">
        <v>3052</v>
      </c>
      <c r="C3054" s="3" t="s">
        <v>7162</v>
      </c>
      <c r="D3054" s="12">
        <v>50000</v>
      </c>
      <c r="E3054" s="13">
        <v>75</v>
      </c>
      <c r="F3054" s="11" t="s">
        <v>8220</v>
      </c>
      <c r="G3054" s="11" t="s">
        <v>8223</v>
      </c>
      <c r="H3054" s="11" t="s">
        <v>8245</v>
      </c>
      <c r="I3054" s="11">
        <v>1432828740</v>
      </c>
      <c r="K3054" s="11">
        <v>1430237094</v>
      </c>
      <c r="L3054" s="11" t="b">
        <v>0</v>
      </c>
      <c r="M3054" s="11">
        <v>2</v>
      </c>
      <c r="N3054" s="11" t="b">
        <v>0</v>
      </c>
      <c r="O3054" s="11" t="s">
        <v>8301</v>
      </c>
      <c r="P3054" s="14">
        <f>ROUND(E3054/D3054*100,0)</f>
        <v>0</v>
      </c>
      <c r="Q3054" s="11">
        <f>IFERROR(ROUND(E3054/M3054,2),0)</f>
        <v>37.5</v>
      </c>
      <c r="R3054" s="16" t="s">
        <v>8315</v>
      </c>
      <c r="S3054" s="11" t="s">
        <v>8355</v>
      </c>
      <c r="T3054" s="21">
        <f>(((K3054/60)/60)/24)+DATE(1970,1,1)</f>
        <v>42122.670069444444</v>
      </c>
      <c r="U3054" s="21">
        <f>(((I3054/60)/60)/24)+DATE(1970,1,1)</f>
        <v>42152.665972222225</v>
      </c>
    </row>
    <row r="3055" spans="1:21" ht="49" hidden="1" x14ac:dyDescent="0.25">
      <c r="A3055">
        <v>3053</v>
      </c>
      <c r="B3055" s="9" t="s">
        <v>3053</v>
      </c>
      <c r="C3055" s="3" t="s">
        <v>7163</v>
      </c>
      <c r="D3055" s="12">
        <v>10000</v>
      </c>
      <c r="E3055" s="13">
        <v>40</v>
      </c>
      <c r="F3055" s="11" t="s">
        <v>8220</v>
      </c>
      <c r="G3055" s="11" t="s">
        <v>8223</v>
      </c>
      <c r="H3055" s="11" t="s">
        <v>8245</v>
      </c>
      <c r="I3055" s="11">
        <v>1412222340</v>
      </c>
      <c r="K3055" s="11">
        <v>1407781013</v>
      </c>
      <c r="L3055" s="11" t="b">
        <v>0</v>
      </c>
      <c r="M3055" s="11">
        <v>3</v>
      </c>
      <c r="N3055" s="11" t="b">
        <v>0</v>
      </c>
      <c r="O3055" s="11" t="s">
        <v>8301</v>
      </c>
      <c r="P3055" s="14">
        <f>ROUND(E3055/D3055*100,0)</f>
        <v>0</v>
      </c>
      <c r="Q3055" s="11">
        <f>IFERROR(ROUND(E3055/M3055,2),0)</f>
        <v>13.33</v>
      </c>
      <c r="R3055" s="16" t="s">
        <v>8315</v>
      </c>
      <c r="S3055" s="11" t="s">
        <v>8355</v>
      </c>
      <c r="T3055" s="21">
        <f>(((K3055/60)/60)/24)+DATE(1970,1,1)</f>
        <v>41862.761724537035</v>
      </c>
      <c r="U3055" s="21">
        <f>(((I3055/60)/60)/24)+DATE(1970,1,1)</f>
        <v>41914.165972222225</v>
      </c>
    </row>
    <row r="3056" spans="1:21" ht="49" hidden="1" x14ac:dyDescent="0.25">
      <c r="A3056">
        <v>3054</v>
      </c>
      <c r="B3056" s="9" t="s">
        <v>3054</v>
      </c>
      <c r="C3056" s="3" t="s">
        <v>7164</v>
      </c>
      <c r="D3056" s="12">
        <v>300</v>
      </c>
      <c r="E3056" s="13">
        <v>0</v>
      </c>
      <c r="F3056" s="11" t="s">
        <v>8220</v>
      </c>
      <c r="G3056" s="11" t="s">
        <v>8223</v>
      </c>
      <c r="H3056" s="11" t="s">
        <v>8245</v>
      </c>
      <c r="I3056" s="11">
        <v>1425258240</v>
      </c>
      <c r="K3056" s="11">
        <v>1422043154</v>
      </c>
      <c r="L3056" s="11" t="b">
        <v>0</v>
      </c>
      <c r="M3056" s="11">
        <v>0</v>
      </c>
      <c r="N3056" s="11" t="b">
        <v>0</v>
      </c>
      <c r="O3056" s="11" t="s">
        <v>8301</v>
      </c>
      <c r="P3056" s="14">
        <f>ROUND(E3056/D3056*100,0)</f>
        <v>0</v>
      </c>
      <c r="Q3056" s="11">
        <f>IFERROR(ROUND(E3056/M3056,2),0)</f>
        <v>0</v>
      </c>
      <c r="R3056" s="16" t="s">
        <v>8315</v>
      </c>
      <c r="S3056" s="11" t="s">
        <v>8355</v>
      </c>
      <c r="T3056" s="21">
        <f>(((K3056/60)/60)/24)+DATE(1970,1,1)</f>
        <v>42027.832800925928</v>
      </c>
      <c r="U3056" s="21">
        <f>(((I3056/60)/60)/24)+DATE(1970,1,1)</f>
        <v>42065.044444444444</v>
      </c>
    </row>
    <row r="3057" spans="1:21" ht="49" hidden="1" x14ac:dyDescent="0.25">
      <c r="A3057">
        <v>3055</v>
      </c>
      <c r="B3057" s="9" t="s">
        <v>3055</v>
      </c>
      <c r="C3057" s="3" t="s">
        <v>7165</v>
      </c>
      <c r="D3057" s="12">
        <v>20000</v>
      </c>
      <c r="E3057" s="13">
        <v>1</v>
      </c>
      <c r="F3057" s="11" t="s">
        <v>8220</v>
      </c>
      <c r="G3057" s="11" t="s">
        <v>8223</v>
      </c>
      <c r="H3057" s="11" t="s">
        <v>8245</v>
      </c>
      <c r="I3057" s="11">
        <v>1420844390</v>
      </c>
      <c r="K3057" s="11">
        <v>1415660390</v>
      </c>
      <c r="L3057" s="11" t="b">
        <v>0</v>
      </c>
      <c r="M3057" s="11">
        <v>1</v>
      </c>
      <c r="N3057" s="11" t="b">
        <v>0</v>
      </c>
      <c r="O3057" s="11" t="s">
        <v>8301</v>
      </c>
      <c r="P3057" s="14">
        <f>ROUND(E3057/D3057*100,0)</f>
        <v>0</v>
      </c>
      <c r="Q3057" s="11">
        <f>IFERROR(ROUND(E3057/M3057,2),0)</f>
        <v>1</v>
      </c>
      <c r="R3057" s="16" t="s">
        <v>8315</v>
      </c>
      <c r="S3057" s="11" t="s">
        <v>8355</v>
      </c>
      <c r="T3057" s="21">
        <f>(((K3057/60)/60)/24)+DATE(1970,1,1)</f>
        <v>41953.95821759259</v>
      </c>
      <c r="U3057" s="21">
        <f>(((I3057/60)/60)/24)+DATE(1970,1,1)</f>
        <v>42013.95821759259</v>
      </c>
    </row>
    <row r="3058" spans="1:21" ht="49" hidden="1" x14ac:dyDescent="0.25">
      <c r="A3058">
        <v>3056</v>
      </c>
      <c r="B3058" s="9" t="s">
        <v>3056</v>
      </c>
      <c r="C3058" s="3" t="s">
        <v>7166</v>
      </c>
      <c r="D3058" s="12">
        <v>25000</v>
      </c>
      <c r="E3058" s="13">
        <v>0</v>
      </c>
      <c r="F3058" s="11" t="s">
        <v>8220</v>
      </c>
      <c r="G3058" s="11" t="s">
        <v>8223</v>
      </c>
      <c r="H3058" s="11" t="s">
        <v>8245</v>
      </c>
      <c r="I3058" s="11">
        <v>1412003784</v>
      </c>
      <c r="K3058" s="11">
        <v>1406819784</v>
      </c>
      <c r="L3058" s="11" t="b">
        <v>0</v>
      </c>
      <c r="M3058" s="11">
        <v>0</v>
      </c>
      <c r="N3058" s="11" t="b">
        <v>0</v>
      </c>
      <c r="O3058" s="11" t="s">
        <v>8301</v>
      </c>
      <c r="P3058" s="14">
        <f>ROUND(E3058/D3058*100,0)</f>
        <v>0</v>
      </c>
      <c r="Q3058" s="11">
        <f>IFERROR(ROUND(E3058/M3058,2),0)</f>
        <v>0</v>
      </c>
      <c r="R3058" s="16" t="s">
        <v>8315</v>
      </c>
      <c r="S3058" s="11" t="s">
        <v>8355</v>
      </c>
      <c r="T3058" s="21">
        <f>(((K3058/60)/60)/24)+DATE(1970,1,1)</f>
        <v>41851.636388888888</v>
      </c>
      <c r="U3058" s="21">
        <f>(((I3058/60)/60)/24)+DATE(1970,1,1)</f>
        <v>41911.636388888888</v>
      </c>
    </row>
    <row r="3059" spans="1:21" ht="49" hidden="1" x14ac:dyDescent="0.25">
      <c r="A3059">
        <v>3057</v>
      </c>
      <c r="B3059" s="9" t="s">
        <v>3057</v>
      </c>
      <c r="C3059" s="3" t="s">
        <v>7167</v>
      </c>
      <c r="D3059" s="12">
        <v>50000</v>
      </c>
      <c r="E3059" s="13">
        <v>0</v>
      </c>
      <c r="F3059" s="11" t="s">
        <v>8220</v>
      </c>
      <c r="G3059" s="11" t="s">
        <v>8224</v>
      </c>
      <c r="H3059" s="11" t="s">
        <v>8246</v>
      </c>
      <c r="I3059" s="11">
        <v>1459694211</v>
      </c>
      <c r="K3059" s="11">
        <v>1457105811</v>
      </c>
      <c r="L3059" s="11" t="b">
        <v>0</v>
      </c>
      <c r="M3059" s="11">
        <v>0</v>
      </c>
      <c r="N3059" s="11" t="b">
        <v>0</v>
      </c>
      <c r="O3059" s="11" t="s">
        <v>8301</v>
      </c>
      <c r="P3059" s="14">
        <f>ROUND(E3059/D3059*100,0)</f>
        <v>0</v>
      </c>
      <c r="Q3059" s="11">
        <f>IFERROR(ROUND(E3059/M3059,2),0)</f>
        <v>0</v>
      </c>
      <c r="R3059" s="16" t="s">
        <v>8315</v>
      </c>
      <c r="S3059" s="11" t="s">
        <v>8355</v>
      </c>
      <c r="T3059" s="21">
        <f>(((K3059/60)/60)/24)+DATE(1970,1,1)</f>
        <v>42433.650590277779</v>
      </c>
      <c r="U3059" s="21">
        <f>(((I3059/60)/60)/24)+DATE(1970,1,1)</f>
        <v>42463.608923611115</v>
      </c>
    </row>
    <row r="3060" spans="1:21" ht="49" hidden="1" x14ac:dyDescent="0.25">
      <c r="A3060">
        <v>3058</v>
      </c>
      <c r="B3060" s="9" t="s">
        <v>3058</v>
      </c>
      <c r="C3060" s="3" t="s">
        <v>7168</v>
      </c>
      <c r="D3060" s="12">
        <v>18000</v>
      </c>
      <c r="E3060" s="13">
        <v>3</v>
      </c>
      <c r="F3060" s="11" t="s">
        <v>8220</v>
      </c>
      <c r="G3060" s="11" t="s">
        <v>8236</v>
      </c>
      <c r="H3060" s="11" t="s">
        <v>8248</v>
      </c>
      <c r="I3060" s="11">
        <v>1463734740</v>
      </c>
      <c r="K3060" s="11">
        <v>1459414740</v>
      </c>
      <c r="L3060" s="11" t="b">
        <v>0</v>
      </c>
      <c r="M3060" s="11">
        <v>3</v>
      </c>
      <c r="N3060" s="11" t="b">
        <v>0</v>
      </c>
      <c r="O3060" s="11" t="s">
        <v>8301</v>
      </c>
      <c r="P3060" s="14">
        <f>ROUND(E3060/D3060*100,0)</f>
        <v>0</v>
      </c>
      <c r="Q3060" s="11">
        <f>IFERROR(ROUND(E3060/M3060,2),0)</f>
        <v>1</v>
      </c>
      <c r="R3060" s="16" t="s">
        <v>8315</v>
      </c>
      <c r="S3060" s="11" t="s">
        <v>8355</v>
      </c>
      <c r="T3060" s="21">
        <f>(((K3060/60)/60)/24)+DATE(1970,1,1)</f>
        <v>42460.374305555553</v>
      </c>
      <c r="U3060" s="21">
        <f>(((I3060/60)/60)/24)+DATE(1970,1,1)</f>
        <v>42510.374305555553</v>
      </c>
    </row>
    <row r="3061" spans="1:21" ht="49" hidden="1" x14ac:dyDescent="0.25">
      <c r="A3061">
        <v>3059</v>
      </c>
      <c r="B3061" s="9" t="s">
        <v>3059</v>
      </c>
      <c r="C3061" s="3" t="s">
        <v>7169</v>
      </c>
      <c r="D3061" s="12">
        <v>15000</v>
      </c>
      <c r="E3061" s="13">
        <v>451</v>
      </c>
      <c r="F3061" s="11" t="s">
        <v>8220</v>
      </c>
      <c r="G3061" s="11" t="s">
        <v>8223</v>
      </c>
      <c r="H3061" s="11" t="s">
        <v>8245</v>
      </c>
      <c r="I3061" s="11">
        <v>1407536846</v>
      </c>
      <c r="K3061" s="11">
        <v>1404944846</v>
      </c>
      <c r="L3061" s="11" t="b">
        <v>0</v>
      </c>
      <c r="M3061" s="11">
        <v>11</v>
      </c>
      <c r="N3061" s="11" t="b">
        <v>0</v>
      </c>
      <c r="O3061" s="11" t="s">
        <v>8301</v>
      </c>
      <c r="P3061" s="14">
        <f>ROUND(E3061/D3061*100,0)</f>
        <v>3</v>
      </c>
      <c r="Q3061" s="11">
        <f>IFERROR(ROUND(E3061/M3061,2),0)</f>
        <v>41</v>
      </c>
      <c r="R3061" s="16" t="s">
        <v>8315</v>
      </c>
      <c r="S3061" s="11" t="s">
        <v>8355</v>
      </c>
      <c r="T3061" s="21">
        <f>(((K3061/60)/60)/24)+DATE(1970,1,1)</f>
        <v>41829.935717592591</v>
      </c>
      <c r="U3061" s="21">
        <f>(((I3061/60)/60)/24)+DATE(1970,1,1)</f>
        <v>41859.935717592591</v>
      </c>
    </row>
    <row r="3062" spans="1:21" ht="33" hidden="1" x14ac:dyDescent="0.25">
      <c r="A3062">
        <v>3060</v>
      </c>
      <c r="B3062" s="9" t="s">
        <v>3060</v>
      </c>
      <c r="C3062" s="3" t="s">
        <v>7170</v>
      </c>
      <c r="D3062" s="12">
        <v>220000</v>
      </c>
      <c r="E3062" s="13">
        <v>335</v>
      </c>
      <c r="F3062" s="11" t="s">
        <v>8220</v>
      </c>
      <c r="G3062" s="11" t="s">
        <v>8223</v>
      </c>
      <c r="H3062" s="11" t="s">
        <v>8245</v>
      </c>
      <c r="I3062" s="11">
        <v>1443422134</v>
      </c>
      <c r="K3062" s="11">
        <v>1440830134</v>
      </c>
      <c r="L3062" s="11" t="b">
        <v>0</v>
      </c>
      <c r="M3062" s="11">
        <v>6</v>
      </c>
      <c r="N3062" s="11" t="b">
        <v>0</v>
      </c>
      <c r="O3062" s="11" t="s">
        <v>8301</v>
      </c>
      <c r="P3062" s="14">
        <f>ROUND(E3062/D3062*100,0)</f>
        <v>0</v>
      </c>
      <c r="Q3062" s="11">
        <f>IFERROR(ROUND(E3062/M3062,2),0)</f>
        <v>55.83</v>
      </c>
      <c r="R3062" s="16" t="s">
        <v>8315</v>
      </c>
      <c r="S3062" s="11" t="s">
        <v>8355</v>
      </c>
      <c r="T3062" s="21">
        <f>(((K3062/60)/60)/24)+DATE(1970,1,1)</f>
        <v>42245.274699074071</v>
      </c>
      <c r="U3062" s="21">
        <f>(((I3062/60)/60)/24)+DATE(1970,1,1)</f>
        <v>42275.274699074071</v>
      </c>
    </row>
    <row r="3063" spans="1:21" ht="21" hidden="1" x14ac:dyDescent="0.25">
      <c r="A3063">
        <v>3061</v>
      </c>
      <c r="B3063" s="9" t="s">
        <v>3061</v>
      </c>
      <c r="C3063" s="3" t="s">
        <v>7171</v>
      </c>
      <c r="D3063" s="12">
        <v>1000000</v>
      </c>
      <c r="E3063" s="13">
        <v>0</v>
      </c>
      <c r="F3063" s="11" t="s">
        <v>8220</v>
      </c>
      <c r="G3063" s="11" t="s">
        <v>8223</v>
      </c>
      <c r="H3063" s="11" t="s">
        <v>8245</v>
      </c>
      <c r="I3063" s="11">
        <v>1407955748</v>
      </c>
      <c r="K3063" s="11">
        <v>1405363748</v>
      </c>
      <c r="L3063" s="11" t="b">
        <v>0</v>
      </c>
      <c r="M3063" s="11">
        <v>0</v>
      </c>
      <c r="N3063" s="11" t="b">
        <v>0</v>
      </c>
      <c r="O3063" s="11" t="s">
        <v>8301</v>
      </c>
      <c r="P3063" s="14">
        <f>ROUND(E3063/D3063*100,0)</f>
        <v>0</v>
      </c>
      <c r="Q3063" s="11">
        <f>IFERROR(ROUND(E3063/M3063,2),0)</f>
        <v>0</v>
      </c>
      <c r="R3063" s="16" t="s">
        <v>8315</v>
      </c>
      <c r="S3063" s="11" t="s">
        <v>8355</v>
      </c>
      <c r="T3063" s="21">
        <f>(((K3063/60)/60)/24)+DATE(1970,1,1)</f>
        <v>41834.784120370372</v>
      </c>
      <c r="U3063" s="21">
        <f>(((I3063/60)/60)/24)+DATE(1970,1,1)</f>
        <v>41864.784120370372</v>
      </c>
    </row>
    <row r="3064" spans="1:21" ht="49" hidden="1" x14ac:dyDescent="0.25">
      <c r="A3064">
        <v>3062</v>
      </c>
      <c r="B3064" s="9" t="s">
        <v>3062</v>
      </c>
      <c r="C3064" s="3" t="s">
        <v>7172</v>
      </c>
      <c r="D3064" s="12">
        <v>10000</v>
      </c>
      <c r="E3064" s="13">
        <v>6684</v>
      </c>
      <c r="F3064" s="11" t="s">
        <v>8220</v>
      </c>
      <c r="G3064" s="11" t="s">
        <v>8223</v>
      </c>
      <c r="H3064" s="11" t="s">
        <v>8245</v>
      </c>
      <c r="I3064" s="11">
        <v>1443636000</v>
      </c>
      <c r="K3064" s="11">
        <v>1441111892</v>
      </c>
      <c r="L3064" s="11" t="b">
        <v>0</v>
      </c>
      <c r="M3064" s="11">
        <v>67</v>
      </c>
      <c r="N3064" s="11" t="b">
        <v>0</v>
      </c>
      <c r="O3064" s="11" t="s">
        <v>8301</v>
      </c>
      <c r="P3064" s="14">
        <f>ROUND(E3064/D3064*100,0)</f>
        <v>67</v>
      </c>
      <c r="Q3064" s="11">
        <f>IFERROR(ROUND(E3064/M3064,2),0)</f>
        <v>99.76</v>
      </c>
      <c r="R3064" s="16" t="s">
        <v>8315</v>
      </c>
      <c r="S3064" s="11" t="s">
        <v>8355</v>
      </c>
      <c r="T3064" s="21">
        <f>(((K3064/60)/60)/24)+DATE(1970,1,1)</f>
        <v>42248.535787037035</v>
      </c>
      <c r="U3064" s="21">
        <f>(((I3064/60)/60)/24)+DATE(1970,1,1)</f>
        <v>42277.75</v>
      </c>
    </row>
    <row r="3065" spans="1:21" ht="33" hidden="1" x14ac:dyDescent="0.25">
      <c r="A3065">
        <v>3063</v>
      </c>
      <c r="B3065" s="9" t="s">
        <v>3063</v>
      </c>
      <c r="C3065" s="3" t="s">
        <v>7173</v>
      </c>
      <c r="D3065" s="12">
        <v>3000</v>
      </c>
      <c r="E3065" s="13">
        <v>587</v>
      </c>
      <c r="F3065" s="11" t="s">
        <v>8220</v>
      </c>
      <c r="G3065" s="11" t="s">
        <v>8223</v>
      </c>
      <c r="H3065" s="11" t="s">
        <v>8245</v>
      </c>
      <c r="I3065" s="11">
        <v>1477174138</v>
      </c>
      <c r="K3065" s="11">
        <v>1474150138</v>
      </c>
      <c r="L3065" s="11" t="b">
        <v>0</v>
      </c>
      <c r="M3065" s="11">
        <v>23</v>
      </c>
      <c r="N3065" s="11" t="b">
        <v>0</v>
      </c>
      <c r="O3065" s="11" t="s">
        <v>8301</v>
      </c>
      <c r="P3065" s="14">
        <f>ROUND(E3065/D3065*100,0)</f>
        <v>20</v>
      </c>
      <c r="Q3065" s="11">
        <f>IFERROR(ROUND(E3065/M3065,2),0)</f>
        <v>25.52</v>
      </c>
      <c r="R3065" s="16" t="s">
        <v>8315</v>
      </c>
      <c r="S3065" s="11" t="s">
        <v>8355</v>
      </c>
      <c r="T3065" s="21">
        <f>(((K3065/60)/60)/24)+DATE(1970,1,1)</f>
        <v>42630.922893518517</v>
      </c>
      <c r="U3065" s="21">
        <f>(((I3065/60)/60)/24)+DATE(1970,1,1)</f>
        <v>42665.922893518517</v>
      </c>
    </row>
    <row r="3066" spans="1:21" ht="33" hidden="1" x14ac:dyDescent="0.25">
      <c r="A3066">
        <v>3064</v>
      </c>
      <c r="B3066" s="9" t="s">
        <v>3064</v>
      </c>
      <c r="C3066" s="3" t="s">
        <v>7174</v>
      </c>
      <c r="D3066" s="12">
        <v>75000</v>
      </c>
      <c r="E3066" s="13">
        <v>8471</v>
      </c>
      <c r="F3066" s="11" t="s">
        <v>8220</v>
      </c>
      <c r="G3066" s="11" t="s">
        <v>8223</v>
      </c>
      <c r="H3066" s="11" t="s">
        <v>8245</v>
      </c>
      <c r="I3066" s="11">
        <v>1448175540</v>
      </c>
      <c r="K3066" s="11">
        <v>1445483246</v>
      </c>
      <c r="L3066" s="11" t="b">
        <v>0</v>
      </c>
      <c r="M3066" s="11">
        <v>72</v>
      </c>
      <c r="N3066" s="11" t="b">
        <v>0</v>
      </c>
      <c r="O3066" s="11" t="s">
        <v>8301</v>
      </c>
      <c r="P3066" s="14">
        <f>ROUND(E3066/D3066*100,0)</f>
        <v>11</v>
      </c>
      <c r="Q3066" s="11">
        <f>IFERROR(ROUND(E3066/M3066,2),0)</f>
        <v>117.65</v>
      </c>
      <c r="R3066" s="16" t="s">
        <v>8315</v>
      </c>
      <c r="S3066" s="11" t="s">
        <v>8355</v>
      </c>
      <c r="T3066" s="21">
        <f>(((K3066/60)/60)/24)+DATE(1970,1,1)</f>
        <v>42299.130162037036</v>
      </c>
      <c r="U3066" s="21">
        <f>(((I3066/60)/60)/24)+DATE(1970,1,1)</f>
        <v>42330.290972222225</v>
      </c>
    </row>
    <row r="3067" spans="1:21" ht="49" hidden="1" x14ac:dyDescent="0.25">
      <c r="A3067">
        <v>3065</v>
      </c>
      <c r="B3067" s="9" t="s">
        <v>3065</v>
      </c>
      <c r="C3067" s="3" t="s">
        <v>7175</v>
      </c>
      <c r="D3067" s="12">
        <v>25000</v>
      </c>
      <c r="E3067" s="13">
        <v>10</v>
      </c>
      <c r="F3067" s="11" t="s">
        <v>8220</v>
      </c>
      <c r="G3067" s="11" t="s">
        <v>8223</v>
      </c>
      <c r="H3067" s="11" t="s">
        <v>8245</v>
      </c>
      <c r="I3067" s="11">
        <v>1406683172</v>
      </c>
      <c r="K3067" s="11">
        <v>1404523172</v>
      </c>
      <c r="L3067" s="11" t="b">
        <v>0</v>
      </c>
      <c r="M3067" s="11">
        <v>2</v>
      </c>
      <c r="N3067" s="11" t="b">
        <v>0</v>
      </c>
      <c r="O3067" s="11" t="s">
        <v>8301</v>
      </c>
      <c r="P3067" s="14">
        <f>ROUND(E3067/D3067*100,0)</f>
        <v>0</v>
      </c>
      <c r="Q3067" s="11">
        <f>IFERROR(ROUND(E3067/M3067,2),0)</f>
        <v>5</v>
      </c>
      <c r="R3067" s="16" t="s">
        <v>8315</v>
      </c>
      <c r="S3067" s="11" t="s">
        <v>8355</v>
      </c>
      <c r="T3067" s="21">
        <f>(((K3067/60)/60)/24)+DATE(1970,1,1)</f>
        <v>41825.055231481485</v>
      </c>
      <c r="U3067" s="21">
        <f>(((I3067/60)/60)/24)+DATE(1970,1,1)</f>
        <v>41850.055231481485</v>
      </c>
    </row>
    <row r="3068" spans="1:21" ht="49" hidden="1" x14ac:dyDescent="0.25">
      <c r="A3068">
        <v>3066</v>
      </c>
      <c r="B3068" s="9" t="s">
        <v>3066</v>
      </c>
      <c r="C3068" s="3" t="s">
        <v>7176</v>
      </c>
      <c r="D3068" s="12">
        <v>350000</v>
      </c>
      <c r="E3068" s="13">
        <v>41950</v>
      </c>
      <c r="F3068" s="11" t="s">
        <v>8220</v>
      </c>
      <c r="G3068" s="11" t="s">
        <v>8225</v>
      </c>
      <c r="H3068" s="11" t="s">
        <v>8247</v>
      </c>
      <c r="I3068" s="11">
        <v>1468128537</v>
      </c>
      <c r="K3068" s="11">
        <v>1465536537</v>
      </c>
      <c r="L3068" s="11" t="b">
        <v>0</v>
      </c>
      <c r="M3068" s="11">
        <v>15</v>
      </c>
      <c r="N3068" s="11" t="b">
        <v>0</v>
      </c>
      <c r="O3068" s="11" t="s">
        <v>8301</v>
      </c>
      <c r="P3068" s="14">
        <f>ROUND(E3068/D3068*100,0)</f>
        <v>12</v>
      </c>
      <c r="Q3068" s="11">
        <f>IFERROR(ROUND(E3068/M3068,2),0)</f>
        <v>2796.67</v>
      </c>
      <c r="R3068" s="16" t="s">
        <v>8315</v>
      </c>
      <c r="S3068" s="11" t="s">
        <v>8355</v>
      </c>
      <c r="T3068" s="21">
        <f>(((K3068/60)/60)/24)+DATE(1970,1,1)</f>
        <v>42531.228437500002</v>
      </c>
      <c r="U3068" s="21">
        <f>(((I3068/60)/60)/24)+DATE(1970,1,1)</f>
        <v>42561.228437500002</v>
      </c>
    </row>
    <row r="3069" spans="1:21" ht="49" hidden="1" x14ac:dyDescent="0.25">
      <c r="A3069">
        <v>3067</v>
      </c>
      <c r="B3069" s="9" t="s">
        <v>3067</v>
      </c>
      <c r="C3069" s="3" t="s">
        <v>7177</v>
      </c>
      <c r="D3069" s="12">
        <v>8000</v>
      </c>
      <c r="E3069" s="13">
        <v>200</v>
      </c>
      <c r="F3069" s="11" t="s">
        <v>8220</v>
      </c>
      <c r="G3069" s="11" t="s">
        <v>8227</v>
      </c>
      <c r="H3069" s="11" t="s">
        <v>8249</v>
      </c>
      <c r="I3069" s="11">
        <v>1441837879</v>
      </c>
      <c r="K3069" s="11">
        <v>1439245879</v>
      </c>
      <c r="L3069" s="11" t="b">
        <v>0</v>
      </c>
      <c r="M3069" s="11">
        <v>1</v>
      </c>
      <c r="N3069" s="11" t="b">
        <v>0</v>
      </c>
      <c r="O3069" s="11" t="s">
        <v>8301</v>
      </c>
      <c r="P3069" s="14">
        <f>ROUND(E3069/D3069*100,0)</f>
        <v>3</v>
      </c>
      <c r="Q3069" s="11">
        <f>IFERROR(ROUND(E3069/M3069,2),0)</f>
        <v>200</v>
      </c>
      <c r="R3069" s="16" t="s">
        <v>8315</v>
      </c>
      <c r="S3069" s="11" t="s">
        <v>8355</v>
      </c>
      <c r="T3069" s="21">
        <f>(((K3069/60)/60)/24)+DATE(1970,1,1)</f>
        <v>42226.938414351855</v>
      </c>
      <c r="U3069" s="21">
        <f>(((I3069/60)/60)/24)+DATE(1970,1,1)</f>
        <v>42256.938414351855</v>
      </c>
    </row>
    <row r="3070" spans="1:21" ht="49" hidden="1" x14ac:dyDescent="0.25">
      <c r="A3070">
        <v>3068</v>
      </c>
      <c r="B3070" s="9" t="s">
        <v>3068</v>
      </c>
      <c r="C3070" s="3" t="s">
        <v>7178</v>
      </c>
      <c r="D3070" s="12">
        <v>250000</v>
      </c>
      <c r="E3070" s="13">
        <v>175</v>
      </c>
      <c r="F3070" s="11" t="s">
        <v>8220</v>
      </c>
      <c r="G3070" s="11" t="s">
        <v>8223</v>
      </c>
      <c r="H3070" s="11" t="s">
        <v>8245</v>
      </c>
      <c r="I3070" s="11">
        <v>1445013352</v>
      </c>
      <c r="K3070" s="11">
        <v>1442421352</v>
      </c>
      <c r="L3070" s="11" t="b">
        <v>0</v>
      </c>
      <c r="M3070" s="11">
        <v>2</v>
      </c>
      <c r="N3070" s="11" t="b">
        <v>0</v>
      </c>
      <c r="O3070" s="11" t="s">
        <v>8301</v>
      </c>
      <c r="P3070" s="14">
        <f>ROUND(E3070/D3070*100,0)</f>
        <v>0</v>
      </c>
      <c r="Q3070" s="11">
        <f>IFERROR(ROUND(E3070/M3070,2),0)</f>
        <v>87.5</v>
      </c>
      <c r="R3070" s="16" t="s">
        <v>8315</v>
      </c>
      <c r="S3070" s="11" t="s">
        <v>8355</v>
      </c>
      <c r="T3070" s="21">
        <f>(((K3070/60)/60)/24)+DATE(1970,1,1)</f>
        <v>42263.691574074073</v>
      </c>
      <c r="U3070" s="21">
        <f>(((I3070/60)/60)/24)+DATE(1970,1,1)</f>
        <v>42293.691574074073</v>
      </c>
    </row>
    <row r="3071" spans="1:21" ht="49" hidden="1" x14ac:dyDescent="0.25">
      <c r="A3071">
        <v>3069</v>
      </c>
      <c r="B3071" s="9" t="s">
        <v>3069</v>
      </c>
      <c r="C3071" s="3" t="s">
        <v>7179</v>
      </c>
      <c r="D3071" s="12">
        <v>1000</v>
      </c>
      <c r="E3071" s="13">
        <v>141</v>
      </c>
      <c r="F3071" s="11" t="s">
        <v>8220</v>
      </c>
      <c r="G3071" s="11" t="s">
        <v>8223</v>
      </c>
      <c r="H3071" s="11" t="s">
        <v>8245</v>
      </c>
      <c r="I3071" s="11">
        <v>1418587234</v>
      </c>
      <c r="K3071" s="11">
        <v>1415995234</v>
      </c>
      <c r="L3071" s="11" t="b">
        <v>0</v>
      </c>
      <c r="M3071" s="11">
        <v>7</v>
      </c>
      <c r="N3071" s="11" t="b">
        <v>0</v>
      </c>
      <c r="O3071" s="11" t="s">
        <v>8301</v>
      </c>
      <c r="P3071" s="14">
        <f>ROUND(E3071/D3071*100,0)</f>
        <v>14</v>
      </c>
      <c r="Q3071" s="11">
        <f>IFERROR(ROUND(E3071/M3071,2),0)</f>
        <v>20.14</v>
      </c>
      <c r="R3071" s="16" t="s">
        <v>8315</v>
      </c>
      <c r="S3071" s="11" t="s">
        <v>8355</v>
      </c>
      <c r="T3071" s="21">
        <f>(((K3071/60)/60)/24)+DATE(1970,1,1)</f>
        <v>41957.833726851852</v>
      </c>
      <c r="U3071" s="21">
        <f>(((I3071/60)/60)/24)+DATE(1970,1,1)</f>
        <v>41987.833726851852</v>
      </c>
    </row>
    <row r="3072" spans="1:21" ht="49" hidden="1" x14ac:dyDescent="0.25">
      <c r="A3072">
        <v>3070</v>
      </c>
      <c r="B3072" s="9" t="s">
        <v>3070</v>
      </c>
      <c r="C3072" s="3" t="s">
        <v>7180</v>
      </c>
      <c r="D3072" s="12">
        <v>10000</v>
      </c>
      <c r="E3072" s="13">
        <v>334</v>
      </c>
      <c r="F3072" s="11" t="s">
        <v>8220</v>
      </c>
      <c r="G3072" s="11" t="s">
        <v>8224</v>
      </c>
      <c r="H3072" s="11" t="s">
        <v>8246</v>
      </c>
      <c r="I3072" s="11">
        <v>1481132169</v>
      </c>
      <c r="K3072" s="11">
        <v>1479317769</v>
      </c>
      <c r="L3072" s="11" t="b">
        <v>0</v>
      </c>
      <c r="M3072" s="11">
        <v>16</v>
      </c>
      <c r="N3072" s="11" t="b">
        <v>0</v>
      </c>
      <c r="O3072" s="11" t="s">
        <v>8301</v>
      </c>
      <c r="P3072" s="14">
        <f>ROUND(E3072/D3072*100,0)</f>
        <v>3</v>
      </c>
      <c r="Q3072" s="11">
        <f>IFERROR(ROUND(E3072/M3072,2),0)</f>
        <v>20.88</v>
      </c>
      <c r="R3072" s="16" t="s">
        <v>8315</v>
      </c>
      <c r="S3072" s="11" t="s">
        <v>8355</v>
      </c>
      <c r="T3072" s="21">
        <f>(((K3072/60)/60)/24)+DATE(1970,1,1)</f>
        <v>42690.733437499999</v>
      </c>
      <c r="U3072" s="21">
        <f>(((I3072/60)/60)/24)+DATE(1970,1,1)</f>
        <v>42711.733437499999</v>
      </c>
    </row>
    <row r="3073" spans="1:21" ht="49" hidden="1" x14ac:dyDescent="0.25">
      <c r="A3073">
        <v>3071</v>
      </c>
      <c r="B3073" s="9" t="s">
        <v>3071</v>
      </c>
      <c r="C3073" s="3" t="s">
        <v>7181</v>
      </c>
      <c r="D3073" s="12">
        <v>12000</v>
      </c>
      <c r="E3073" s="13">
        <v>7173</v>
      </c>
      <c r="F3073" s="11" t="s">
        <v>8220</v>
      </c>
      <c r="G3073" s="11" t="s">
        <v>8223</v>
      </c>
      <c r="H3073" s="11" t="s">
        <v>8245</v>
      </c>
      <c r="I3073" s="11">
        <v>1429595940</v>
      </c>
      <c r="K3073" s="11">
        <v>1428082481</v>
      </c>
      <c r="L3073" s="11" t="b">
        <v>0</v>
      </c>
      <c r="M3073" s="11">
        <v>117</v>
      </c>
      <c r="N3073" s="11" t="b">
        <v>0</v>
      </c>
      <c r="O3073" s="11" t="s">
        <v>8301</v>
      </c>
      <c r="P3073" s="14">
        <f>ROUND(E3073/D3073*100,0)</f>
        <v>60</v>
      </c>
      <c r="Q3073" s="11">
        <f>IFERROR(ROUND(E3073/M3073,2),0)</f>
        <v>61.31</v>
      </c>
      <c r="R3073" s="16" t="s">
        <v>8315</v>
      </c>
      <c r="S3073" s="11" t="s">
        <v>8355</v>
      </c>
      <c r="T3073" s="21">
        <f>(((K3073/60)/60)/24)+DATE(1970,1,1)</f>
        <v>42097.732418981483</v>
      </c>
      <c r="U3073" s="21">
        <f>(((I3073/60)/60)/24)+DATE(1970,1,1)</f>
        <v>42115.249305555553</v>
      </c>
    </row>
    <row r="3074" spans="1:21" ht="49" hidden="1" x14ac:dyDescent="0.25">
      <c r="A3074">
        <v>3072</v>
      </c>
      <c r="B3074" s="9" t="s">
        <v>3072</v>
      </c>
      <c r="C3074" s="3" t="s">
        <v>7182</v>
      </c>
      <c r="D3074" s="12">
        <v>12000</v>
      </c>
      <c r="E3074" s="13">
        <v>2</v>
      </c>
      <c r="F3074" s="11" t="s">
        <v>8220</v>
      </c>
      <c r="G3074" s="11" t="s">
        <v>8223</v>
      </c>
      <c r="H3074" s="11" t="s">
        <v>8245</v>
      </c>
      <c r="I3074" s="11">
        <v>1477791960</v>
      </c>
      <c r="K3074" s="11">
        <v>1476549262</v>
      </c>
      <c r="L3074" s="11" t="b">
        <v>0</v>
      </c>
      <c r="M3074" s="11">
        <v>2</v>
      </c>
      <c r="N3074" s="11" t="b">
        <v>0</v>
      </c>
      <c r="O3074" s="11" t="s">
        <v>8301</v>
      </c>
      <c r="P3074" s="14">
        <f>ROUND(E3074/D3074*100,0)</f>
        <v>0</v>
      </c>
      <c r="Q3074" s="11">
        <f>IFERROR(ROUND(E3074/M3074,2),0)</f>
        <v>1</v>
      </c>
      <c r="R3074" s="16" t="s">
        <v>8315</v>
      </c>
      <c r="S3074" s="11" t="s">
        <v>8355</v>
      </c>
      <c r="T3074" s="21">
        <f>(((K3074/60)/60)/24)+DATE(1970,1,1)</f>
        <v>42658.690532407403</v>
      </c>
      <c r="U3074" s="21">
        <f>(((I3074/60)/60)/24)+DATE(1970,1,1)</f>
        <v>42673.073611111111</v>
      </c>
    </row>
    <row r="3075" spans="1:21" ht="49" hidden="1" x14ac:dyDescent="0.25">
      <c r="A3075">
        <v>3073</v>
      </c>
      <c r="B3075" s="9" t="s">
        <v>3073</v>
      </c>
      <c r="C3075" s="3" t="s">
        <v>7183</v>
      </c>
      <c r="D3075" s="12">
        <v>2800000</v>
      </c>
      <c r="E3075" s="13">
        <v>645</v>
      </c>
      <c r="F3075" s="11" t="s">
        <v>8220</v>
      </c>
      <c r="G3075" s="11" t="s">
        <v>8223</v>
      </c>
      <c r="H3075" s="11" t="s">
        <v>8245</v>
      </c>
      <c r="I3075" s="11">
        <v>1434309540</v>
      </c>
      <c r="K3075" s="11">
        <v>1429287900</v>
      </c>
      <c r="L3075" s="11" t="b">
        <v>0</v>
      </c>
      <c r="M3075" s="11">
        <v>7</v>
      </c>
      <c r="N3075" s="11" t="b">
        <v>0</v>
      </c>
      <c r="O3075" s="11" t="s">
        <v>8301</v>
      </c>
      <c r="P3075" s="14">
        <f>ROUND(E3075/D3075*100,0)</f>
        <v>0</v>
      </c>
      <c r="Q3075" s="11">
        <f>IFERROR(ROUND(E3075/M3075,2),0)</f>
        <v>92.14</v>
      </c>
      <c r="R3075" s="16" t="s">
        <v>8315</v>
      </c>
      <c r="S3075" s="11" t="s">
        <v>8355</v>
      </c>
      <c r="T3075" s="21">
        <f>(((K3075/60)/60)/24)+DATE(1970,1,1)</f>
        <v>42111.684027777781</v>
      </c>
      <c r="U3075" s="21">
        <f>(((I3075/60)/60)/24)+DATE(1970,1,1)</f>
        <v>42169.804861111115</v>
      </c>
    </row>
    <row r="3076" spans="1:21" ht="65" hidden="1" x14ac:dyDescent="0.25">
      <c r="A3076">
        <v>3074</v>
      </c>
      <c r="B3076" s="9" t="s">
        <v>3074</v>
      </c>
      <c r="C3076" s="3" t="s">
        <v>7184</v>
      </c>
      <c r="D3076" s="12">
        <v>25000</v>
      </c>
      <c r="E3076" s="13">
        <v>22</v>
      </c>
      <c r="F3076" s="11" t="s">
        <v>8220</v>
      </c>
      <c r="G3076" s="11" t="s">
        <v>8229</v>
      </c>
      <c r="H3076" s="11" t="s">
        <v>8248</v>
      </c>
      <c r="I3076" s="11">
        <v>1457617359</v>
      </c>
      <c r="K3076" s="11">
        <v>1455025359</v>
      </c>
      <c r="L3076" s="11" t="b">
        <v>0</v>
      </c>
      <c r="M3076" s="11">
        <v>3</v>
      </c>
      <c r="N3076" s="11" t="b">
        <v>0</v>
      </c>
      <c r="O3076" s="11" t="s">
        <v>8301</v>
      </c>
      <c r="P3076" s="14">
        <f>ROUND(E3076/D3076*100,0)</f>
        <v>0</v>
      </c>
      <c r="Q3076" s="11">
        <f>IFERROR(ROUND(E3076/M3076,2),0)</f>
        <v>7.33</v>
      </c>
      <c r="R3076" s="16" t="s">
        <v>8315</v>
      </c>
      <c r="S3076" s="11" t="s">
        <v>8355</v>
      </c>
      <c r="T3076" s="21">
        <f>(((K3076/60)/60)/24)+DATE(1970,1,1)</f>
        <v>42409.571284722217</v>
      </c>
      <c r="U3076" s="21">
        <f>(((I3076/60)/60)/24)+DATE(1970,1,1)</f>
        <v>42439.571284722217</v>
      </c>
    </row>
    <row r="3077" spans="1:21" ht="49" hidden="1" x14ac:dyDescent="0.25">
      <c r="A3077">
        <v>3075</v>
      </c>
      <c r="B3077" s="9" t="s">
        <v>3075</v>
      </c>
      <c r="C3077" s="3" t="s">
        <v>7185</v>
      </c>
      <c r="D3077" s="12">
        <v>15000</v>
      </c>
      <c r="E3077" s="13">
        <v>1296</v>
      </c>
      <c r="F3077" s="11" t="s">
        <v>8220</v>
      </c>
      <c r="G3077" s="11" t="s">
        <v>8223</v>
      </c>
      <c r="H3077" s="11" t="s">
        <v>8245</v>
      </c>
      <c r="I3077" s="11">
        <v>1471573640</v>
      </c>
      <c r="K3077" s="11">
        <v>1467253640</v>
      </c>
      <c r="L3077" s="11" t="b">
        <v>0</v>
      </c>
      <c r="M3077" s="11">
        <v>20</v>
      </c>
      <c r="N3077" s="11" t="b">
        <v>0</v>
      </c>
      <c r="O3077" s="11" t="s">
        <v>8301</v>
      </c>
      <c r="P3077" s="14">
        <f>ROUND(E3077/D3077*100,0)</f>
        <v>9</v>
      </c>
      <c r="Q3077" s="11">
        <f>IFERROR(ROUND(E3077/M3077,2),0)</f>
        <v>64.8</v>
      </c>
      <c r="R3077" s="16" t="s">
        <v>8315</v>
      </c>
      <c r="S3077" s="11" t="s">
        <v>8355</v>
      </c>
      <c r="T3077" s="21">
        <f>(((K3077/60)/60)/24)+DATE(1970,1,1)</f>
        <v>42551.102314814809</v>
      </c>
      <c r="U3077" s="21">
        <f>(((I3077/60)/60)/24)+DATE(1970,1,1)</f>
        <v>42601.102314814809</v>
      </c>
    </row>
    <row r="3078" spans="1:21" ht="33" hidden="1" x14ac:dyDescent="0.25">
      <c r="A3078">
        <v>3076</v>
      </c>
      <c r="B3078" s="9" t="s">
        <v>3076</v>
      </c>
      <c r="C3078" s="3" t="s">
        <v>7186</v>
      </c>
      <c r="D3078" s="12">
        <v>10000</v>
      </c>
      <c r="E3078" s="13">
        <v>1506</v>
      </c>
      <c r="F3078" s="11" t="s">
        <v>8220</v>
      </c>
      <c r="G3078" s="11" t="s">
        <v>8223</v>
      </c>
      <c r="H3078" s="11" t="s">
        <v>8245</v>
      </c>
      <c r="I3078" s="11">
        <v>1444405123</v>
      </c>
      <c r="K3078" s="11">
        <v>1439221123</v>
      </c>
      <c r="L3078" s="11" t="b">
        <v>0</v>
      </c>
      <c r="M3078" s="11">
        <v>50</v>
      </c>
      <c r="N3078" s="11" t="b">
        <v>0</v>
      </c>
      <c r="O3078" s="11" t="s">
        <v>8301</v>
      </c>
      <c r="P3078" s="14">
        <f>ROUND(E3078/D3078*100,0)</f>
        <v>15</v>
      </c>
      <c r="Q3078" s="11">
        <f>IFERROR(ROUND(E3078/M3078,2),0)</f>
        <v>30.12</v>
      </c>
      <c r="R3078" s="16" t="s">
        <v>8315</v>
      </c>
      <c r="S3078" s="11" t="s">
        <v>8355</v>
      </c>
      <c r="T3078" s="21">
        <f>(((K3078/60)/60)/24)+DATE(1970,1,1)</f>
        <v>42226.651886574073</v>
      </c>
      <c r="U3078" s="21">
        <f>(((I3078/60)/60)/24)+DATE(1970,1,1)</f>
        <v>42286.651886574073</v>
      </c>
    </row>
    <row r="3079" spans="1:21" ht="49" hidden="1" x14ac:dyDescent="0.25">
      <c r="A3079">
        <v>3077</v>
      </c>
      <c r="B3079" s="9" t="s">
        <v>3077</v>
      </c>
      <c r="C3079" s="3" t="s">
        <v>7187</v>
      </c>
      <c r="D3079" s="12">
        <v>22000</v>
      </c>
      <c r="E3079" s="13">
        <v>105</v>
      </c>
      <c r="F3079" s="11" t="s">
        <v>8220</v>
      </c>
      <c r="G3079" s="11" t="s">
        <v>8228</v>
      </c>
      <c r="H3079" s="11" t="s">
        <v>8250</v>
      </c>
      <c r="I3079" s="11">
        <v>1488495478</v>
      </c>
      <c r="K3079" s="11">
        <v>1485903478</v>
      </c>
      <c r="L3079" s="11" t="b">
        <v>0</v>
      </c>
      <c r="M3079" s="11">
        <v>2</v>
      </c>
      <c r="N3079" s="11" t="b">
        <v>0</v>
      </c>
      <c r="O3079" s="11" t="s">
        <v>8301</v>
      </c>
      <c r="P3079" s="14">
        <f>ROUND(E3079/D3079*100,0)</f>
        <v>0</v>
      </c>
      <c r="Q3079" s="11">
        <f>IFERROR(ROUND(E3079/M3079,2),0)</f>
        <v>52.5</v>
      </c>
      <c r="R3079" s="16" t="s">
        <v>8315</v>
      </c>
      <c r="S3079" s="11" t="s">
        <v>8355</v>
      </c>
      <c r="T3079" s="21">
        <f>(((K3079/60)/60)/24)+DATE(1970,1,1)</f>
        <v>42766.956921296296</v>
      </c>
      <c r="U3079" s="21">
        <f>(((I3079/60)/60)/24)+DATE(1970,1,1)</f>
        <v>42796.956921296296</v>
      </c>
    </row>
    <row r="3080" spans="1:21" ht="49" hidden="1" x14ac:dyDescent="0.25">
      <c r="A3080">
        <v>3078</v>
      </c>
      <c r="B3080" s="9" t="s">
        <v>3078</v>
      </c>
      <c r="C3080" s="3" t="s">
        <v>7188</v>
      </c>
      <c r="D3080" s="12">
        <v>60000</v>
      </c>
      <c r="E3080" s="13">
        <v>71</v>
      </c>
      <c r="F3080" s="11" t="s">
        <v>8220</v>
      </c>
      <c r="G3080" s="11" t="s">
        <v>8223</v>
      </c>
      <c r="H3080" s="11" t="s">
        <v>8245</v>
      </c>
      <c r="I3080" s="11">
        <v>1424920795</v>
      </c>
      <c r="K3080" s="11">
        <v>1422328795</v>
      </c>
      <c r="L3080" s="11" t="b">
        <v>0</v>
      </c>
      <c r="M3080" s="11">
        <v>3</v>
      </c>
      <c r="N3080" s="11" t="b">
        <v>0</v>
      </c>
      <c r="O3080" s="11" t="s">
        <v>8301</v>
      </c>
      <c r="P3080" s="14">
        <f>ROUND(E3080/D3080*100,0)</f>
        <v>0</v>
      </c>
      <c r="Q3080" s="11">
        <f>IFERROR(ROUND(E3080/M3080,2),0)</f>
        <v>23.67</v>
      </c>
      <c r="R3080" s="16" t="s">
        <v>8315</v>
      </c>
      <c r="S3080" s="11" t="s">
        <v>8355</v>
      </c>
      <c r="T3080" s="21">
        <f>(((K3080/60)/60)/24)+DATE(1970,1,1)</f>
        <v>42031.138831018514</v>
      </c>
      <c r="U3080" s="21">
        <f>(((I3080/60)/60)/24)+DATE(1970,1,1)</f>
        <v>42061.138831018514</v>
      </c>
    </row>
    <row r="3081" spans="1:21" ht="49" hidden="1" x14ac:dyDescent="0.25">
      <c r="A3081">
        <v>3079</v>
      </c>
      <c r="B3081" s="9" t="s">
        <v>3079</v>
      </c>
      <c r="C3081" s="3" t="s">
        <v>7189</v>
      </c>
      <c r="D3081" s="12">
        <v>1333666</v>
      </c>
      <c r="E3081" s="13">
        <v>11226</v>
      </c>
      <c r="F3081" s="11" t="s">
        <v>8220</v>
      </c>
      <c r="G3081" s="11" t="s">
        <v>8223</v>
      </c>
      <c r="H3081" s="11" t="s">
        <v>8245</v>
      </c>
      <c r="I3081" s="11">
        <v>1427040435</v>
      </c>
      <c r="K3081" s="11">
        <v>1424452035</v>
      </c>
      <c r="L3081" s="11" t="b">
        <v>0</v>
      </c>
      <c r="M3081" s="11">
        <v>27</v>
      </c>
      <c r="N3081" s="11" t="b">
        <v>0</v>
      </c>
      <c r="O3081" s="11" t="s">
        <v>8301</v>
      </c>
      <c r="P3081" s="14">
        <f>ROUND(E3081/D3081*100,0)</f>
        <v>1</v>
      </c>
      <c r="Q3081" s="11">
        <f>IFERROR(ROUND(E3081/M3081,2),0)</f>
        <v>415.78</v>
      </c>
      <c r="R3081" s="16" t="s">
        <v>8315</v>
      </c>
      <c r="S3081" s="11" t="s">
        <v>8355</v>
      </c>
      <c r="T3081" s="21">
        <f>(((K3081/60)/60)/24)+DATE(1970,1,1)</f>
        <v>42055.713368055556</v>
      </c>
      <c r="U3081" s="21">
        <f>(((I3081/60)/60)/24)+DATE(1970,1,1)</f>
        <v>42085.671701388885</v>
      </c>
    </row>
    <row r="3082" spans="1:21" ht="49" hidden="1" x14ac:dyDescent="0.25">
      <c r="A3082">
        <v>3080</v>
      </c>
      <c r="B3082" s="9" t="s">
        <v>3080</v>
      </c>
      <c r="C3082" s="3" t="s">
        <v>7190</v>
      </c>
      <c r="D3082" s="12">
        <v>2000000</v>
      </c>
      <c r="E3082" s="13">
        <v>376</v>
      </c>
      <c r="F3082" s="11" t="s">
        <v>8220</v>
      </c>
      <c r="G3082" s="11" t="s">
        <v>8223</v>
      </c>
      <c r="H3082" s="11" t="s">
        <v>8245</v>
      </c>
      <c r="I3082" s="11">
        <v>1419644444</v>
      </c>
      <c r="K3082" s="11">
        <v>1414456844</v>
      </c>
      <c r="L3082" s="11" t="b">
        <v>0</v>
      </c>
      <c r="M3082" s="11">
        <v>7</v>
      </c>
      <c r="N3082" s="11" t="b">
        <v>0</v>
      </c>
      <c r="O3082" s="11" t="s">
        <v>8301</v>
      </c>
      <c r="P3082" s="14">
        <f>ROUND(E3082/D3082*100,0)</f>
        <v>0</v>
      </c>
      <c r="Q3082" s="11">
        <f>IFERROR(ROUND(E3082/M3082,2),0)</f>
        <v>53.71</v>
      </c>
      <c r="R3082" s="16" t="s">
        <v>8315</v>
      </c>
      <c r="S3082" s="11" t="s">
        <v>8355</v>
      </c>
      <c r="T3082" s="21">
        <f>(((K3082/60)/60)/24)+DATE(1970,1,1)</f>
        <v>41940.028287037036</v>
      </c>
      <c r="U3082" s="21">
        <f>(((I3082/60)/60)/24)+DATE(1970,1,1)</f>
        <v>42000.0699537037</v>
      </c>
    </row>
    <row r="3083" spans="1:21" ht="49" hidden="1" x14ac:dyDescent="0.25">
      <c r="A3083">
        <v>3081</v>
      </c>
      <c r="B3083" s="9" t="s">
        <v>3081</v>
      </c>
      <c r="C3083" s="3" t="s">
        <v>7191</v>
      </c>
      <c r="D3083" s="12">
        <v>1000000</v>
      </c>
      <c r="E3083" s="13">
        <v>2103</v>
      </c>
      <c r="F3083" s="11" t="s">
        <v>8220</v>
      </c>
      <c r="G3083" s="11" t="s">
        <v>8223</v>
      </c>
      <c r="H3083" s="11" t="s">
        <v>8245</v>
      </c>
      <c r="I3083" s="11">
        <v>1442722891</v>
      </c>
      <c r="K3083" s="11">
        <v>1440130891</v>
      </c>
      <c r="L3083" s="11" t="b">
        <v>0</v>
      </c>
      <c r="M3083" s="11">
        <v>5</v>
      </c>
      <c r="N3083" s="11" t="b">
        <v>0</v>
      </c>
      <c r="O3083" s="11" t="s">
        <v>8301</v>
      </c>
      <c r="P3083" s="14">
        <f>ROUND(E3083/D3083*100,0)</f>
        <v>0</v>
      </c>
      <c r="Q3083" s="11">
        <f>IFERROR(ROUND(E3083/M3083,2),0)</f>
        <v>420.6</v>
      </c>
      <c r="R3083" s="16" t="s">
        <v>8315</v>
      </c>
      <c r="S3083" s="11" t="s">
        <v>8355</v>
      </c>
      <c r="T3083" s="21">
        <f>(((K3083/60)/60)/24)+DATE(1970,1,1)</f>
        <v>42237.181608796294</v>
      </c>
      <c r="U3083" s="21">
        <f>(((I3083/60)/60)/24)+DATE(1970,1,1)</f>
        <v>42267.181608796294</v>
      </c>
    </row>
    <row r="3084" spans="1:21" ht="49" hidden="1" x14ac:dyDescent="0.25">
      <c r="A3084">
        <v>3082</v>
      </c>
      <c r="B3084" s="9" t="s">
        <v>3082</v>
      </c>
      <c r="C3084" s="3" t="s">
        <v>7192</v>
      </c>
      <c r="D3084" s="12">
        <v>9000</v>
      </c>
      <c r="E3084" s="13">
        <v>0</v>
      </c>
      <c r="F3084" s="11" t="s">
        <v>8220</v>
      </c>
      <c r="G3084" s="11" t="s">
        <v>8223</v>
      </c>
      <c r="H3084" s="11" t="s">
        <v>8245</v>
      </c>
      <c r="I3084" s="11">
        <v>1447628946</v>
      </c>
      <c r="K3084" s="11">
        <v>1445033346</v>
      </c>
      <c r="L3084" s="11" t="b">
        <v>0</v>
      </c>
      <c r="M3084" s="11">
        <v>0</v>
      </c>
      <c r="N3084" s="11" t="b">
        <v>0</v>
      </c>
      <c r="O3084" s="11" t="s">
        <v>8301</v>
      </c>
      <c r="P3084" s="14">
        <f>ROUND(E3084/D3084*100,0)</f>
        <v>0</v>
      </c>
      <c r="Q3084" s="11">
        <f>IFERROR(ROUND(E3084/M3084,2),0)</f>
        <v>0</v>
      </c>
      <c r="R3084" s="16" t="s">
        <v>8315</v>
      </c>
      <c r="S3084" s="11" t="s">
        <v>8355</v>
      </c>
      <c r="T3084" s="21">
        <f>(((K3084/60)/60)/24)+DATE(1970,1,1)</f>
        <v>42293.922986111109</v>
      </c>
      <c r="U3084" s="21">
        <f>(((I3084/60)/60)/24)+DATE(1970,1,1)</f>
        <v>42323.96465277778</v>
      </c>
    </row>
    <row r="3085" spans="1:21" ht="65" hidden="1" x14ac:dyDescent="0.25">
      <c r="A3085">
        <v>3083</v>
      </c>
      <c r="B3085" s="9" t="s">
        <v>3083</v>
      </c>
      <c r="C3085" s="3" t="s">
        <v>7193</v>
      </c>
      <c r="D3085" s="12">
        <v>20000</v>
      </c>
      <c r="E3085" s="13">
        <v>56</v>
      </c>
      <c r="F3085" s="11" t="s">
        <v>8220</v>
      </c>
      <c r="G3085" s="11" t="s">
        <v>8223</v>
      </c>
      <c r="H3085" s="11" t="s">
        <v>8245</v>
      </c>
      <c r="I3085" s="11">
        <v>1409547600</v>
      </c>
      <c r="K3085" s="11">
        <v>1406986278</v>
      </c>
      <c r="L3085" s="11" t="b">
        <v>0</v>
      </c>
      <c r="M3085" s="11">
        <v>3</v>
      </c>
      <c r="N3085" s="11" t="b">
        <v>0</v>
      </c>
      <c r="O3085" s="11" t="s">
        <v>8301</v>
      </c>
      <c r="P3085" s="14">
        <f>ROUND(E3085/D3085*100,0)</f>
        <v>0</v>
      </c>
      <c r="Q3085" s="11">
        <f>IFERROR(ROUND(E3085/M3085,2),0)</f>
        <v>18.670000000000002</v>
      </c>
      <c r="R3085" s="16" t="s">
        <v>8315</v>
      </c>
      <c r="S3085" s="11" t="s">
        <v>8355</v>
      </c>
      <c r="T3085" s="21">
        <f>(((K3085/60)/60)/24)+DATE(1970,1,1)</f>
        <v>41853.563402777778</v>
      </c>
      <c r="U3085" s="21">
        <f>(((I3085/60)/60)/24)+DATE(1970,1,1)</f>
        <v>41883.208333333336</v>
      </c>
    </row>
    <row r="3086" spans="1:21" ht="49" hidden="1" x14ac:dyDescent="0.25">
      <c r="A3086">
        <v>3084</v>
      </c>
      <c r="B3086" s="9" t="s">
        <v>3084</v>
      </c>
      <c r="C3086" s="3" t="s">
        <v>7194</v>
      </c>
      <c r="D3086" s="12">
        <v>4059</v>
      </c>
      <c r="E3086" s="13">
        <v>470</v>
      </c>
      <c r="F3086" s="11" t="s">
        <v>8220</v>
      </c>
      <c r="G3086" s="11" t="s">
        <v>8223</v>
      </c>
      <c r="H3086" s="11" t="s">
        <v>8245</v>
      </c>
      <c r="I3086" s="11">
        <v>1430851680</v>
      </c>
      <c r="K3086" s="11">
        <v>1428340931</v>
      </c>
      <c r="L3086" s="11" t="b">
        <v>0</v>
      </c>
      <c r="M3086" s="11">
        <v>6</v>
      </c>
      <c r="N3086" s="11" t="b">
        <v>0</v>
      </c>
      <c r="O3086" s="11" t="s">
        <v>8301</v>
      </c>
      <c r="P3086" s="14">
        <f>ROUND(E3086/D3086*100,0)</f>
        <v>12</v>
      </c>
      <c r="Q3086" s="11">
        <f>IFERROR(ROUND(E3086/M3086,2),0)</f>
        <v>78.33</v>
      </c>
      <c r="R3086" s="16" t="s">
        <v>8315</v>
      </c>
      <c r="S3086" s="11" t="s">
        <v>8355</v>
      </c>
      <c r="T3086" s="21">
        <f>(((K3086/60)/60)/24)+DATE(1970,1,1)</f>
        <v>42100.723738425921</v>
      </c>
      <c r="U3086" s="21">
        <f>(((I3086/60)/60)/24)+DATE(1970,1,1)</f>
        <v>42129.783333333333</v>
      </c>
    </row>
    <row r="3087" spans="1:21" ht="49" hidden="1" x14ac:dyDescent="0.25">
      <c r="A3087">
        <v>3085</v>
      </c>
      <c r="B3087" s="9" t="s">
        <v>3085</v>
      </c>
      <c r="C3087" s="3" t="s">
        <v>7195</v>
      </c>
      <c r="D3087" s="12">
        <v>25000</v>
      </c>
      <c r="E3087" s="13">
        <v>610</v>
      </c>
      <c r="F3087" s="11" t="s">
        <v>8220</v>
      </c>
      <c r="G3087" s="11" t="s">
        <v>8223</v>
      </c>
      <c r="H3087" s="11" t="s">
        <v>8245</v>
      </c>
      <c r="I3087" s="11">
        <v>1443561159</v>
      </c>
      <c r="K3087" s="11">
        <v>1440969159</v>
      </c>
      <c r="L3087" s="11" t="b">
        <v>0</v>
      </c>
      <c r="M3087" s="11">
        <v>9</v>
      </c>
      <c r="N3087" s="11" t="b">
        <v>0</v>
      </c>
      <c r="O3087" s="11" t="s">
        <v>8301</v>
      </c>
      <c r="P3087" s="14">
        <f>ROUND(E3087/D3087*100,0)</f>
        <v>2</v>
      </c>
      <c r="Q3087" s="11">
        <f>IFERROR(ROUND(E3087/M3087,2),0)</f>
        <v>67.78</v>
      </c>
      <c r="R3087" s="16" t="s">
        <v>8315</v>
      </c>
      <c r="S3087" s="11" t="s">
        <v>8355</v>
      </c>
      <c r="T3087" s="21">
        <f>(((K3087/60)/60)/24)+DATE(1970,1,1)</f>
        <v>42246.883784722217</v>
      </c>
      <c r="U3087" s="21">
        <f>(((I3087/60)/60)/24)+DATE(1970,1,1)</f>
        <v>42276.883784722217</v>
      </c>
    </row>
    <row r="3088" spans="1:21" ht="49" hidden="1" x14ac:dyDescent="0.25">
      <c r="A3088">
        <v>3086</v>
      </c>
      <c r="B3088" s="9" t="s">
        <v>3086</v>
      </c>
      <c r="C3088" s="3" t="s">
        <v>7196</v>
      </c>
      <c r="D3088" s="12">
        <v>20000</v>
      </c>
      <c r="E3088" s="13">
        <v>50</v>
      </c>
      <c r="F3088" s="11" t="s">
        <v>8220</v>
      </c>
      <c r="G3088" s="11" t="s">
        <v>8236</v>
      </c>
      <c r="H3088" s="11" t="s">
        <v>8248</v>
      </c>
      <c r="I3088" s="11">
        <v>1439827559</v>
      </c>
      <c r="K3088" s="11">
        <v>1434643559</v>
      </c>
      <c r="L3088" s="11" t="b">
        <v>0</v>
      </c>
      <c r="M3088" s="11">
        <v>3</v>
      </c>
      <c r="N3088" s="11" t="b">
        <v>0</v>
      </c>
      <c r="O3088" s="11" t="s">
        <v>8301</v>
      </c>
      <c r="P3088" s="14">
        <f>ROUND(E3088/D3088*100,0)</f>
        <v>0</v>
      </c>
      <c r="Q3088" s="11">
        <f>IFERROR(ROUND(E3088/M3088,2),0)</f>
        <v>16.670000000000002</v>
      </c>
      <c r="R3088" s="16" t="s">
        <v>8315</v>
      </c>
      <c r="S3088" s="11" t="s">
        <v>8355</v>
      </c>
      <c r="T3088" s="21">
        <f>(((K3088/60)/60)/24)+DATE(1970,1,1)</f>
        <v>42173.67082175926</v>
      </c>
      <c r="U3088" s="21">
        <f>(((I3088/60)/60)/24)+DATE(1970,1,1)</f>
        <v>42233.67082175926</v>
      </c>
    </row>
    <row r="3089" spans="1:21" ht="49" hidden="1" x14ac:dyDescent="0.25">
      <c r="A3089">
        <v>3087</v>
      </c>
      <c r="B3089" s="9" t="s">
        <v>3087</v>
      </c>
      <c r="C3089" s="3" t="s">
        <v>7197</v>
      </c>
      <c r="D3089" s="12">
        <v>20000</v>
      </c>
      <c r="E3089" s="13">
        <v>125</v>
      </c>
      <c r="F3089" s="11" t="s">
        <v>8220</v>
      </c>
      <c r="G3089" s="11" t="s">
        <v>8223</v>
      </c>
      <c r="H3089" s="11" t="s">
        <v>8245</v>
      </c>
      <c r="I3089" s="11">
        <v>1482294990</v>
      </c>
      <c r="K3089" s="11">
        <v>1477107390</v>
      </c>
      <c r="L3089" s="11" t="b">
        <v>0</v>
      </c>
      <c r="M3089" s="11">
        <v>2</v>
      </c>
      <c r="N3089" s="11" t="b">
        <v>0</v>
      </c>
      <c r="O3089" s="11" t="s">
        <v>8301</v>
      </c>
      <c r="P3089" s="14">
        <f>ROUND(E3089/D3089*100,0)</f>
        <v>1</v>
      </c>
      <c r="Q3089" s="11">
        <f>IFERROR(ROUND(E3089/M3089,2),0)</f>
        <v>62.5</v>
      </c>
      <c r="R3089" s="16" t="s">
        <v>8315</v>
      </c>
      <c r="S3089" s="11" t="s">
        <v>8355</v>
      </c>
      <c r="T3089" s="21">
        <f>(((K3089/60)/60)/24)+DATE(1970,1,1)</f>
        <v>42665.150347222225</v>
      </c>
      <c r="U3089" s="21">
        <f>(((I3089/60)/60)/24)+DATE(1970,1,1)</f>
        <v>42725.192013888889</v>
      </c>
    </row>
    <row r="3090" spans="1:21" ht="33" hidden="1" x14ac:dyDescent="0.25">
      <c r="A3090">
        <v>3088</v>
      </c>
      <c r="B3090" s="9" t="s">
        <v>3088</v>
      </c>
      <c r="C3090" s="3" t="s">
        <v>7198</v>
      </c>
      <c r="D3090" s="12">
        <v>65000</v>
      </c>
      <c r="E3090" s="13">
        <v>126</v>
      </c>
      <c r="F3090" s="11" t="s">
        <v>8220</v>
      </c>
      <c r="G3090" s="11" t="s">
        <v>8223</v>
      </c>
      <c r="H3090" s="11" t="s">
        <v>8245</v>
      </c>
      <c r="I3090" s="11">
        <v>1420724460</v>
      </c>
      <c r="K3090" s="11">
        <v>1418046247</v>
      </c>
      <c r="L3090" s="11" t="b">
        <v>0</v>
      </c>
      <c r="M3090" s="11">
        <v>3</v>
      </c>
      <c r="N3090" s="11" t="b">
        <v>0</v>
      </c>
      <c r="O3090" s="11" t="s">
        <v>8301</v>
      </c>
      <c r="P3090" s="14">
        <f>ROUND(E3090/D3090*100,0)</f>
        <v>0</v>
      </c>
      <c r="Q3090" s="11">
        <f>IFERROR(ROUND(E3090/M3090,2),0)</f>
        <v>42</v>
      </c>
      <c r="R3090" s="16" t="s">
        <v>8315</v>
      </c>
      <c r="S3090" s="11" t="s">
        <v>8355</v>
      </c>
      <c r="T3090" s="21">
        <f>(((K3090/60)/60)/24)+DATE(1970,1,1)</f>
        <v>41981.57230324074</v>
      </c>
      <c r="U3090" s="21">
        <f>(((I3090/60)/60)/24)+DATE(1970,1,1)</f>
        <v>42012.570138888885</v>
      </c>
    </row>
    <row r="3091" spans="1:21" ht="33" hidden="1" x14ac:dyDescent="0.25">
      <c r="A3091">
        <v>3089</v>
      </c>
      <c r="B3091" s="9" t="s">
        <v>3089</v>
      </c>
      <c r="C3091" s="3" t="s">
        <v>7199</v>
      </c>
      <c r="D3091" s="12">
        <v>25000</v>
      </c>
      <c r="E3091" s="13">
        <v>5854</v>
      </c>
      <c r="F3091" s="11" t="s">
        <v>8220</v>
      </c>
      <c r="G3091" s="11" t="s">
        <v>8223</v>
      </c>
      <c r="H3091" s="11" t="s">
        <v>8245</v>
      </c>
      <c r="I3091" s="11">
        <v>1468029540</v>
      </c>
      <c r="K3091" s="11">
        <v>1465304483</v>
      </c>
      <c r="L3091" s="11" t="b">
        <v>0</v>
      </c>
      <c r="M3091" s="11">
        <v>45</v>
      </c>
      <c r="N3091" s="11" t="b">
        <v>0</v>
      </c>
      <c r="O3091" s="11" t="s">
        <v>8301</v>
      </c>
      <c r="P3091" s="14">
        <f>ROUND(E3091/D3091*100,0)</f>
        <v>23</v>
      </c>
      <c r="Q3091" s="11">
        <f>IFERROR(ROUND(E3091/M3091,2),0)</f>
        <v>130.09</v>
      </c>
      <c r="R3091" s="16" t="s">
        <v>8315</v>
      </c>
      <c r="S3091" s="11" t="s">
        <v>8355</v>
      </c>
      <c r="T3091" s="21">
        <f>(((K3091/60)/60)/24)+DATE(1970,1,1)</f>
        <v>42528.542627314819</v>
      </c>
      <c r="U3091" s="21">
        <f>(((I3091/60)/60)/24)+DATE(1970,1,1)</f>
        <v>42560.082638888889</v>
      </c>
    </row>
    <row r="3092" spans="1:21" ht="49" hidden="1" x14ac:dyDescent="0.25">
      <c r="A3092">
        <v>3090</v>
      </c>
      <c r="B3092" s="9" t="s">
        <v>3090</v>
      </c>
      <c r="C3092" s="3" t="s">
        <v>7200</v>
      </c>
      <c r="D3092" s="12">
        <v>225000</v>
      </c>
      <c r="E3092" s="13">
        <v>11432</v>
      </c>
      <c r="F3092" s="11" t="s">
        <v>8220</v>
      </c>
      <c r="G3092" s="11" t="s">
        <v>8223</v>
      </c>
      <c r="H3092" s="11" t="s">
        <v>8245</v>
      </c>
      <c r="I3092" s="11">
        <v>1430505545</v>
      </c>
      <c r="K3092" s="11">
        <v>1425325145</v>
      </c>
      <c r="L3092" s="11" t="b">
        <v>0</v>
      </c>
      <c r="M3092" s="11">
        <v>9</v>
      </c>
      <c r="N3092" s="11" t="b">
        <v>0</v>
      </c>
      <c r="O3092" s="11" t="s">
        <v>8301</v>
      </c>
      <c r="P3092" s="14">
        <f>ROUND(E3092/D3092*100,0)</f>
        <v>5</v>
      </c>
      <c r="Q3092" s="11">
        <f>IFERROR(ROUND(E3092/M3092,2),0)</f>
        <v>1270.22</v>
      </c>
      <c r="R3092" s="16" t="s">
        <v>8315</v>
      </c>
      <c r="S3092" s="11" t="s">
        <v>8355</v>
      </c>
      <c r="T3092" s="21">
        <f>(((K3092/60)/60)/24)+DATE(1970,1,1)</f>
        <v>42065.818807870368</v>
      </c>
      <c r="U3092" s="21">
        <f>(((I3092/60)/60)/24)+DATE(1970,1,1)</f>
        <v>42125.777141203704</v>
      </c>
    </row>
    <row r="3093" spans="1:21" ht="49" hidden="1" x14ac:dyDescent="0.25">
      <c r="A3093">
        <v>3091</v>
      </c>
      <c r="B3093" s="9" t="s">
        <v>3091</v>
      </c>
      <c r="C3093" s="3" t="s">
        <v>7201</v>
      </c>
      <c r="D3093" s="12">
        <v>5000</v>
      </c>
      <c r="E3093" s="13">
        <v>796</v>
      </c>
      <c r="F3093" s="11" t="s">
        <v>8220</v>
      </c>
      <c r="G3093" s="11" t="s">
        <v>8223</v>
      </c>
      <c r="H3093" s="11" t="s">
        <v>8245</v>
      </c>
      <c r="I3093" s="11">
        <v>1471214743</v>
      </c>
      <c r="K3093" s="11">
        <v>1468622743</v>
      </c>
      <c r="L3093" s="11" t="b">
        <v>0</v>
      </c>
      <c r="M3093" s="11">
        <v>9</v>
      </c>
      <c r="N3093" s="11" t="b">
        <v>0</v>
      </c>
      <c r="O3093" s="11" t="s">
        <v>8301</v>
      </c>
      <c r="P3093" s="14">
        <f>ROUND(E3093/D3093*100,0)</f>
        <v>16</v>
      </c>
      <c r="Q3093" s="11">
        <f>IFERROR(ROUND(E3093/M3093,2),0)</f>
        <v>88.44</v>
      </c>
      <c r="R3093" s="16" t="s">
        <v>8315</v>
      </c>
      <c r="S3093" s="11" t="s">
        <v>8355</v>
      </c>
      <c r="T3093" s="21">
        <f>(((K3093/60)/60)/24)+DATE(1970,1,1)</f>
        <v>42566.948414351849</v>
      </c>
      <c r="U3093" s="21">
        <f>(((I3093/60)/60)/24)+DATE(1970,1,1)</f>
        <v>42596.948414351849</v>
      </c>
    </row>
    <row r="3094" spans="1:21" ht="49" hidden="1" x14ac:dyDescent="0.25">
      <c r="A3094">
        <v>3092</v>
      </c>
      <c r="B3094" s="9" t="s">
        <v>3092</v>
      </c>
      <c r="C3094" s="3" t="s">
        <v>7202</v>
      </c>
      <c r="D3094" s="12">
        <v>100000</v>
      </c>
      <c r="E3094" s="13">
        <v>1183.19</v>
      </c>
      <c r="F3094" s="11" t="s">
        <v>8220</v>
      </c>
      <c r="G3094" s="11" t="s">
        <v>8223</v>
      </c>
      <c r="H3094" s="11" t="s">
        <v>8245</v>
      </c>
      <c r="I3094" s="11">
        <v>1444946400</v>
      </c>
      <c r="K3094" s="11">
        <v>1441723912</v>
      </c>
      <c r="L3094" s="11" t="b">
        <v>0</v>
      </c>
      <c r="M3094" s="11">
        <v>21</v>
      </c>
      <c r="N3094" s="11" t="b">
        <v>0</v>
      </c>
      <c r="O3094" s="11" t="s">
        <v>8301</v>
      </c>
      <c r="P3094" s="14">
        <f>ROUND(E3094/D3094*100,0)</f>
        <v>1</v>
      </c>
      <c r="Q3094" s="11">
        <f>IFERROR(ROUND(E3094/M3094,2),0)</f>
        <v>56.34</v>
      </c>
      <c r="R3094" s="16" t="s">
        <v>8315</v>
      </c>
      <c r="S3094" s="11" t="s">
        <v>8355</v>
      </c>
      <c r="T3094" s="21">
        <f>(((K3094/60)/60)/24)+DATE(1970,1,1)</f>
        <v>42255.619351851856</v>
      </c>
      <c r="U3094" s="21">
        <f>(((I3094/60)/60)/24)+DATE(1970,1,1)</f>
        <v>42292.916666666672</v>
      </c>
    </row>
    <row r="3095" spans="1:21" ht="49" hidden="1" x14ac:dyDescent="0.25">
      <c r="A3095">
        <v>3093</v>
      </c>
      <c r="B3095" s="9" t="s">
        <v>3093</v>
      </c>
      <c r="C3095" s="3" t="s">
        <v>7203</v>
      </c>
      <c r="D3095" s="12">
        <v>4000</v>
      </c>
      <c r="E3095" s="13">
        <v>910</v>
      </c>
      <c r="F3095" s="11" t="s">
        <v>8220</v>
      </c>
      <c r="G3095" s="11" t="s">
        <v>8228</v>
      </c>
      <c r="H3095" s="11" t="s">
        <v>8250</v>
      </c>
      <c r="I3095" s="11">
        <v>1401595140</v>
      </c>
      <c r="K3095" s="11">
        <v>1398980941</v>
      </c>
      <c r="L3095" s="11" t="b">
        <v>0</v>
      </c>
      <c r="M3095" s="11">
        <v>17</v>
      </c>
      <c r="N3095" s="11" t="b">
        <v>0</v>
      </c>
      <c r="O3095" s="11" t="s">
        <v>8301</v>
      </c>
      <c r="P3095" s="14">
        <f>ROUND(E3095/D3095*100,0)</f>
        <v>23</v>
      </c>
      <c r="Q3095" s="11">
        <f>IFERROR(ROUND(E3095/M3095,2),0)</f>
        <v>53.53</v>
      </c>
      <c r="R3095" s="16" t="s">
        <v>8315</v>
      </c>
      <c r="S3095" s="11" t="s">
        <v>8355</v>
      </c>
      <c r="T3095" s="21">
        <f>(((K3095/60)/60)/24)+DATE(1970,1,1)</f>
        <v>41760.909039351849</v>
      </c>
      <c r="U3095" s="21">
        <f>(((I3095/60)/60)/24)+DATE(1970,1,1)</f>
        <v>41791.165972222225</v>
      </c>
    </row>
    <row r="3096" spans="1:21" ht="33" hidden="1" x14ac:dyDescent="0.25">
      <c r="A3096">
        <v>3094</v>
      </c>
      <c r="B3096" s="9" t="s">
        <v>3094</v>
      </c>
      <c r="C3096" s="3" t="s">
        <v>7204</v>
      </c>
      <c r="D3096" s="12">
        <v>100000</v>
      </c>
      <c r="E3096" s="13">
        <v>25</v>
      </c>
      <c r="F3096" s="11" t="s">
        <v>8220</v>
      </c>
      <c r="G3096" s="11" t="s">
        <v>8223</v>
      </c>
      <c r="H3096" s="11" t="s">
        <v>8245</v>
      </c>
      <c r="I3096" s="11">
        <v>1442775956</v>
      </c>
      <c r="K3096" s="11">
        <v>1437591956</v>
      </c>
      <c r="L3096" s="11" t="b">
        <v>0</v>
      </c>
      <c r="M3096" s="11">
        <v>1</v>
      </c>
      <c r="N3096" s="11" t="b">
        <v>0</v>
      </c>
      <c r="O3096" s="11" t="s">
        <v>8301</v>
      </c>
      <c r="P3096" s="14">
        <f>ROUND(E3096/D3096*100,0)</f>
        <v>0</v>
      </c>
      <c r="Q3096" s="11">
        <f>IFERROR(ROUND(E3096/M3096,2),0)</f>
        <v>25</v>
      </c>
      <c r="R3096" s="16" t="s">
        <v>8315</v>
      </c>
      <c r="S3096" s="11" t="s">
        <v>8355</v>
      </c>
      <c r="T3096" s="21">
        <f>(((K3096/60)/60)/24)+DATE(1970,1,1)</f>
        <v>42207.795787037037</v>
      </c>
      <c r="U3096" s="21">
        <f>(((I3096/60)/60)/24)+DATE(1970,1,1)</f>
        <v>42267.795787037037</v>
      </c>
    </row>
    <row r="3097" spans="1:21" ht="49" hidden="1" x14ac:dyDescent="0.25">
      <c r="A3097">
        <v>3095</v>
      </c>
      <c r="B3097" s="9" t="s">
        <v>3095</v>
      </c>
      <c r="C3097" s="3" t="s">
        <v>7205</v>
      </c>
      <c r="D3097" s="12">
        <v>14920</v>
      </c>
      <c r="E3097" s="13">
        <v>50</v>
      </c>
      <c r="F3097" s="11" t="s">
        <v>8220</v>
      </c>
      <c r="G3097" s="11" t="s">
        <v>8223</v>
      </c>
      <c r="H3097" s="11" t="s">
        <v>8245</v>
      </c>
      <c r="I3097" s="11">
        <v>1470011780</v>
      </c>
      <c r="K3097" s="11">
        <v>1464827780</v>
      </c>
      <c r="L3097" s="11" t="b">
        <v>0</v>
      </c>
      <c r="M3097" s="11">
        <v>1</v>
      </c>
      <c r="N3097" s="11" t="b">
        <v>0</v>
      </c>
      <c r="O3097" s="11" t="s">
        <v>8301</v>
      </c>
      <c r="P3097" s="14">
        <f>ROUND(E3097/D3097*100,0)</f>
        <v>0</v>
      </c>
      <c r="Q3097" s="11">
        <f>IFERROR(ROUND(E3097/M3097,2),0)</f>
        <v>50</v>
      </c>
      <c r="R3097" s="16" t="s">
        <v>8315</v>
      </c>
      <c r="S3097" s="11" t="s">
        <v>8355</v>
      </c>
      <c r="T3097" s="21">
        <f>(((K3097/60)/60)/24)+DATE(1970,1,1)</f>
        <v>42523.025231481486</v>
      </c>
      <c r="U3097" s="21">
        <f>(((I3097/60)/60)/24)+DATE(1970,1,1)</f>
        <v>42583.025231481486</v>
      </c>
    </row>
    <row r="3098" spans="1:21" ht="49" hidden="1" x14ac:dyDescent="0.25">
      <c r="A3098">
        <v>3096</v>
      </c>
      <c r="B3098" s="9" t="s">
        <v>3096</v>
      </c>
      <c r="C3098" s="3" t="s">
        <v>7206</v>
      </c>
      <c r="D3098" s="12">
        <v>20000</v>
      </c>
      <c r="E3098" s="13">
        <v>795</v>
      </c>
      <c r="F3098" s="11" t="s">
        <v>8220</v>
      </c>
      <c r="G3098" s="11" t="s">
        <v>8223</v>
      </c>
      <c r="H3098" s="11" t="s">
        <v>8245</v>
      </c>
      <c r="I3098" s="11">
        <v>1432151326</v>
      </c>
      <c r="K3098" s="11">
        <v>1429559326</v>
      </c>
      <c r="L3098" s="11" t="b">
        <v>0</v>
      </c>
      <c r="M3098" s="11">
        <v>14</v>
      </c>
      <c r="N3098" s="11" t="b">
        <v>0</v>
      </c>
      <c r="O3098" s="11" t="s">
        <v>8301</v>
      </c>
      <c r="P3098" s="14">
        <f>ROUND(E3098/D3098*100,0)</f>
        <v>4</v>
      </c>
      <c r="Q3098" s="11">
        <f>IFERROR(ROUND(E3098/M3098,2),0)</f>
        <v>56.79</v>
      </c>
      <c r="R3098" s="16" t="s">
        <v>8315</v>
      </c>
      <c r="S3098" s="11" t="s">
        <v>8355</v>
      </c>
      <c r="T3098" s="21">
        <f>(((K3098/60)/60)/24)+DATE(1970,1,1)</f>
        <v>42114.825532407413</v>
      </c>
      <c r="U3098" s="21">
        <f>(((I3098/60)/60)/24)+DATE(1970,1,1)</f>
        <v>42144.825532407413</v>
      </c>
    </row>
    <row r="3099" spans="1:21" ht="49" hidden="1" x14ac:dyDescent="0.25">
      <c r="A3099">
        <v>3097</v>
      </c>
      <c r="B3099" s="9" t="s">
        <v>3097</v>
      </c>
      <c r="C3099" s="3" t="s">
        <v>7207</v>
      </c>
      <c r="D3099" s="12">
        <v>10000</v>
      </c>
      <c r="E3099" s="13">
        <v>1715</v>
      </c>
      <c r="F3099" s="11" t="s">
        <v>8220</v>
      </c>
      <c r="G3099" s="11" t="s">
        <v>8224</v>
      </c>
      <c r="H3099" s="11" t="s">
        <v>8246</v>
      </c>
      <c r="I3099" s="11">
        <v>1475848800</v>
      </c>
      <c r="K3099" s="11">
        <v>1474027501</v>
      </c>
      <c r="L3099" s="11" t="b">
        <v>0</v>
      </c>
      <c r="M3099" s="11">
        <v>42</v>
      </c>
      <c r="N3099" s="11" t="b">
        <v>0</v>
      </c>
      <c r="O3099" s="11" t="s">
        <v>8301</v>
      </c>
      <c r="P3099" s="14">
        <f>ROUND(E3099/D3099*100,0)</f>
        <v>17</v>
      </c>
      <c r="Q3099" s="11">
        <f>IFERROR(ROUND(E3099/M3099,2),0)</f>
        <v>40.83</v>
      </c>
      <c r="R3099" s="16" t="s">
        <v>8315</v>
      </c>
      <c r="S3099" s="11" t="s">
        <v>8355</v>
      </c>
      <c r="T3099" s="21">
        <f>(((K3099/60)/60)/24)+DATE(1970,1,1)</f>
        <v>42629.503483796296</v>
      </c>
      <c r="U3099" s="21">
        <f>(((I3099/60)/60)/24)+DATE(1970,1,1)</f>
        <v>42650.583333333328</v>
      </c>
    </row>
    <row r="3100" spans="1:21" ht="49" hidden="1" x14ac:dyDescent="0.25">
      <c r="A3100">
        <v>3098</v>
      </c>
      <c r="B3100" s="9" t="s">
        <v>3098</v>
      </c>
      <c r="C3100" s="3" t="s">
        <v>7208</v>
      </c>
      <c r="D3100" s="12">
        <v>48725</v>
      </c>
      <c r="E3100" s="13">
        <v>1758</v>
      </c>
      <c r="F3100" s="11" t="s">
        <v>8220</v>
      </c>
      <c r="G3100" s="11" t="s">
        <v>8223</v>
      </c>
      <c r="H3100" s="11" t="s">
        <v>8245</v>
      </c>
      <c r="I3100" s="11">
        <v>1454890620</v>
      </c>
      <c r="K3100" s="11">
        <v>1450724449</v>
      </c>
      <c r="L3100" s="11" t="b">
        <v>0</v>
      </c>
      <c r="M3100" s="11">
        <v>27</v>
      </c>
      <c r="N3100" s="11" t="b">
        <v>0</v>
      </c>
      <c r="O3100" s="11" t="s">
        <v>8301</v>
      </c>
      <c r="P3100" s="14">
        <f>ROUND(E3100/D3100*100,0)</f>
        <v>4</v>
      </c>
      <c r="Q3100" s="11">
        <f>IFERROR(ROUND(E3100/M3100,2),0)</f>
        <v>65.11</v>
      </c>
      <c r="R3100" s="16" t="s">
        <v>8315</v>
      </c>
      <c r="S3100" s="11" t="s">
        <v>8355</v>
      </c>
      <c r="T3100" s="21">
        <f>(((K3100/60)/60)/24)+DATE(1970,1,1)</f>
        <v>42359.792233796295</v>
      </c>
      <c r="U3100" s="21">
        <f>(((I3100/60)/60)/24)+DATE(1970,1,1)</f>
        <v>42408.01180555555</v>
      </c>
    </row>
    <row r="3101" spans="1:21" ht="49" hidden="1" x14ac:dyDescent="0.25">
      <c r="A3101">
        <v>3099</v>
      </c>
      <c r="B3101" s="9" t="s">
        <v>3099</v>
      </c>
      <c r="C3101" s="3" t="s">
        <v>7209</v>
      </c>
      <c r="D3101" s="12">
        <v>2000</v>
      </c>
      <c r="E3101" s="13">
        <v>278</v>
      </c>
      <c r="F3101" s="11" t="s">
        <v>8220</v>
      </c>
      <c r="G3101" s="11" t="s">
        <v>8223</v>
      </c>
      <c r="H3101" s="11" t="s">
        <v>8245</v>
      </c>
      <c r="I3101" s="11">
        <v>1455251591</v>
      </c>
      <c r="K3101" s="11">
        <v>1452659591</v>
      </c>
      <c r="L3101" s="11" t="b">
        <v>0</v>
      </c>
      <c r="M3101" s="11">
        <v>5</v>
      </c>
      <c r="N3101" s="11" t="b">
        <v>0</v>
      </c>
      <c r="O3101" s="11" t="s">
        <v>8301</v>
      </c>
      <c r="P3101" s="14">
        <f>ROUND(E3101/D3101*100,0)</f>
        <v>14</v>
      </c>
      <c r="Q3101" s="11">
        <f>IFERROR(ROUND(E3101/M3101,2),0)</f>
        <v>55.6</v>
      </c>
      <c r="R3101" s="16" t="s">
        <v>8315</v>
      </c>
      <c r="S3101" s="11" t="s">
        <v>8355</v>
      </c>
      <c r="T3101" s="21">
        <f>(((K3101/60)/60)/24)+DATE(1970,1,1)</f>
        <v>42382.189710648148</v>
      </c>
      <c r="U3101" s="21">
        <f>(((I3101/60)/60)/24)+DATE(1970,1,1)</f>
        <v>42412.189710648148</v>
      </c>
    </row>
    <row r="3102" spans="1:21" ht="49" hidden="1" x14ac:dyDescent="0.25">
      <c r="A3102">
        <v>3100</v>
      </c>
      <c r="B3102" s="9" t="s">
        <v>3100</v>
      </c>
      <c r="C3102" s="3" t="s">
        <v>7210</v>
      </c>
      <c r="D3102" s="12">
        <v>12000</v>
      </c>
      <c r="E3102" s="13">
        <v>1827</v>
      </c>
      <c r="F3102" s="11" t="s">
        <v>8220</v>
      </c>
      <c r="G3102" s="11" t="s">
        <v>8223</v>
      </c>
      <c r="H3102" s="11" t="s">
        <v>8245</v>
      </c>
      <c r="I3102" s="11">
        <v>1413816975</v>
      </c>
      <c r="K3102" s="11">
        <v>1411224975</v>
      </c>
      <c r="L3102" s="11" t="b">
        <v>0</v>
      </c>
      <c r="M3102" s="11">
        <v>13</v>
      </c>
      <c r="N3102" s="11" t="b">
        <v>0</v>
      </c>
      <c r="O3102" s="11" t="s">
        <v>8301</v>
      </c>
      <c r="P3102" s="14">
        <f>ROUND(E3102/D3102*100,0)</f>
        <v>15</v>
      </c>
      <c r="Q3102" s="11">
        <f>IFERROR(ROUND(E3102/M3102,2),0)</f>
        <v>140.54</v>
      </c>
      <c r="R3102" s="16" t="s">
        <v>8315</v>
      </c>
      <c r="S3102" s="11" t="s">
        <v>8355</v>
      </c>
      <c r="T3102" s="21">
        <f>(((K3102/60)/60)/24)+DATE(1970,1,1)</f>
        <v>41902.622395833336</v>
      </c>
      <c r="U3102" s="21">
        <f>(((I3102/60)/60)/24)+DATE(1970,1,1)</f>
        <v>41932.622395833336</v>
      </c>
    </row>
    <row r="3103" spans="1:21" ht="49" hidden="1" x14ac:dyDescent="0.25">
      <c r="A3103">
        <v>3101</v>
      </c>
      <c r="B3103" s="9" t="s">
        <v>3101</v>
      </c>
      <c r="C3103" s="3" t="s">
        <v>7211</v>
      </c>
      <c r="D3103" s="12">
        <v>2500</v>
      </c>
      <c r="E3103" s="13">
        <v>300</v>
      </c>
      <c r="F3103" s="11" t="s">
        <v>8220</v>
      </c>
      <c r="G3103" s="11" t="s">
        <v>8229</v>
      </c>
      <c r="H3103" s="11" t="s">
        <v>8248</v>
      </c>
      <c r="I3103" s="11">
        <v>1437033360</v>
      </c>
      <c r="K3103" s="11">
        <v>1434445937</v>
      </c>
      <c r="L3103" s="11" t="b">
        <v>0</v>
      </c>
      <c r="M3103" s="11">
        <v>12</v>
      </c>
      <c r="N3103" s="11" t="b">
        <v>0</v>
      </c>
      <c r="O3103" s="11" t="s">
        <v>8301</v>
      </c>
      <c r="P3103" s="14">
        <f>ROUND(E3103/D3103*100,0)</f>
        <v>12</v>
      </c>
      <c r="Q3103" s="11">
        <f>IFERROR(ROUND(E3103/M3103,2),0)</f>
        <v>25</v>
      </c>
      <c r="R3103" s="16" t="s">
        <v>8315</v>
      </c>
      <c r="S3103" s="11" t="s">
        <v>8355</v>
      </c>
      <c r="T3103" s="21">
        <f>(((K3103/60)/60)/24)+DATE(1970,1,1)</f>
        <v>42171.383530092593</v>
      </c>
      <c r="U3103" s="21">
        <f>(((I3103/60)/60)/24)+DATE(1970,1,1)</f>
        <v>42201.330555555556</v>
      </c>
    </row>
    <row r="3104" spans="1:21" ht="49" hidden="1" x14ac:dyDescent="0.25">
      <c r="A3104">
        <v>3102</v>
      </c>
      <c r="B3104" s="9" t="s">
        <v>3102</v>
      </c>
      <c r="C3104" s="3" t="s">
        <v>7212</v>
      </c>
      <c r="D3104" s="12">
        <v>16000</v>
      </c>
      <c r="E3104" s="13">
        <v>6258</v>
      </c>
      <c r="F3104" s="11" t="s">
        <v>8220</v>
      </c>
      <c r="G3104" s="11" t="s">
        <v>8224</v>
      </c>
      <c r="H3104" s="11" t="s">
        <v>8246</v>
      </c>
      <c r="I3104" s="11">
        <v>1471939818</v>
      </c>
      <c r="K3104" s="11">
        <v>1467619818</v>
      </c>
      <c r="L3104" s="11" t="b">
        <v>0</v>
      </c>
      <c r="M3104" s="11">
        <v>90</v>
      </c>
      <c r="N3104" s="11" t="b">
        <v>0</v>
      </c>
      <c r="O3104" s="11" t="s">
        <v>8301</v>
      </c>
      <c r="P3104" s="14">
        <f>ROUND(E3104/D3104*100,0)</f>
        <v>39</v>
      </c>
      <c r="Q3104" s="11">
        <f>IFERROR(ROUND(E3104/M3104,2),0)</f>
        <v>69.53</v>
      </c>
      <c r="R3104" s="16" t="s">
        <v>8315</v>
      </c>
      <c r="S3104" s="11" t="s">
        <v>8355</v>
      </c>
      <c r="T3104" s="21">
        <f>(((K3104/60)/60)/24)+DATE(1970,1,1)</f>
        <v>42555.340486111112</v>
      </c>
      <c r="U3104" s="21">
        <f>(((I3104/60)/60)/24)+DATE(1970,1,1)</f>
        <v>42605.340486111112</v>
      </c>
    </row>
    <row r="3105" spans="1:21" ht="33" hidden="1" x14ac:dyDescent="0.25">
      <c r="A3105">
        <v>3103</v>
      </c>
      <c r="B3105" s="9" t="s">
        <v>3103</v>
      </c>
      <c r="C3105" s="3" t="s">
        <v>7213</v>
      </c>
      <c r="D3105" s="12">
        <v>4100</v>
      </c>
      <c r="E3105" s="13">
        <v>11</v>
      </c>
      <c r="F3105" s="11" t="s">
        <v>8220</v>
      </c>
      <c r="G3105" s="11" t="s">
        <v>8223</v>
      </c>
      <c r="H3105" s="11" t="s">
        <v>8245</v>
      </c>
      <c r="I3105" s="11">
        <v>1434080706</v>
      </c>
      <c r="K3105" s="11">
        <v>1428896706</v>
      </c>
      <c r="L3105" s="11" t="b">
        <v>0</v>
      </c>
      <c r="M3105" s="11">
        <v>2</v>
      </c>
      <c r="N3105" s="11" t="b">
        <v>0</v>
      </c>
      <c r="O3105" s="11" t="s">
        <v>8301</v>
      </c>
      <c r="P3105" s="14">
        <f>ROUND(E3105/D3105*100,0)</f>
        <v>0</v>
      </c>
      <c r="Q3105" s="11">
        <f>IFERROR(ROUND(E3105/M3105,2),0)</f>
        <v>5.5</v>
      </c>
      <c r="R3105" s="16" t="s">
        <v>8315</v>
      </c>
      <c r="S3105" s="11" t="s">
        <v>8355</v>
      </c>
      <c r="T3105" s="21">
        <f>(((K3105/60)/60)/24)+DATE(1970,1,1)</f>
        <v>42107.156319444446</v>
      </c>
      <c r="U3105" s="21">
        <f>(((I3105/60)/60)/24)+DATE(1970,1,1)</f>
        <v>42167.156319444446</v>
      </c>
    </row>
    <row r="3106" spans="1:21" ht="49" hidden="1" x14ac:dyDescent="0.25">
      <c r="A3106">
        <v>3104</v>
      </c>
      <c r="B3106" s="9" t="s">
        <v>3104</v>
      </c>
      <c r="C3106" s="3" t="s">
        <v>7214</v>
      </c>
      <c r="D3106" s="12">
        <v>4000</v>
      </c>
      <c r="E3106" s="13">
        <v>1185</v>
      </c>
      <c r="F3106" s="11" t="s">
        <v>8220</v>
      </c>
      <c r="G3106" s="11" t="s">
        <v>8225</v>
      </c>
      <c r="H3106" s="11" t="s">
        <v>8247</v>
      </c>
      <c r="I3106" s="11">
        <v>1422928800</v>
      </c>
      <c r="K3106" s="11">
        <v>1420235311</v>
      </c>
      <c r="L3106" s="11" t="b">
        <v>0</v>
      </c>
      <c r="M3106" s="11">
        <v>5</v>
      </c>
      <c r="N3106" s="11" t="b">
        <v>0</v>
      </c>
      <c r="O3106" s="11" t="s">
        <v>8301</v>
      </c>
      <c r="P3106" s="14">
        <f>ROUND(E3106/D3106*100,0)</f>
        <v>30</v>
      </c>
      <c r="Q3106" s="11">
        <f>IFERROR(ROUND(E3106/M3106,2),0)</f>
        <v>237</v>
      </c>
      <c r="R3106" s="16" t="s">
        <v>8315</v>
      </c>
      <c r="S3106" s="11" t="s">
        <v>8355</v>
      </c>
      <c r="T3106" s="21">
        <f>(((K3106/60)/60)/24)+DATE(1970,1,1)</f>
        <v>42006.908692129626</v>
      </c>
      <c r="U3106" s="21">
        <f>(((I3106/60)/60)/24)+DATE(1970,1,1)</f>
        <v>42038.083333333328</v>
      </c>
    </row>
    <row r="3107" spans="1:21" ht="49" hidden="1" x14ac:dyDescent="0.25">
      <c r="A3107">
        <v>3105</v>
      </c>
      <c r="B3107" s="9" t="s">
        <v>3105</v>
      </c>
      <c r="C3107" s="3" t="s">
        <v>7215</v>
      </c>
      <c r="D3107" s="12">
        <v>5845</v>
      </c>
      <c r="E3107" s="13">
        <v>2476</v>
      </c>
      <c r="F3107" s="11" t="s">
        <v>8220</v>
      </c>
      <c r="G3107" s="11" t="s">
        <v>8223</v>
      </c>
      <c r="H3107" s="11" t="s">
        <v>8245</v>
      </c>
      <c r="I3107" s="11">
        <v>1413694800</v>
      </c>
      <c r="K3107" s="11">
        <v>1408986916</v>
      </c>
      <c r="L3107" s="11" t="b">
        <v>0</v>
      </c>
      <c r="M3107" s="11">
        <v>31</v>
      </c>
      <c r="N3107" s="11" t="b">
        <v>0</v>
      </c>
      <c r="O3107" s="11" t="s">
        <v>8301</v>
      </c>
      <c r="P3107" s="14">
        <f>ROUND(E3107/D3107*100,0)</f>
        <v>42</v>
      </c>
      <c r="Q3107" s="11">
        <f>IFERROR(ROUND(E3107/M3107,2),0)</f>
        <v>79.87</v>
      </c>
      <c r="R3107" s="16" t="s">
        <v>8315</v>
      </c>
      <c r="S3107" s="11" t="s">
        <v>8355</v>
      </c>
      <c r="T3107" s="21">
        <f>(((K3107/60)/60)/24)+DATE(1970,1,1)</f>
        <v>41876.718935185185</v>
      </c>
      <c r="U3107" s="21">
        <f>(((I3107/60)/60)/24)+DATE(1970,1,1)</f>
        <v>41931.208333333336</v>
      </c>
    </row>
    <row r="3108" spans="1:21" ht="49" hidden="1" x14ac:dyDescent="0.25">
      <c r="A3108">
        <v>3106</v>
      </c>
      <c r="B3108" s="9" t="s">
        <v>3106</v>
      </c>
      <c r="C3108" s="3" t="s">
        <v>7216</v>
      </c>
      <c r="D3108" s="12">
        <v>1000</v>
      </c>
      <c r="E3108" s="13">
        <v>41</v>
      </c>
      <c r="F3108" s="11" t="s">
        <v>8220</v>
      </c>
      <c r="G3108" s="11" t="s">
        <v>8224</v>
      </c>
      <c r="H3108" s="11" t="s">
        <v>8246</v>
      </c>
      <c r="I3108" s="11">
        <v>1442440800</v>
      </c>
      <c r="K3108" s="11">
        <v>1440497876</v>
      </c>
      <c r="L3108" s="11" t="b">
        <v>0</v>
      </c>
      <c r="M3108" s="11">
        <v>4</v>
      </c>
      <c r="N3108" s="11" t="b">
        <v>0</v>
      </c>
      <c r="O3108" s="11" t="s">
        <v>8301</v>
      </c>
      <c r="P3108" s="14">
        <f>ROUND(E3108/D3108*100,0)</f>
        <v>4</v>
      </c>
      <c r="Q3108" s="11">
        <f>IFERROR(ROUND(E3108/M3108,2),0)</f>
        <v>10.25</v>
      </c>
      <c r="R3108" s="16" t="s">
        <v>8315</v>
      </c>
      <c r="S3108" s="11" t="s">
        <v>8355</v>
      </c>
      <c r="T3108" s="21">
        <f>(((K3108/60)/60)/24)+DATE(1970,1,1)</f>
        <v>42241.429120370376</v>
      </c>
      <c r="U3108" s="21">
        <f>(((I3108/60)/60)/24)+DATE(1970,1,1)</f>
        <v>42263.916666666672</v>
      </c>
    </row>
    <row r="3109" spans="1:21" ht="49" hidden="1" x14ac:dyDescent="0.25">
      <c r="A3109">
        <v>3107</v>
      </c>
      <c r="B3109" s="9" t="s">
        <v>3107</v>
      </c>
      <c r="C3109" s="3" t="s">
        <v>7217</v>
      </c>
      <c r="D3109" s="12">
        <v>40000</v>
      </c>
      <c r="E3109" s="13">
        <v>7905</v>
      </c>
      <c r="F3109" s="11" t="s">
        <v>8220</v>
      </c>
      <c r="G3109" s="11" t="s">
        <v>8223</v>
      </c>
      <c r="H3109" s="11" t="s">
        <v>8245</v>
      </c>
      <c r="I3109" s="11">
        <v>1431372751</v>
      </c>
      <c r="K3109" s="11">
        <v>1430767951</v>
      </c>
      <c r="L3109" s="11" t="b">
        <v>0</v>
      </c>
      <c r="M3109" s="11">
        <v>29</v>
      </c>
      <c r="N3109" s="11" t="b">
        <v>0</v>
      </c>
      <c r="O3109" s="11" t="s">
        <v>8301</v>
      </c>
      <c r="P3109" s="14">
        <f>ROUND(E3109/D3109*100,0)</f>
        <v>20</v>
      </c>
      <c r="Q3109" s="11">
        <f>IFERROR(ROUND(E3109/M3109,2),0)</f>
        <v>272.58999999999997</v>
      </c>
      <c r="R3109" s="16" t="s">
        <v>8315</v>
      </c>
      <c r="S3109" s="11" t="s">
        <v>8355</v>
      </c>
      <c r="T3109" s="21">
        <f>(((K3109/60)/60)/24)+DATE(1970,1,1)</f>
        <v>42128.814247685179</v>
      </c>
      <c r="U3109" s="21">
        <f>(((I3109/60)/60)/24)+DATE(1970,1,1)</f>
        <v>42135.814247685179</v>
      </c>
    </row>
    <row r="3110" spans="1:21" ht="21" hidden="1" x14ac:dyDescent="0.25">
      <c r="A3110">
        <v>3108</v>
      </c>
      <c r="B3110" s="9" t="s">
        <v>3108</v>
      </c>
      <c r="C3110" s="3" t="s">
        <v>7218</v>
      </c>
      <c r="D3110" s="12">
        <v>50000</v>
      </c>
      <c r="E3110" s="13">
        <v>26</v>
      </c>
      <c r="F3110" s="11" t="s">
        <v>8220</v>
      </c>
      <c r="G3110" s="11" t="s">
        <v>8223</v>
      </c>
      <c r="H3110" s="11" t="s">
        <v>8245</v>
      </c>
      <c r="I3110" s="11">
        <v>1430234394</v>
      </c>
      <c r="K3110" s="11">
        <v>1425053994</v>
      </c>
      <c r="L3110" s="11" t="b">
        <v>0</v>
      </c>
      <c r="M3110" s="11">
        <v>2</v>
      </c>
      <c r="N3110" s="11" t="b">
        <v>0</v>
      </c>
      <c r="O3110" s="11" t="s">
        <v>8301</v>
      </c>
      <c r="P3110" s="14">
        <f>ROUND(E3110/D3110*100,0)</f>
        <v>0</v>
      </c>
      <c r="Q3110" s="11">
        <f>IFERROR(ROUND(E3110/M3110,2),0)</f>
        <v>13</v>
      </c>
      <c r="R3110" s="16" t="s">
        <v>8315</v>
      </c>
      <c r="S3110" s="11" t="s">
        <v>8355</v>
      </c>
      <c r="T3110" s="21">
        <f>(((K3110/60)/60)/24)+DATE(1970,1,1)</f>
        <v>42062.680486111116</v>
      </c>
      <c r="U3110" s="21">
        <f>(((I3110/60)/60)/24)+DATE(1970,1,1)</f>
        <v>42122.638819444444</v>
      </c>
    </row>
    <row r="3111" spans="1:21" ht="49" hidden="1" x14ac:dyDescent="0.25">
      <c r="A3111">
        <v>3109</v>
      </c>
      <c r="B3111" s="9" t="s">
        <v>3109</v>
      </c>
      <c r="C3111" s="3" t="s">
        <v>7219</v>
      </c>
      <c r="D3111" s="12">
        <v>26500</v>
      </c>
      <c r="E3111" s="13">
        <v>6633</v>
      </c>
      <c r="F3111" s="11" t="s">
        <v>8220</v>
      </c>
      <c r="G3111" s="11" t="s">
        <v>8223</v>
      </c>
      <c r="H3111" s="11" t="s">
        <v>8245</v>
      </c>
      <c r="I3111" s="11">
        <v>1409194810</v>
      </c>
      <c r="K3111" s="11">
        <v>1406170810</v>
      </c>
      <c r="L3111" s="11" t="b">
        <v>0</v>
      </c>
      <c r="M3111" s="11">
        <v>114</v>
      </c>
      <c r="N3111" s="11" t="b">
        <v>0</v>
      </c>
      <c r="O3111" s="11" t="s">
        <v>8301</v>
      </c>
      <c r="P3111" s="14">
        <f>ROUND(E3111/D3111*100,0)</f>
        <v>25</v>
      </c>
      <c r="Q3111" s="11">
        <f>IFERROR(ROUND(E3111/M3111,2),0)</f>
        <v>58.18</v>
      </c>
      <c r="R3111" s="16" t="s">
        <v>8315</v>
      </c>
      <c r="S3111" s="11" t="s">
        <v>8355</v>
      </c>
      <c r="T3111" s="21">
        <f>(((K3111/60)/60)/24)+DATE(1970,1,1)</f>
        <v>41844.125115740739</v>
      </c>
      <c r="U3111" s="21">
        <f>(((I3111/60)/60)/24)+DATE(1970,1,1)</f>
        <v>41879.125115740739</v>
      </c>
    </row>
    <row r="3112" spans="1:21" ht="49" hidden="1" x14ac:dyDescent="0.25">
      <c r="A3112">
        <v>3110</v>
      </c>
      <c r="B3112" s="9" t="s">
        <v>3110</v>
      </c>
      <c r="C3112" s="3" t="s">
        <v>7220</v>
      </c>
      <c r="D3112" s="12">
        <v>25000</v>
      </c>
      <c r="E3112" s="13">
        <v>10</v>
      </c>
      <c r="F3112" s="11" t="s">
        <v>8220</v>
      </c>
      <c r="G3112" s="11" t="s">
        <v>8223</v>
      </c>
      <c r="H3112" s="11" t="s">
        <v>8245</v>
      </c>
      <c r="I3112" s="11">
        <v>1487465119</v>
      </c>
      <c r="K3112" s="11">
        <v>1484009119</v>
      </c>
      <c r="L3112" s="11" t="b">
        <v>0</v>
      </c>
      <c r="M3112" s="11">
        <v>1</v>
      </c>
      <c r="N3112" s="11" t="b">
        <v>0</v>
      </c>
      <c r="O3112" s="11" t="s">
        <v>8301</v>
      </c>
      <c r="P3112" s="14">
        <f>ROUND(E3112/D3112*100,0)</f>
        <v>0</v>
      </c>
      <c r="Q3112" s="11">
        <f>IFERROR(ROUND(E3112/M3112,2),0)</f>
        <v>10</v>
      </c>
      <c r="R3112" s="16" t="s">
        <v>8315</v>
      </c>
      <c r="S3112" s="11" t="s">
        <v>8355</v>
      </c>
      <c r="T3112" s="21">
        <f>(((K3112/60)/60)/24)+DATE(1970,1,1)</f>
        <v>42745.031469907408</v>
      </c>
      <c r="U3112" s="21">
        <f>(((I3112/60)/60)/24)+DATE(1970,1,1)</f>
        <v>42785.031469907408</v>
      </c>
    </row>
    <row r="3113" spans="1:21" ht="33" hidden="1" x14ac:dyDescent="0.25">
      <c r="A3113">
        <v>3111</v>
      </c>
      <c r="B3113" s="9" t="s">
        <v>3111</v>
      </c>
      <c r="C3113" s="3" t="s">
        <v>7221</v>
      </c>
      <c r="D3113" s="12">
        <v>20000</v>
      </c>
      <c r="E3113" s="13">
        <v>5328</v>
      </c>
      <c r="F3113" s="11" t="s">
        <v>8220</v>
      </c>
      <c r="G3113" s="11" t="s">
        <v>8223</v>
      </c>
      <c r="H3113" s="11" t="s">
        <v>8245</v>
      </c>
      <c r="I3113" s="11">
        <v>1412432220</v>
      </c>
      <c r="K3113" s="11">
        <v>1409753820</v>
      </c>
      <c r="L3113" s="11" t="b">
        <v>0</v>
      </c>
      <c r="M3113" s="11">
        <v>76</v>
      </c>
      <c r="N3113" s="11" t="b">
        <v>0</v>
      </c>
      <c r="O3113" s="11" t="s">
        <v>8301</v>
      </c>
      <c r="P3113" s="14">
        <f>ROUND(E3113/D3113*100,0)</f>
        <v>27</v>
      </c>
      <c r="Q3113" s="11">
        <f>IFERROR(ROUND(E3113/M3113,2),0)</f>
        <v>70.11</v>
      </c>
      <c r="R3113" s="16" t="s">
        <v>8315</v>
      </c>
      <c r="S3113" s="11" t="s">
        <v>8355</v>
      </c>
      <c r="T3113" s="21">
        <f>(((K3113/60)/60)/24)+DATE(1970,1,1)</f>
        <v>41885.595138888886</v>
      </c>
      <c r="U3113" s="21">
        <f>(((I3113/60)/60)/24)+DATE(1970,1,1)</f>
        <v>41916.595138888886</v>
      </c>
    </row>
    <row r="3114" spans="1:21" ht="49" hidden="1" x14ac:dyDescent="0.25">
      <c r="A3114">
        <v>3112</v>
      </c>
      <c r="B3114" s="9" t="s">
        <v>3112</v>
      </c>
      <c r="C3114" s="3" t="s">
        <v>7222</v>
      </c>
      <c r="D3114" s="12">
        <v>11000</v>
      </c>
      <c r="E3114" s="13">
        <v>521</v>
      </c>
      <c r="F3114" s="11" t="s">
        <v>8220</v>
      </c>
      <c r="G3114" s="11" t="s">
        <v>8223</v>
      </c>
      <c r="H3114" s="11" t="s">
        <v>8245</v>
      </c>
      <c r="I3114" s="11">
        <v>1477968934</v>
      </c>
      <c r="K3114" s="11">
        <v>1472784934</v>
      </c>
      <c r="L3114" s="11" t="b">
        <v>0</v>
      </c>
      <c r="M3114" s="11">
        <v>9</v>
      </c>
      <c r="N3114" s="11" t="b">
        <v>0</v>
      </c>
      <c r="O3114" s="11" t="s">
        <v>8301</v>
      </c>
      <c r="P3114" s="14">
        <f>ROUND(E3114/D3114*100,0)</f>
        <v>5</v>
      </c>
      <c r="Q3114" s="11">
        <f>IFERROR(ROUND(E3114/M3114,2),0)</f>
        <v>57.89</v>
      </c>
      <c r="R3114" s="16" t="s">
        <v>8315</v>
      </c>
      <c r="S3114" s="11" t="s">
        <v>8355</v>
      </c>
      <c r="T3114" s="21">
        <f>(((K3114/60)/60)/24)+DATE(1970,1,1)</f>
        <v>42615.121921296297</v>
      </c>
      <c r="U3114" s="21">
        <f>(((I3114/60)/60)/24)+DATE(1970,1,1)</f>
        <v>42675.121921296297</v>
      </c>
    </row>
    <row r="3115" spans="1:21" ht="49" hidden="1" x14ac:dyDescent="0.25">
      <c r="A3115">
        <v>3113</v>
      </c>
      <c r="B3115" s="9" t="s">
        <v>3113</v>
      </c>
      <c r="C3115" s="3" t="s">
        <v>7223</v>
      </c>
      <c r="D3115" s="12">
        <v>109225</v>
      </c>
      <c r="E3115" s="13">
        <v>4635</v>
      </c>
      <c r="F3115" s="11" t="s">
        <v>8220</v>
      </c>
      <c r="G3115" s="11" t="s">
        <v>8223</v>
      </c>
      <c r="H3115" s="11" t="s">
        <v>8245</v>
      </c>
      <c r="I3115" s="11">
        <v>1429291982</v>
      </c>
      <c r="K3115" s="11">
        <v>1426699982</v>
      </c>
      <c r="L3115" s="11" t="b">
        <v>0</v>
      </c>
      <c r="M3115" s="11">
        <v>37</v>
      </c>
      <c r="N3115" s="11" t="b">
        <v>0</v>
      </c>
      <c r="O3115" s="11" t="s">
        <v>8301</v>
      </c>
      <c r="P3115" s="14">
        <f>ROUND(E3115/D3115*100,0)</f>
        <v>4</v>
      </c>
      <c r="Q3115" s="11">
        <f>IFERROR(ROUND(E3115/M3115,2),0)</f>
        <v>125.27</v>
      </c>
      <c r="R3115" s="16" t="s">
        <v>8315</v>
      </c>
      <c r="S3115" s="11" t="s">
        <v>8355</v>
      </c>
      <c r="T3115" s="21">
        <f>(((K3115/60)/60)/24)+DATE(1970,1,1)</f>
        <v>42081.731273148151</v>
      </c>
      <c r="U3115" s="21">
        <f>(((I3115/60)/60)/24)+DATE(1970,1,1)</f>
        <v>42111.731273148151</v>
      </c>
    </row>
    <row r="3116" spans="1:21" ht="49" hidden="1" x14ac:dyDescent="0.25">
      <c r="A3116">
        <v>3114</v>
      </c>
      <c r="B3116" s="9" t="s">
        <v>3114</v>
      </c>
      <c r="C3116" s="3" t="s">
        <v>7224</v>
      </c>
      <c r="D3116" s="12">
        <v>75000</v>
      </c>
      <c r="E3116" s="13">
        <v>0</v>
      </c>
      <c r="F3116" s="11" t="s">
        <v>8220</v>
      </c>
      <c r="G3116" s="11" t="s">
        <v>8223</v>
      </c>
      <c r="H3116" s="11" t="s">
        <v>8245</v>
      </c>
      <c r="I3116" s="11">
        <v>1411312250</v>
      </c>
      <c r="K3116" s="11">
        <v>1406128250</v>
      </c>
      <c r="L3116" s="11" t="b">
        <v>0</v>
      </c>
      <c r="M3116" s="11">
        <v>0</v>
      </c>
      <c r="N3116" s="11" t="b">
        <v>0</v>
      </c>
      <c r="O3116" s="11" t="s">
        <v>8301</v>
      </c>
      <c r="P3116" s="14">
        <f>ROUND(E3116/D3116*100,0)</f>
        <v>0</v>
      </c>
      <c r="Q3116" s="11">
        <f>IFERROR(ROUND(E3116/M3116,2),0)</f>
        <v>0</v>
      </c>
      <c r="R3116" s="16" t="s">
        <v>8315</v>
      </c>
      <c r="S3116" s="11" t="s">
        <v>8355</v>
      </c>
      <c r="T3116" s="21">
        <f>(((K3116/60)/60)/24)+DATE(1970,1,1)</f>
        <v>41843.632523148146</v>
      </c>
      <c r="U3116" s="21">
        <f>(((I3116/60)/60)/24)+DATE(1970,1,1)</f>
        <v>41903.632523148146</v>
      </c>
    </row>
    <row r="3117" spans="1:21" ht="49" hidden="1" x14ac:dyDescent="0.25">
      <c r="A3117">
        <v>3115</v>
      </c>
      <c r="B3117" s="9" t="s">
        <v>3115</v>
      </c>
      <c r="C3117" s="3" t="s">
        <v>7225</v>
      </c>
      <c r="D3117" s="12">
        <v>10000</v>
      </c>
      <c r="E3117" s="13">
        <v>300</v>
      </c>
      <c r="F3117" s="11" t="s">
        <v>8220</v>
      </c>
      <c r="G3117" s="11" t="s">
        <v>8234</v>
      </c>
      <c r="H3117" s="11" t="s">
        <v>8254</v>
      </c>
      <c r="I3117" s="11">
        <v>1465123427</v>
      </c>
      <c r="K3117" s="11">
        <v>1462531427</v>
      </c>
      <c r="L3117" s="11" t="b">
        <v>0</v>
      </c>
      <c r="M3117" s="11">
        <v>1</v>
      </c>
      <c r="N3117" s="11" t="b">
        <v>0</v>
      </c>
      <c r="O3117" s="11" t="s">
        <v>8301</v>
      </c>
      <c r="P3117" s="14">
        <f>ROUND(E3117/D3117*100,0)</f>
        <v>3</v>
      </c>
      <c r="Q3117" s="11">
        <f>IFERROR(ROUND(E3117/M3117,2),0)</f>
        <v>300</v>
      </c>
      <c r="R3117" s="16" t="s">
        <v>8315</v>
      </c>
      <c r="S3117" s="11" t="s">
        <v>8355</v>
      </c>
      <c r="T3117" s="21">
        <f>(((K3117/60)/60)/24)+DATE(1970,1,1)</f>
        <v>42496.447071759263</v>
      </c>
      <c r="U3117" s="21">
        <f>(((I3117/60)/60)/24)+DATE(1970,1,1)</f>
        <v>42526.447071759263</v>
      </c>
    </row>
    <row r="3118" spans="1:21" ht="49" hidden="1" x14ac:dyDescent="0.25">
      <c r="A3118">
        <v>3116</v>
      </c>
      <c r="B3118" s="9" t="s">
        <v>3116</v>
      </c>
      <c r="C3118" s="3" t="s">
        <v>7226</v>
      </c>
      <c r="D3118" s="12">
        <v>750</v>
      </c>
      <c r="E3118" s="13">
        <v>430</v>
      </c>
      <c r="F3118" s="11" t="s">
        <v>8220</v>
      </c>
      <c r="G3118" s="11" t="s">
        <v>8223</v>
      </c>
      <c r="H3118" s="11" t="s">
        <v>8245</v>
      </c>
      <c r="I3118" s="11">
        <v>1427890925</v>
      </c>
      <c r="K3118" s="11">
        <v>1426681325</v>
      </c>
      <c r="L3118" s="11" t="b">
        <v>0</v>
      </c>
      <c r="M3118" s="11">
        <v>10</v>
      </c>
      <c r="N3118" s="11" t="b">
        <v>0</v>
      </c>
      <c r="O3118" s="11" t="s">
        <v>8301</v>
      </c>
      <c r="P3118" s="14">
        <f>ROUND(E3118/D3118*100,0)</f>
        <v>57</v>
      </c>
      <c r="Q3118" s="11">
        <f>IFERROR(ROUND(E3118/M3118,2),0)</f>
        <v>43</v>
      </c>
      <c r="R3118" s="16" t="s">
        <v>8315</v>
      </c>
      <c r="S3118" s="11" t="s">
        <v>8355</v>
      </c>
      <c r="T3118" s="21">
        <f>(((K3118/60)/60)/24)+DATE(1970,1,1)</f>
        <v>42081.515335648146</v>
      </c>
      <c r="U3118" s="21">
        <f>(((I3118/60)/60)/24)+DATE(1970,1,1)</f>
        <v>42095.515335648146</v>
      </c>
    </row>
    <row r="3119" spans="1:21" ht="49" hidden="1" x14ac:dyDescent="0.25">
      <c r="A3119">
        <v>3117</v>
      </c>
      <c r="B3119" s="9" t="s">
        <v>3117</v>
      </c>
      <c r="C3119" s="3" t="s">
        <v>7227</v>
      </c>
      <c r="D3119" s="12">
        <v>1000</v>
      </c>
      <c r="E3119" s="13">
        <v>1</v>
      </c>
      <c r="F3119" s="11" t="s">
        <v>8220</v>
      </c>
      <c r="G3119" s="11" t="s">
        <v>8224</v>
      </c>
      <c r="H3119" s="11" t="s">
        <v>8246</v>
      </c>
      <c r="I3119" s="11">
        <v>1464354720</v>
      </c>
      <c r="K3119" s="11">
        <v>1463648360</v>
      </c>
      <c r="L3119" s="11" t="b">
        <v>0</v>
      </c>
      <c r="M3119" s="11">
        <v>1</v>
      </c>
      <c r="N3119" s="11" t="b">
        <v>0</v>
      </c>
      <c r="O3119" s="11" t="s">
        <v>8301</v>
      </c>
      <c r="P3119" s="14">
        <f>ROUND(E3119/D3119*100,0)</f>
        <v>0</v>
      </c>
      <c r="Q3119" s="11">
        <f>IFERROR(ROUND(E3119/M3119,2),0)</f>
        <v>1</v>
      </c>
      <c r="R3119" s="16" t="s">
        <v>8315</v>
      </c>
      <c r="S3119" s="11" t="s">
        <v>8355</v>
      </c>
      <c r="T3119" s="21">
        <f>(((K3119/60)/60)/24)+DATE(1970,1,1)</f>
        <v>42509.374537037031</v>
      </c>
      <c r="U3119" s="21">
        <f>(((I3119/60)/60)/24)+DATE(1970,1,1)</f>
        <v>42517.55</v>
      </c>
    </row>
    <row r="3120" spans="1:21" ht="33" hidden="1" x14ac:dyDescent="0.25">
      <c r="A3120">
        <v>3118</v>
      </c>
      <c r="B3120" s="9" t="s">
        <v>3118</v>
      </c>
      <c r="C3120" s="3" t="s">
        <v>7228</v>
      </c>
      <c r="D3120" s="12">
        <v>500000</v>
      </c>
      <c r="E3120" s="13">
        <v>1550</v>
      </c>
      <c r="F3120" s="11" t="s">
        <v>8220</v>
      </c>
      <c r="G3120" s="11" t="s">
        <v>8234</v>
      </c>
      <c r="H3120" s="11" t="s">
        <v>8254</v>
      </c>
      <c r="I3120" s="11">
        <v>1467473723</v>
      </c>
      <c r="K3120" s="11">
        <v>1465832123</v>
      </c>
      <c r="L3120" s="11" t="b">
        <v>0</v>
      </c>
      <c r="M3120" s="11">
        <v>2</v>
      </c>
      <c r="N3120" s="11" t="b">
        <v>0</v>
      </c>
      <c r="O3120" s="11" t="s">
        <v>8301</v>
      </c>
      <c r="P3120" s="14">
        <f>ROUND(E3120/D3120*100,0)</f>
        <v>0</v>
      </c>
      <c r="Q3120" s="11">
        <f>IFERROR(ROUND(E3120/M3120,2),0)</f>
        <v>775</v>
      </c>
      <c r="R3120" s="16" t="s">
        <v>8315</v>
      </c>
      <c r="S3120" s="11" t="s">
        <v>8355</v>
      </c>
      <c r="T3120" s="21">
        <f>(((K3120/60)/60)/24)+DATE(1970,1,1)</f>
        <v>42534.649571759262</v>
      </c>
      <c r="U3120" s="21">
        <f>(((I3120/60)/60)/24)+DATE(1970,1,1)</f>
        <v>42553.649571759262</v>
      </c>
    </row>
    <row r="3121" spans="1:21" ht="49" hidden="1" x14ac:dyDescent="0.25">
      <c r="A3121">
        <v>3119</v>
      </c>
      <c r="B3121" s="9" t="s">
        <v>3119</v>
      </c>
      <c r="C3121" s="3" t="s">
        <v>7229</v>
      </c>
      <c r="D3121" s="12">
        <v>10000</v>
      </c>
      <c r="E3121" s="13">
        <v>5</v>
      </c>
      <c r="F3121" s="11" t="s">
        <v>8220</v>
      </c>
      <c r="G3121" s="11" t="s">
        <v>8223</v>
      </c>
      <c r="H3121" s="11" t="s">
        <v>8245</v>
      </c>
      <c r="I3121" s="11">
        <v>1427414732</v>
      </c>
      <c r="K3121" s="11">
        <v>1424826332</v>
      </c>
      <c r="L3121" s="11" t="b">
        <v>0</v>
      </c>
      <c r="M3121" s="11">
        <v>1</v>
      </c>
      <c r="N3121" s="11" t="b">
        <v>0</v>
      </c>
      <c r="O3121" s="11" t="s">
        <v>8301</v>
      </c>
      <c r="P3121" s="14">
        <f>ROUND(E3121/D3121*100,0)</f>
        <v>0</v>
      </c>
      <c r="Q3121" s="11">
        <f>IFERROR(ROUND(E3121/M3121,2),0)</f>
        <v>5</v>
      </c>
      <c r="R3121" s="16" t="s">
        <v>8315</v>
      </c>
      <c r="S3121" s="11" t="s">
        <v>8355</v>
      </c>
      <c r="T3121" s="21">
        <f>(((K3121/60)/60)/24)+DATE(1970,1,1)</f>
        <v>42060.04550925926</v>
      </c>
      <c r="U3121" s="21">
        <f>(((I3121/60)/60)/24)+DATE(1970,1,1)</f>
        <v>42090.003842592589</v>
      </c>
    </row>
    <row r="3122" spans="1:21" ht="49" hidden="1" x14ac:dyDescent="0.25">
      <c r="A3122">
        <v>3120</v>
      </c>
      <c r="B3122" s="9" t="s">
        <v>3120</v>
      </c>
      <c r="C3122" s="3" t="s">
        <v>7230</v>
      </c>
      <c r="D3122" s="12">
        <v>1300000</v>
      </c>
      <c r="E3122" s="13">
        <v>128</v>
      </c>
      <c r="F3122" s="11" t="s">
        <v>8220</v>
      </c>
      <c r="G3122" s="11" t="s">
        <v>8232</v>
      </c>
      <c r="H3122" s="11" t="s">
        <v>8248</v>
      </c>
      <c r="I3122" s="11">
        <v>1462484196</v>
      </c>
      <c r="K3122" s="11">
        <v>1457303796</v>
      </c>
      <c r="L3122" s="11" t="b">
        <v>0</v>
      </c>
      <c r="M3122" s="11">
        <v>10</v>
      </c>
      <c r="N3122" s="11" t="b">
        <v>0</v>
      </c>
      <c r="O3122" s="11" t="s">
        <v>8301</v>
      </c>
      <c r="P3122" s="14">
        <f>ROUND(E3122/D3122*100,0)</f>
        <v>0</v>
      </c>
      <c r="Q3122" s="11">
        <f>IFERROR(ROUND(E3122/M3122,2),0)</f>
        <v>12.8</v>
      </c>
      <c r="R3122" s="16" t="s">
        <v>8315</v>
      </c>
      <c r="S3122" s="11" t="s">
        <v>8355</v>
      </c>
      <c r="T3122" s="21">
        <f>(((K3122/60)/60)/24)+DATE(1970,1,1)</f>
        <v>42435.942083333335</v>
      </c>
      <c r="U3122" s="21">
        <f>(((I3122/60)/60)/24)+DATE(1970,1,1)</f>
        <v>42495.900416666671</v>
      </c>
    </row>
    <row r="3123" spans="1:21" ht="33" hidden="1" x14ac:dyDescent="0.25">
      <c r="A3123">
        <v>3121</v>
      </c>
      <c r="B3123" s="9" t="s">
        <v>3121</v>
      </c>
      <c r="C3123" s="3" t="s">
        <v>7231</v>
      </c>
      <c r="D3123" s="12">
        <v>1500</v>
      </c>
      <c r="E3123" s="13">
        <v>10</v>
      </c>
      <c r="F3123" s="11" t="s">
        <v>8219</v>
      </c>
      <c r="G3123" s="11" t="s">
        <v>8228</v>
      </c>
      <c r="H3123" s="11" t="s">
        <v>8250</v>
      </c>
      <c r="I3123" s="11">
        <v>1411748335</v>
      </c>
      <c r="K3123" s="11">
        <v>1406564335</v>
      </c>
      <c r="L3123" s="11" t="b">
        <v>0</v>
      </c>
      <c r="M3123" s="11">
        <v>1</v>
      </c>
      <c r="N3123" s="11" t="b">
        <v>0</v>
      </c>
      <c r="O3123" s="11" t="s">
        <v>8301</v>
      </c>
      <c r="P3123" s="14">
        <f>ROUND(E3123/D3123*100,0)</f>
        <v>1</v>
      </c>
      <c r="Q3123" s="11">
        <f>IFERROR(ROUND(E3123/M3123,2),0)</f>
        <v>10</v>
      </c>
      <c r="R3123" s="16" t="s">
        <v>8315</v>
      </c>
      <c r="S3123" s="11" t="s">
        <v>8355</v>
      </c>
      <c r="T3123" s="21">
        <f>(((K3123/60)/60)/24)+DATE(1970,1,1)</f>
        <v>41848.679803240739</v>
      </c>
      <c r="U3123" s="21">
        <f>(((I3123/60)/60)/24)+DATE(1970,1,1)</f>
        <v>41908.679803240739</v>
      </c>
    </row>
    <row r="3124" spans="1:21" ht="21" hidden="1" x14ac:dyDescent="0.25">
      <c r="A3124">
        <v>3122</v>
      </c>
      <c r="B3124" s="9" t="s">
        <v>3122</v>
      </c>
      <c r="C3124" s="3" t="s">
        <v>7232</v>
      </c>
      <c r="D3124" s="12">
        <v>199</v>
      </c>
      <c r="E3124" s="13">
        <v>116</v>
      </c>
      <c r="F3124" s="11" t="s">
        <v>8219</v>
      </c>
      <c r="G3124" s="11" t="s">
        <v>8223</v>
      </c>
      <c r="H3124" s="11" t="s">
        <v>8245</v>
      </c>
      <c r="I3124" s="11">
        <v>1478733732</v>
      </c>
      <c r="K3124" s="11">
        <v>1478298132</v>
      </c>
      <c r="L3124" s="11" t="b">
        <v>0</v>
      </c>
      <c r="M3124" s="11">
        <v>2</v>
      </c>
      <c r="N3124" s="11" t="b">
        <v>0</v>
      </c>
      <c r="O3124" s="11" t="s">
        <v>8301</v>
      </c>
      <c r="P3124" s="14">
        <f>ROUND(E3124/D3124*100,0)</f>
        <v>58</v>
      </c>
      <c r="Q3124" s="11">
        <f>IFERROR(ROUND(E3124/M3124,2),0)</f>
        <v>58</v>
      </c>
      <c r="R3124" s="16" t="s">
        <v>8315</v>
      </c>
      <c r="S3124" s="11" t="s">
        <v>8355</v>
      </c>
      <c r="T3124" s="21">
        <f>(((K3124/60)/60)/24)+DATE(1970,1,1)</f>
        <v>42678.932083333333</v>
      </c>
      <c r="U3124" s="21">
        <f>(((I3124/60)/60)/24)+DATE(1970,1,1)</f>
        <v>42683.973750000005</v>
      </c>
    </row>
    <row r="3125" spans="1:21" ht="49" hidden="1" x14ac:dyDescent="0.25">
      <c r="A3125">
        <v>3123</v>
      </c>
      <c r="B3125" s="9" t="s">
        <v>3123</v>
      </c>
      <c r="C3125" s="3" t="s">
        <v>7233</v>
      </c>
      <c r="D3125" s="12">
        <v>125000</v>
      </c>
      <c r="E3125" s="13">
        <v>85192</v>
      </c>
      <c r="F3125" s="11" t="s">
        <v>8219</v>
      </c>
      <c r="G3125" s="11" t="s">
        <v>8223</v>
      </c>
      <c r="H3125" s="11" t="s">
        <v>8245</v>
      </c>
      <c r="I3125" s="11">
        <v>1468108198</v>
      </c>
      <c r="K3125" s="11">
        <v>1465516198</v>
      </c>
      <c r="L3125" s="11" t="b">
        <v>0</v>
      </c>
      <c r="M3125" s="11">
        <v>348</v>
      </c>
      <c r="N3125" s="11" t="b">
        <v>0</v>
      </c>
      <c r="O3125" s="11" t="s">
        <v>8301</v>
      </c>
      <c r="P3125" s="14">
        <f>ROUND(E3125/D3125*100,0)</f>
        <v>68</v>
      </c>
      <c r="Q3125" s="11">
        <f>IFERROR(ROUND(E3125/M3125,2),0)</f>
        <v>244.8</v>
      </c>
      <c r="R3125" s="16" t="s">
        <v>8315</v>
      </c>
      <c r="S3125" s="11" t="s">
        <v>8355</v>
      </c>
      <c r="T3125" s="21">
        <f>(((K3125/60)/60)/24)+DATE(1970,1,1)</f>
        <v>42530.993032407408</v>
      </c>
      <c r="U3125" s="21">
        <f>(((I3125/60)/60)/24)+DATE(1970,1,1)</f>
        <v>42560.993032407408</v>
      </c>
    </row>
    <row r="3126" spans="1:21" ht="33" hidden="1" x14ac:dyDescent="0.25">
      <c r="A3126">
        <v>3124</v>
      </c>
      <c r="B3126" s="9" t="s">
        <v>3124</v>
      </c>
      <c r="C3126" s="3" t="s">
        <v>7234</v>
      </c>
      <c r="D3126" s="12">
        <v>800000</v>
      </c>
      <c r="E3126" s="13">
        <v>26</v>
      </c>
      <c r="F3126" s="11" t="s">
        <v>8219</v>
      </c>
      <c r="G3126" s="11" t="s">
        <v>8223</v>
      </c>
      <c r="H3126" s="11" t="s">
        <v>8245</v>
      </c>
      <c r="I3126" s="11">
        <v>1422902601</v>
      </c>
      <c r="K3126" s="11">
        <v>1417718601</v>
      </c>
      <c r="L3126" s="11" t="b">
        <v>0</v>
      </c>
      <c r="M3126" s="11">
        <v>4</v>
      </c>
      <c r="N3126" s="11" t="b">
        <v>0</v>
      </c>
      <c r="O3126" s="11" t="s">
        <v>8301</v>
      </c>
      <c r="P3126" s="14">
        <f>ROUND(E3126/D3126*100,0)</f>
        <v>0</v>
      </c>
      <c r="Q3126" s="11">
        <f>IFERROR(ROUND(E3126/M3126,2),0)</f>
        <v>6.5</v>
      </c>
      <c r="R3126" s="16" t="s">
        <v>8315</v>
      </c>
      <c r="S3126" s="11" t="s">
        <v>8355</v>
      </c>
      <c r="T3126" s="21">
        <f>(((K3126/60)/60)/24)+DATE(1970,1,1)</f>
        <v>41977.780104166668</v>
      </c>
      <c r="U3126" s="21">
        <f>(((I3126/60)/60)/24)+DATE(1970,1,1)</f>
        <v>42037.780104166668</v>
      </c>
    </row>
    <row r="3127" spans="1:21" ht="21" hidden="1" x14ac:dyDescent="0.25">
      <c r="A3127">
        <v>3125</v>
      </c>
      <c r="B3127" s="9" t="s">
        <v>3125</v>
      </c>
      <c r="C3127" s="3" t="s">
        <v>7235</v>
      </c>
      <c r="D3127" s="12">
        <v>1500000</v>
      </c>
      <c r="E3127" s="13">
        <v>0</v>
      </c>
      <c r="F3127" s="11" t="s">
        <v>8219</v>
      </c>
      <c r="G3127" s="11" t="s">
        <v>8223</v>
      </c>
      <c r="H3127" s="11" t="s">
        <v>8245</v>
      </c>
      <c r="I3127" s="11">
        <v>1452142672</v>
      </c>
      <c r="K3127" s="11">
        <v>1449550672</v>
      </c>
      <c r="L3127" s="11" t="b">
        <v>0</v>
      </c>
      <c r="M3127" s="11">
        <v>0</v>
      </c>
      <c r="N3127" s="11" t="b">
        <v>0</v>
      </c>
      <c r="O3127" s="11" t="s">
        <v>8301</v>
      </c>
      <c r="P3127" s="14">
        <f>ROUND(E3127/D3127*100,0)</f>
        <v>0</v>
      </c>
      <c r="Q3127" s="11">
        <f>IFERROR(ROUND(E3127/M3127,2),0)</f>
        <v>0</v>
      </c>
      <c r="R3127" s="16" t="s">
        <v>8315</v>
      </c>
      <c r="S3127" s="11" t="s">
        <v>8355</v>
      </c>
      <c r="T3127" s="21">
        <f>(((K3127/60)/60)/24)+DATE(1970,1,1)</f>
        <v>42346.20685185185</v>
      </c>
      <c r="U3127" s="21">
        <f>(((I3127/60)/60)/24)+DATE(1970,1,1)</f>
        <v>42376.20685185185</v>
      </c>
    </row>
    <row r="3128" spans="1:21" ht="81" hidden="1" x14ac:dyDescent="0.25">
      <c r="A3128">
        <v>3126</v>
      </c>
      <c r="B3128" s="9" t="s">
        <v>3126</v>
      </c>
      <c r="C3128" s="3" t="s">
        <v>7236</v>
      </c>
      <c r="D3128" s="12">
        <v>25000</v>
      </c>
      <c r="E3128" s="13">
        <v>1040</v>
      </c>
      <c r="F3128" s="11" t="s">
        <v>8219</v>
      </c>
      <c r="G3128" s="11" t="s">
        <v>8223</v>
      </c>
      <c r="H3128" s="11" t="s">
        <v>8245</v>
      </c>
      <c r="I3128" s="11">
        <v>1459121162</v>
      </c>
      <c r="K3128" s="11">
        <v>1456532762</v>
      </c>
      <c r="L3128" s="11" t="b">
        <v>0</v>
      </c>
      <c r="M3128" s="11">
        <v>17</v>
      </c>
      <c r="N3128" s="11" t="b">
        <v>0</v>
      </c>
      <c r="O3128" s="11" t="s">
        <v>8301</v>
      </c>
      <c r="P3128" s="14">
        <f>ROUND(E3128/D3128*100,0)</f>
        <v>4</v>
      </c>
      <c r="Q3128" s="11">
        <f>IFERROR(ROUND(E3128/M3128,2),0)</f>
        <v>61.18</v>
      </c>
      <c r="R3128" s="16" t="s">
        <v>8315</v>
      </c>
      <c r="S3128" s="11" t="s">
        <v>8355</v>
      </c>
      <c r="T3128" s="21">
        <f>(((K3128/60)/60)/24)+DATE(1970,1,1)</f>
        <v>42427.01807870371</v>
      </c>
      <c r="U3128" s="21">
        <f>(((I3128/60)/60)/24)+DATE(1970,1,1)</f>
        <v>42456.976412037038</v>
      </c>
    </row>
    <row r="3129" spans="1:21" ht="49" hidden="1" x14ac:dyDescent="0.25">
      <c r="A3129">
        <v>3127</v>
      </c>
      <c r="B3129" s="9" t="s">
        <v>3127</v>
      </c>
      <c r="C3129" s="3" t="s">
        <v>7237</v>
      </c>
      <c r="D3129" s="12">
        <v>100000</v>
      </c>
      <c r="E3129" s="13">
        <v>0</v>
      </c>
      <c r="F3129" s="11" t="s">
        <v>8219</v>
      </c>
      <c r="G3129" s="11" t="s">
        <v>8223</v>
      </c>
      <c r="H3129" s="11" t="s">
        <v>8245</v>
      </c>
      <c r="I3129" s="11">
        <v>1425242029</v>
      </c>
      <c r="K3129" s="11">
        <v>1422650029</v>
      </c>
      <c r="L3129" s="11" t="b">
        <v>0</v>
      </c>
      <c r="M3129" s="11">
        <v>0</v>
      </c>
      <c r="N3129" s="11" t="b">
        <v>0</v>
      </c>
      <c r="O3129" s="11" t="s">
        <v>8301</v>
      </c>
      <c r="P3129" s="14">
        <f>ROUND(E3129/D3129*100,0)</f>
        <v>0</v>
      </c>
      <c r="Q3129" s="11">
        <f>IFERROR(ROUND(E3129/M3129,2),0)</f>
        <v>0</v>
      </c>
      <c r="R3129" s="16" t="s">
        <v>8315</v>
      </c>
      <c r="S3129" s="11" t="s">
        <v>8355</v>
      </c>
      <c r="T3129" s="21">
        <f>(((K3129/60)/60)/24)+DATE(1970,1,1)</f>
        <v>42034.856817129628</v>
      </c>
      <c r="U3129" s="21">
        <f>(((I3129/60)/60)/24)+DATE(1970,1,1)</f>
        <v>42064.856817129628</v>
      </c>
    </row>
    <row r="3130" spans="1:21" ht="49" x14ac:dyDescent="0.25">
      <c r="A3130">
        <v>3187</v>
      </c>
      <c r="B3130" s="9" t="s">
        <v>3187</v>
      </c>
      <c r="C3130" s="3" t="s">
        <v>7297</v>
      </c>
      <c r="D3130" s="12">
        <v>15000</v>
      </c>
      <c r="E3130" s="13">
        <v>17444</v>
      </c>
      <c r="F3130" s="11" t="s">
        <v>8218</v>
      </c>
      <c r="G3130" s="11" t="s">
        <v>8223</v>
      </c>
      <c r="H3130" s="11" t="s">
        <v>8245</v>
      </c>
      <c r="I3130" s="11">
        <v>1407167973</v>
      </c>
      <c r="K3130" s="11">
        <v>1405439973</v>
      </c>
      <c r="L3130" s="11" t="b">
        <v>1</v>
      </c>
      <c r="M3130" s="11">
        <v>244</v>
      </c>
      <c r="N3130" s="11" t="b">
        <v>1</v>
      </c>
      <c r="O3130" s="11" t="s">
        <v>8269</v>
      </c>
      <c r="P3130" s="14">
        <f>ROUND(E3130/D3130*100,0)</f>
        <v>116</v>
      </c>
      <c r="Q3130" s="11">
        <f>IFERROR(ROUND(E3130/M3130,2),0)</f>
        <v>71.489999999999995</v>
      </c>
      <c r="R3130" s="16" t="s">
        <v>8315</v>
      </c>
      <c r="S3130" s="11" t="s">
        <v>8316</v>
      </c>
      <c r="T3130" s="21">
        <f>(((K3130/60)/60)/24)+DATE(1970,1,1)</f>
        <v>41835.666354166664</v>
      </c>
      <c r="U3130" s="21">
        <f>(((I3130/60)/60)/24)+DATE(1970,1,1)</f>
        <v>41855.666354166664</v>
      </c>
    </row>
    <row r="3131" spans="1:21" ht="49" x14ac:dyDescent="0.25">
      <c r="A3131">
        <v>3402</v>
      </c>
      <c r="B3131" s="9" t="s">
        <v>3401</v>
      </c>
      <c r="C3131" s="3" t="s">
        <v>7512</v>
      </c>
      <c r="D3131" s="12">
        <v>15000</v>
      </c>
      <c r="E3131" s="13">
        <v>16465</v>
      </c>
      <c r="F3131" s="11" t="s">
        <v>8218</v>
      </c>
      <c r="G3131" s="11" t="s">
        <v>8223</v>
      </c>
      <c r="H3131" s="11" t="s">
        <v>8245</v>
      </c>
      <c r="I3131" s="11">
        <v>1447295460</v>
      </c>
      <c r="K3131" s="11">
        <v>1444747843</v>
      </c>
      <c r="L3131" s="11" t="b">
        <v>0</v>
      </c>
      <c r="M3131" s="11">
        <v>165</v>
      </c>
      <c r="N3131" s="11" t="b">
        <v>1</v>
      </c>
      <c r="O3131" s="11" t="s">
        <v>8269</v>
      </c>
      <c r="P3131" s="14">
        <f>ROUND(E3131/D3131*100,0)</f>
        <v>110</v>
      </c>
      <c r="Q3131" s="11">
        <f>IFERROR(ROUND(E3131/M3131,2),0)</f>
        <v>99.79</v>
      </c>
      <c r="R3131" s="16" t="s">
        <v>8315</v>
      </c>
      <c r="S3131" s="11" t="s">
        <v>8316</v>
      </c>
      <c r="T3131" s="21">
        <f>(((K3131/60)/60)/24)+DATE(1970,1,1)</f>
        <v>42290.61855324074</v>
      </c>
      <c r="U3131" s="21">
        <f>(((I3131/60)/60)/24)+DATE(1970,1,1)</f>
        <v>42320.104861111111</v>
      </c>
    </row>
    <row r="3132" spans="1:21" ht="49" x14ac:dyDescent="0.25">
      <c r="A3132">
        <v>3128</v>
      </c>
      <c r="B3132" s="9" t="s">
        <v>3128</v>
      </c>
      <c r="C3132" s="3" t="s">
        <v>7238</v>
      </c>
      <c r="D3132" s="12">
        <v>15000</v>
      </c>
      <c r="E3132" s="13">
        <v>16291</v>
      </c>
      <c r="F3132" s="11" t="s">
        <v>8221</v>
      </c>
      <c r="G3132" s="11" t="s">
        <v>8223</v>
      </c>
      <c r="H3132" s="11" t="s">
        <v>8245</v>
      </c>
      <c r="I3132" s="11">
        <v>1489690141</v>
      </c>
      <c r="K3132" s="11">
        <v>1487101741</v>
      </c>
      <c r="L3132" s="11" t="b">
        <v>0</v>
      </c>
      <c r="M3132" s="11">
        <v>117</v>
      </c>
      <c r="N3132" s="11" t="b">
        <v>0</v>
      </c>
      <c r="O3132" s="11" t="s">
        <v>8269</v>
      </c>
      <c r="P3132" s="14">
        <f>ROUND(E3132/D3132*100,0)</f>
        <v>109</v>
      </c>
      <c r="Q3132" s="11">
        <f>IFERROR(ROUND(E3132/M3132,2),0)</f>
        <v>139.24</v>
      </c>
      <c r="R3132" s="16" t="s">
        <v>8315</v>
      </c>
      <c r="S3132" s="11" t="s">
        <v>8316</v>
      </c>
      <c r="T3132" s="21">
        <f>(((K3132/60)/60)/24)+DATE(1970,1,1)</f>
        <v>42780.825706018513</v>
      </c>
      <c r="U3132" s="21">
        <f>(((I3132/60)/60)/24)+DATE(1970,1,1)</f>
        <v>42810.784039351856</v>
      </c>
    </row>
    <row r="3133" spans="1:21" ht="49" x14ac:dyDescent="0.25">
      <c r="A3133">
        <v>3274</v>
      </c>
      <c r="B3133" s="9" t="s">
        <v>3274</v>
      </c>
      <c r="C3133" s="3" t="s">
        <v>7384</v>
      </c>
      <c r="D3133" s="12">
        <v>15500</v>
      </c>
      <c r="E3133" s="13">
        <v>15705</v>
      </c>
      <c r="F3133" s="11" t="s">
        <v>8218</v>
      </c>
      <c r="G3133" s="11" t="s">
        <v>8223</v>
      </c>
      <c r="H3133" s="11" t="s">
        <v>8245</v>
      </c>
      <c r="I3133" s="11">
        <v>1458075600</v>
      </c>
      <c r="K3133" s="11">
        <v>1454259272</v>
      </c>
      <c r="L3133" s="11" t="b">
        <v>1</v>
      </c>
      <c r="M3133" s="11">
        <v>286</v>
      </c>
      <c r="N3133" s="11" t="b">
        <v>1</v>
      </c>
      <c r="O3133" s="11" t="s">
        <v>8269</v>
      </c>
      <c r="P3133" s="14">
        <f>ROUND(E3133/D3133*100,0)</f>
        <v>101</v>
      </c>
      <c r="Q3133" s="11">
        <f>IFERROR(ROUND(E3133/M3133,2),0)</f>
        <v>54.91</v>
      </c>
      <c r="R3133" s="16" t="s">
        <v>8315</v>
      </c>
      <c r="S3133" s="11" t="s">
        <v>8316</v>
      </c>
      <c r="T3133" s="21">
        <f>(((K3133/60)/60)/24)+DATE(1970,1,1)</f>
        <v>42400.704537037032</v>
      </c>
      <c r="U3133" s="21">
        <f>(((I3133/60)/60)/24)+DATE(1970,1,1)</f>
        <v>42444.875</v>
      </c>
    </row>
    <row r="3134" spans="1:21" ht="49" x14ac:dyDescent="0.25">
      <c r="A3134">
        <v>3304</v>
      </c>
      <c r="B3134" s="9" t="s">
        <v>3304</v>
      </c>
      <c r="C3134" s="3" t="s">
        <v>7414</v>
      </c>
      <c r="D3134" s="12">
        <v>15000</v>
      </c>
      <c r="E3134" s="13">
        <v>15677.5</v>
      </c>
      <c r="F3134" s="11" t="s">
        <v>8218</v>
      </c>
      <c r="G3134" s="11" t="s">
        <v>8223</v>
      </c>
      <c r="H3134" s="11" t="s">
        <v>8245</v>
      </c>
      <c r="I3134" s="11">
        <v>1482418752</v>
      </c>
      <c r="K3134" s="11">
        <v>1479826752</v>
      </c>
      <c r="L3134" s="11" t="b">
        <v>0</v>
      </c>
      <c r="M3134" s="11">
        <v>175</v>
      </c>
      <c r="N3134" s="11" t="b">
        <v>1</v>
      </c>
      <c r="O3134" s="11" t="s">
        <v>8269</v>
      </c>
      <c r="P3134" s="14">
        <f>ROUND(E3134/D3134*100,0)</f>
        <v>105</v>
      </c>
      <c r="Q3134" s="11">
        <f>IFERROR(ROUND(E3134/M3134,2),0)</f>
        <v>89.59</v>
      </c>
      <c r="R3134" s="16" t="s">
        <v>8315</v>
      </c>
      <c r="S3134" s="11" t="s">
        <v>8316</v>
      </c>
      <c r="T3134" s="21">
        <f>(((K3134/60)/60)/24)+DATE(1970,1,1)</f>
        <v>42696.624444444446</v>
      </c>
      <c r="U3134" s="21">
        <f>(((I3134/60)/60)/24)+DATE(1970,1,1)</f>
        <v>42726.624444444446</v>
      </c>
    </row>
    <row r="3135" spans="1:21" ht="49" x14ac:dyDescent="0.25">
      <c r="A3135">
        <v>3411</v>
      </c>
      <c r="B3135" s="9" t="s">
        <v>3410</v>
      </c>
      <c r="C3135" s="3" t="s">
        <v>7521</v>
      </c>
      <c r="D3135" s="12">
        <v>15000</v>
      </c>
      <c r="E3135" s="13">
        <v>15535</v>
      </c>
      <c r="F3135" s="11" t="s">
        <v>8218</v>
      </c>
      <c r="G3135" s="11" t="s">
        <v>8223</v>
      </c>
      <c r="H3135" s="11" t="s">
        <v>8245</v>
      </c>
      <c r="I3135" s="11">
        <v>1444264372</v>
      </c>
      <c r="K3135" s="11">
        <v>1442536372</v>
      </c>
      <c r="L3135" s="11" t="b">
        <v>0</v>
      </c>
      <c r="M3135" s="11">
        <v>78</v>
      </c>
      <c r="N3135" s="11" t="b">
        <v>1</v>
      </c>
      <c r="O3135" s="11" t="s">
        <v>8269</v>
      </c>
      <c r="P3135" s="14">
        <f>ROUND(E3135/D3135*100,0)</f>
        <v>104</v>
      </c>
      <c r="Q3135" s="11">
        <f>IFERROR(ROUND(E3135/M3135,2),0)</f>
        <v>199.17</v>
      </c>
      <c r="R3135" s="16" t="s">
        <v>8315</v>
      </c>
      <c r="S3135" s="11" t="s">
        <v>8316</v>
      </c>
      <c r="T3135" s="21">
        <f>(((K3135/60)/60)/24)+DATE(1970,1,1)</f>
        <v>42265.022824074069</v>
      </c>
      <c r="U3135" s="21">
        <f>(((I3135/60)/60)/24)+DATE(1970,1,1)</f>
        <v>42285.022824074069</v>
      </c>
    </row>
    <row r="3136" spans="1:21" ht="49" x14ac:dyDescent="0.25">
      <c r="A3136">
        <v>3235</v>
      </c>
      <c r="B3136" s="9" t="s">
        <v>3235</v>
      </c>
      <c r="C3136" s="3" t="s">
        <v>7345</v>
      </c>
      <c r="D3136" s="12">
        <v>15000</v>
      </c>
      <c r="E3136" s="13">
        <v>15481</v>
      </c>
      <c r="F3136" s="11" t="s">
        <v>8218</v>
      </c>
      <c r="G3136" s="11" t="s">
        <v>8223</v>
      </c>
      <c r="H3136" s="11" t="s">
        <v>8245</v>
      </c>
      <c r="I3136" s="11">
        <v>1467361251</v>
      </c>
      <c r="K3136" s="11">
        <v>1464769251</v>
      </c>
      <c r="L3136" s="11" t="b">
        <v>1</v>
      </c>
      <c r="M3136" s="11">
        <v>181</v>
      </c>
      <c r="N3136" s="11" t="b">
        <v>1</v>
      </c>
      <c r="O3136" s="11" t="s">
        <v>8269</v>
      </c>
      <c r="P3136" s="14">
        <f>ROUND(E3136/D3136*100,0)</f>
        <v>103</v>
      </c>
      <c r="Q3136" s="11">
        <f>IFERROR(ROUND(E3136/M3136,2),0)</f>
        <v>85.53</v>
      </c>
      <c r="R3136" s="16" t="s">
        <v>8315</v>
      </c>
      <c r="S3136" s="11" t="s">
        <v>8316</v>
      </c>
      <c r="T3136" s="21">
        <f>(((K3136/60)/60)/24)+DATE(1970,1,1)</f>
        <v>42522.347812499997</v>
      </c>
      <c r="U3136" s="21">
        <f>(((I3136/60)/60)/24)+DATE(1970,1,1)</f>
        <v>42552.347812499997</v>
      </c>
    </row>
    <row r="3137" spans="1:21" ht="49" x14ac:dyDescent="0.25">
      <c r="A3137">
        <v>3272</v>
      </c>
      <c r="B3137" s="9" t="s">
        <v>3272</v>
      </c>
      <c r="C3137" s="3" t="s">
        <v>7382</v>
      </c>
      <c r="D3137" s="12">
        <v>10000</v>
      </c>
      <c r="E3137" s="13">
        <v>15443</v>
      </c>
      <c r="F3137" s="11" t="s">
        <v>8218</v>
      </c>
      <c r="G3137" s="11" t="s">
        <v>8223</v>
      </c>
      <c r="H3137" s="11" t="s">
        <v>8245</v>
      </c>
      <c r="I3137" s="11">
        <v>1446814809</v>
      </c>
      <c r="K3137" s="11">
        <v>1444219209</v>
      </c>
      <c r="L3137" s="11" t="b">
        <v>1</v>
      </c>
      <c r="M3137" s="11">
        <v>145</v>
      </c>
      <c r="N3137" s="11" t="b">
        <v>1</v>
      </c>
      <c r="O3137" s="11" t="s">
        <v>8269</v>
      </c>
      <c r="P3137" s="14">
        <f>ROUND(E3137/D3137*100,0)</f>
        <v>154</v>
      </c>
      <c r="Q3137" s="11">
        <f>IFERROR(ROUND(E3137/M3137,2),0)</f>
        <v>106.5</v>
      </c>
      <c r="R3137" s="16" t="s">
        <v>8315</v>
      </c>
      <c r="S3137" s="11" t="s">
        <v>8316</v>
      </c>
      <c r="T3137" s="21">
        <f>(((K3137/60)/60)/24)+DATE(1970,1,1)</f>
        <v>42284.500104166669</v>
      </c>
      <c r="U3137" s="21">
        <f>(((I3137/60)/60)/24)+DATE(1970,1,1)</f>
        <v>42314.541770833333</v>
      </c>
    </row>
    <row r="3138" spans="1:21" ht="33" x14ac:dyDescent="0.25">
      <c r="A3138">
        <v>3338</v>
      </c>
      <c r="B3138" s="9" t="s">
        <v>3338</v>
      </c>
      <c r="C3138" s="3" t="s">
        <v>7448</v>
      </c>
      <c r="D3138" s="12">
        <v>15000</v>
      </c>
      <c r="E3138" s="13">
        <v>15327</v>
      </c>
      <c r="F3138" s="11" t="s">
        <v>8218</v>
      </c>
      <c r="G3138" s="11" t="s">
        <v>8223</v>
      </c>
      <c r="H3138" s="11" t="s">
        <v>8245</v>
      </c>
      <c r="I3138" s="11">
        <v>1487944080</v>
      </c>
      <c r="K3138" s="11">
        <v>1486129680</v>
      </c>
      <c r="L3138" s="11" t="b">
        <v>0</v>
      </c>
      <c r="M3138" s="11">
        <v>112</v>
      </c>
      <c r="N3138" s="11" t="b">
        <v>1</v>
      </c>
      <c r="O3138" s="11" t="s">
        <v>8269</v>
      </c>
      <c r="P3138" s="14">
        <f>ROUND(E3138/D3138*100,0)</f>
        <v>102</v>
      </c>
      <c r="Q3138" s="11">
        <f>IFERROR(ROUND(E3138/M3138,2),0)</f>
        <v>136.85</v>
      </c>
      <c r="R3138" s="16" t="s">
        <v>8315</v>
      </c>
      <c r="S3138" s="11" t="s">
        <v>8316</v>
      </c>
      <c r="T3138" s="21">
        <f>(((K3138/60)/60)/24)+DATE(1970,1,1)</f>
        <v>42769.574999999997</v>
      </c>
      <c r="U3138" s="21">
        <f>(((I3138/60)/60)/24)+DATE(1970,1,1)</f>
        <v>42790.574999999997</v>
      </c>
    </row>
    <row r="3139" spans="1:21" ht="49" x14ac:dyDescent="0.25">
      <c r="A3139">
        <v>3267</v>
      </c>
      <c r="B3139" s="9" t="s">
        <v>3267</v>
      </c>
      <c r="C3139" s="3" t="s">
        <v>7377</v>
      </c>
      <c r="D3139" s="12">
        <v>15000</v>
      </c>
      <c r="E3139" s="13">
        <v>15315</v>
      </c>
      <c r="F3139" s="11" t="s">
        <v>8218</v>
      </c>
      <c r="G3139" s="11" t="s">
        <v>8223</v>
      </c>
      <c r="H3139" s="11" t="s">
        <v>8245</v>
      </c>
      <c r="I3139" s="11">
        <v>1437156660</v>
      </c>
      <c r="K3139" s="11">
        <v>1434564660</v>
      </c>
      <c r="L3139" s="11" t="b">
        <v>1</v>
      </c>
      <c r="M3139" s="11">
        <v>288</v>
      </c>
      <c r="N3139" s="11" t="b">
        <v>1</v>
      </c>
      <c r="O3139" s="11" t="s">
        <v>8269</v>
      </c>
      <c r="P3139" s="14">
        <f>ROUND(E3139/D3139*100,0)</f>
        <v>102</v>
      </c>
      <c r="Q3139" s="11">
        <f>IFERROR(ROUND(E3139/M3139,2),0)</f>
        <v>53.18</v>
      </c>
      <c r="R3139" s="16" t="s">
        <v>8315</v>
      </c>
      <c r="S3139" s="11" t="s">
        <v>8316</v>
      </c>
      <c r="T3139" s="21">
        <f>(((K3139/60)/60)/24)+DATE(1970,1,1)</f>
        <v>42172.757638888885</v>
      </c>
      <c r="U3139" s="21">
        <f>(((I3139/60)/60)/24)+DATE(1970,1,1)</f>
        <v>42202.757638888885</v>
      </c>
    </row>
    <row r="3140" spans="1:21" ht="49" x14ac:dyDescent="0.25">
      <c r="A3140">
        <v>3286</v>
      </c>
      <c r="B3140" s="9" t="s">
        <v>3286</v>
      </c>
      <c r="C3140" s="3" t="s">
        <v>7396</v>
      </c>
      <c r="D3140" s="12">
        <v>15000</v>
      </c>
      <c r="E3140" s="13">
        <v>15265</v>
      </c>
      <c r="F3140" s="11" t="s">
        <v>8218</v>
      </c>
      <c r="G3140" s="11" t="s">
        <v>8223</v>
      </c>
      <c r="H3140" s="11" t="s">
        <v>8245</v>
      </c>
      <c r="I3140" s="11">
        <v>1471291782</v>
      </c>
      <c r="K3140" s="11">
        <v>1468699782</v>
      </c>
      <c r="L3140" s="11" t="b">
        <v>0</v>
      </c>
      <c r="M3140" s="11">
        <v>122</v>
      </c>
      <c r="N3140" s="11" t="b">
        <v>1</v>
      </c>
      <c r="O3140" s="11" t="s">
        <v>8269</v>
      </c>
      <c r="P3140" s="14">
        <f>ROUND(E3140/D3140*100,0)</f>
        <v>102</v>
      </c>
      <c r="Q3140" s="11">
        <f>IFERROR(ROUND(E3140/M3140,2),0)</f>
        <v>125.12</v>
      </c>
      <c r="R3140" s="16" t="s">
        <v>8315</v>
      </c>
      <c r="S3140" s="11" t="s">
        <v>8316</v>
      </c>
      <c r="T3140" s="21">
        <f>(((K3140/60)/60)/24)+DATE(1970,1,1)</f>
        <v>42567.840069444443</v>
      </c>
      <c r="U3140" s="21">
        <f>(((I3140/60)/60)/24)+DATE(1970,1,1)</f>
        <v>42597.840069444443</v>
      </c>
    </row>
    <row r="3141" spans="1:21" ht="33" x14ac:dyDescent="0.25">
      <c r="A3141">
        <v>3220</v>
      </c>
      <c r="B3141" s="9" t="s">
        <v>3220</v>
      </c>
      <c r="C3141" s="3" t="s">
        <v>7330</v>
      </c>
      <c r="D3141" s="12">
        <v>15000</v>
      </c>
      <c r="E3141" s="13">
        <v>15126</v>
      </c>
      <c r="F3141" s="11" t="s">
        <v>8218</v>
      </c>
      <c r="G3141" s="11" t="s">
        <v>8223</v>
      </c>
      <c r="H3141" s="11" t="s">
        <v>8245</v>
      </c>
      <c r="I3141" s="11">
        <v>1489352400</v>
      </c>
      <c r="K3141" s="11">
        <v>1486411204</v>
      </c>
      <c r="L3141" s="11" t="b">
        <v>1</v>
      </c>
      <c r="M3141" s="11">
        <v>59</v>
      </c>
      <c r="N3141" s="11" t="b">
        <v>1</v>
      </c>
      <c r="O3141" s="11" t="s">
        <v>8269</v>
      </c>
      <c r="P3141" s="14">
        <f>ROUND(E3141/D3141*100,0)</f>
        <v>101</v>
      </c>
      <c r="Q3141" s="11">
        <f>IFERROR(ROUND(E3141/M3141,2),0)</f>
        <v>256.37</v>
      </c>
      <c r="R3141" s="16" t="s">
        <v>8315</v>
      </c>
      <c r="S3141" s="11" t="s">
        <v>8316</v>
      </c>
      <c r="T3141" s="21">
        <f>(((K3141/60)/60)/24)+DATE(1970,1,1)</f>
        <v>42772.833379629628</v>
      </c>
      <c r="U3141" s="21">
        <f>(((I3141/60)/60)/24)+DATE(1970,1,1)</f>
        <v>42806.875</v>
      </c>
    </row>
    <row r="3142" spans="1:21" ht="49" x14ac:dyDescent="0.25">
      <c r="A3142">
        <v>3163</v>
      </c>
      <c r="B3142" s="9" t="s">
        <v>3163</v>
      </c>
      <c r="C3142" s="3" t="s">
        <v>7273</v>
      </c>
      <c r="D3142" s="12">
        <v>13000</v>
      </c>
      <c r="E3142" s="13">
        <v>14450</v>
      </c>
      <c r="F3142" s="11" t="s">
        <v>8218</v>
      </c>
      <c r="G3142" s="11" t="s">
        <v>8223</v>
      </c>
      <c r="H3142" s="11" t="s">
        <v>8245</v>
      </c>
      <c r="I3142" s="11">
        <v>1402855525</v>
      </c>
      <c r="K3142" s="11">
        <v>1400263525</v>
      </c>
      <c r="L3142" s="11" t="b">
        <v>1</v>
      </c>
      <c r="M3142" s="11">
        <v>72</v>
      </c>
      <c r="N3142" s="11" t="b">
        <v>1</v>
      </c>
      <c r="O3142" s="11" t="s">
        <v>8269</v>
      </c>
      <c r="P3142" s="14">
        <f>ROUND(E3142/D3142*100,0)</f>
        <v>111</v>
      </c>
      <c r="Q3142" s="11">
        <f>IFERROR(ROUND(E3142/M3142,2),0)</f>
        <v>200.69</v>
      </c>
      <c r="R3142" s="16" t="s">
        <v>8315</v>
      </c>
      <c r="S3142" s="11" t="s">
        <v>8316</v>
      </c>
      <c r="T3142" s="21">
        <f>(((K3142/60)/60)/24)+DATE(1970,1,1)</f>
        <v>41775.753761574073</v>
      </c>
      <c r="U3142" s="21">
        <f>(((I3142/60)/60)/24)+DATE(1970,1,1)</f>
        <v>41805.753761574073</v>
      </c>
    </row>
    <row r="3143" spans="1:21" ht="49" x14ac:dyDescent="0.25">
      <c r="A3143">
        <v>3254</v>
      </c>
      <c r="B3143" s="9" t="s">
        <v>3254</v>
      </c>
      <c r="C3143" s="3" t="s">
        <v>7364</v>
      </c>
      <c r="D3143" s="12">
        <v>13000</v>
      </c>
      <c r="E3143" s="13">
        <v>13163.5</v>
      </c>
      <c r="F3143" s="11" t="s">
        <v>8218</v>
      </c>
      <c r="G3143" s="11" t="s">
        <v>8224</v>
      </c>
      <c r="H3143" s="11" t="s">
        <v>8246</v>
      </c>
      <c r="I3143" s="11">
        <v>1427331809</v>
      </c>
      <c r="K3143" s="11">
        <v>1424743409</v>
      </c>
      <c r="L3143" s="11" t="b">
        <v>1</v>
      </c>
      <c r="M3143" s="11">
        <v>186</v>
      </c>
      <c r="N3143" s="11" t="b">
        <v>1</v>
      </c>
      <c r="O3143" s="11" t="s">
        <v>8269</v>
      </c>
      <c r="P3143" s="14">
        <f>ROUND(E3143/D3143*100,0)</f>
        <v>101</v>
      </c>
      <c r="Q3143" s="11">
        <f>IFERROR(ROUND(E3143/M3143,2),0)</f>
        <v>70.77</v>
      </c>
      <c r="R3143" s="16" t="s">
        <v>8315</v>
      </c>
      <c r="S3143" s="11" t="s">
        <v>8316</v>
      </c>
      <c r="T3143" s="21">
        <f>(((K3143/60)/60)/24)+DATE(1970,1,1)</f>
        <v>42059.085752314815</v>
      </c>
      <c r="U3143" s="21">
        <f>(((I3143/60)/60)/24)+DATE(1970,1,1)</f>
        <v>42089.044085648144</v>
      </c>
    </row>
    <row r="3144" spans="1:21" ht="49" x14ac:dyDescent="0.25">
      <c r="A3144">
        <v>3256</v>
      </c>
      <c r="B3144" s="9" t="s">
        <v>3256</v>
      </c>
      <c r="C3144" s="3" t="s">
        <v>7366</v>
      </c>
      <c r="D3144" s="12">
        <v>10000</v>
      </c>
      <c r="E3144" s="13">
        <v>12806</v>
      </c>
      <c r="F3144" s="11" t="s">
        <v>8218</v>
      </c>
      <c r="G3144" s="11" t="s">
        <v>8223</v>
      </c>
      <c r="H3144" s="11" t="s">
        <v>8245</v>
      </c>
      <c r="I3144" s="11">
        <v>1433995140</v>
      </c>
      <c r="K3144" s="11">
        <v>1432129577</v>
      </c>
      <c r="L3144" s="11" t="b">
        <v>1</v>
      </c>
      <c r="M3144" s="11">
        <v>176</v>
      </c>
      <c r="N3144" s="11" t="b">
        <v>1</v>
      </c>
      <c r="O3144" s="11" t="s">
        <v>8269</v>
      </c>
      <c r="P3144" s="14">
        <f>ROUND(E3144/D3144*100,0)</f>
        <v>128</v>
      </c>
      <c r="Q3144" s="11">
        <f>IFERROR(ROUND(E3144/M3144,2),0)</f>
        <v>72.760000000000005</v>
      </c>
      <c r="R3144" s="16" t="s">
        <v>8315</v>
      </c>
      <c r="S3144" s="11" t="s">
        <v>8316</v>
      </c>
      <c r="T3144" s="21">
        <f>(((K3144/60)/60)/24)+DATE(1970,1,1)</f>
        <v>42144.573807870373</v>
      </c>
      <c r="U3144" s="21">
        <f>(((I3144/60)/60)/24)+DATE(1970,1,1)</f>
        <v>42166.165972222225</v>
      </c>
    </row>
    <row r="3145" spans="1:21" ht="33" x14ac:dyDescent="0.25">
      <c r="A3145">
        <v>3242</v>
      </c>
      <c r="B3145" s="9" t="s">
        <v>3242</v>
      </c>
      <c r="C3145" s="3" t="s">
        <v>7352</v>
      </c>
      <c r="D3145" s="12">
        <v>10000</v>
      </c>
      <c r="E3145" s="13">
        <v>12730.42</v>
      </c>
      <c r="F3145" s="11" t="s">
        <v>8218</v>
      </c>
      <c r="G3145" s="11" t="s">
        <v>8223</v>
      </c>
      <c r="H3145" s="11" t="s">
        <v>8245</v>
      </c>
      <c r="I3145" s="11">
        <v>1411150092</v>
      </c>
      <c r="K3145" s="11">
        <v>1408558092</v>
      </c>
      <c r="L3145" s="11" t="b">
        <v>1</v>
      </c>
      <c r="M3145" s="11">
        <v>183</v>
      </c>
      <c r="N3145" s="11" t="b">
        <v>1</v>
      </c>
      <c r="O3145" s="11" t="s">
        <v>8269</v>
      </c>
      <c r="P3145" s="14">
        <f>ROUND(E3145/D3145*100,0)</f>
        <v>127</v>
      </c>
      <c r="Q3145" s="11">
        <f>IFERROR(ROUND(E3145/M3145,2),0)</f>
        <v>69.569999999999993</v>
      </c>
      <c r="R3145" s="16" t="s">
        <v>8315</v>
      </c>
      <c r="S3145" s="11" t="s">
        <v>8316</v>
      </c>
      <c r="T3145" s="21">
        <f>(((K3145/60)/60)/24)+DATE(1970,1,1)</f>
        <v>41871.755694444444</v>
      </c>
      <c r="U3145" s="21">
        <f>(((I3145/60)/60)/24)+DATE(1970,1,1)</f>
        <v>41901.755694444444</v>
      </c>
    </row>
    <row r="3146" spans="1:21" ht="33" x14ac:dyDescent="0.25">
      <c r="A3146">
        <v>3262</v>
      </c>
      <c r="B3146" s="9" t="s">
        <v>3262</v>
      </c>
      <c r="C3146" s="3" t="s">
        <v>7372</v>
      </c>
      <c r="D3146" s="12">
        <v>12200</v>
      </c>
      <c r="E3146" s="13">
        <v>12571</v>
      </c>
      <c r="F3146" s="11" t="s">
        <v>8218</v>
      </c>
      <c r="G3146" s="11" t="s">
        <v>8223</v>
      </c>
      <c r="H3146" s="11" t="s">
        <v>8245</v>
      </c>
      <c r="I3146" s="11">
        <v>1419220800</v>
      </c>
      <c r="K3146" s="11">
        <v>1416555262</v>
      </c>
      <c r="L3146" s="11" t="b">
        <v>1</v>
      </c>
      <c r="M3146" s="11">
        <v>134</v>
      </c>
      <c r="N3146" s="11" t="b">
        <v>1</v>
      </c>
      <c r="O3146" s="11" t="s">
        <v>8269</v>
      </c>
      <c r="P3146" s="14">
        <f>ROUND(E3146/D3146*100,0)</f>
        <v>103</v>
      </c>
      <c r="Q3146" s="11">
        <f>IFERROR(ROUND(E3146/M3146,2),0)</f>
        <v>93.81</v>
      </c>
      <c r="R3146" s="16" t="s">
        <v>8315</v>
      </c>
      <c r="S3146" s="11" t="s">
        <v>8316</v>
      </c>
      <c r="T3146" s="21">
        <f>(((K3146/60)/60)/24)+DATE(1970,1,1)</f>
        <v>41964.315532407403</v>
      </c>
      <c r="U3146" s="21">
        <f>(((I3146/60)/60)/24)+DATE(1970,1,1)</f>
        <v>41995.166666666672</v>
      </c>
    </row>
    <row r="3147" spans="1:21" ht="33" x14ac:dyDescent="0.25">
      <c r="A3147">
        <v>4022</v>
      </c>
      <c r="B3147" s="9" t="s">
        <v>4018</v>
      </c>
      <c r="C3147" s="3" t="s">
        <v>8127</v>
      </c>
      <c r="D3147" s="12">
        <v>18000</v>
      </c>
      <c r="E3147" s="13">
        <v>12521</v>
      </c>
      <c r="F3147" s="11" t="s">
        <v>8220</v>
      </c>
      <c r="G3147" s="11" t="s">
        <v>8223</v>
      </c>
      <c r="H3147" s="11" t="s">
        <v>8245</v>
      </c>
      <c r="I3147" s="11">
        <v>1422759240</v>
      </c>
      <c r="K3147" s="11">
        <v>1418824867</v>
      </c>
      <c r="L3147" s="11" t="b">
        <v>0</v>
      </c>
      <c r="M3147" s="11">
        <v>197</v>
      </c>
      <c r="N3147" s="11" t="b">
        <v>0</v>
      </c>
      <c r="O3147" s="11" t="s">
        <v>8269</v>
      </c>
      <c r="P3147" s="14">
        <f>ROUND(E3147/D3147*100,0)</f>
        <v>70</v>
      </c>
      <c r="Q3147" s="11">
        <f>IFERROR(ROUND(E3147/M3147,2),0)</f>
        <v>63.56</v>
      </c>
      <c r="R3147" s="16" t="s">
        <v>8315</v>
      </c>
      <c r="S3147" s="11" t="s">
        <v>8316</v>
      </c>
      <c r="T3147" s="21">
        <f>(((K3147/60)/60)/24)+DATE(1970,1,1)</f>
        <v>41990.584108796291</v>
      </c>
      <c r="U3147" s="21">
        <f>(((I3147/60)/60)/24)+DATE(1970,1,1)</f>
        <v>42036.120833333334</v>
      </c>
    </row>
    <row r="3148" spans="1:21" ht="33" x14ac:dyDescent="0.25">
      <c r="A3148">
        <v>3677</v>
      </c>
      <c r="B3148" s="9" t="s">
        <v>3674</v>
      </c>
      <c r="C3148" s="3" t="s">
        <v>7787</v>
      </c>
      <c r="D3148" s="12">
        <v>12000</v>
      </c>
      <c r="E3148" s="13">
        <v>12348.5</v>
      </c>
      <c r="F3148" s="11" t="s">
        <v>8218</v>
      </c>
      <c r="G3148" s="11" t="s">
        <v>8223</v>
      </c>
      <c r="H3148" s="11" t="s">
        <v>8245</v>
      </c>
      <c r="I3148" s="11">
        <v>1404359940</v>
      </c>
      <c r="K3148" s="11">
        <v>1402580818</v>
      </c>
      <c r="L3148" s="11" t="b">
        <v>0</v>
      </c>
      <c r="M3148" s="11">
        <v>199</v>
      </c>
      <c r="N3148" s="11" t="b">
        <v>1</v>
      </c>
      <c r="O3148" s="11" t="s">
        <v>8269</v>
      </c>
      <c r="P3148" s="14">
        <f>ROUND(E3148/D3148*100,0)</f>
        <v>103</v>
      </c>
      <c r="Q3148" s="11">
        <f>IFERROR(ROUND(E3148/M3148,2),0)</f>
        <v>62.05</v>
      </c>
      <c r="R3148" s="16" t="s">
        <v>8315</v>
      </c>
      <c r="S3148" s="11" t="s">
        <v>8316</v>
      </c>
      <c r="T3148" s="21">
        <f>(((K3148/60)/60)/24)+DATE(1970,1,1)</f>
        <v>41802.574282407404</v>
      </c>
      <c r="U3148" s="21">
        <f>(((I3148/60)/60)/24)+DATE(1970,1,1)</f>
        <v>41823.165972222225</v>
      </c>
    </row>
    <row r="3149" spans="1:21" ht="49" x14ac:dyDescent="0.25">
      <c r="A3149">
        <v>3214</v>
      </c>
      <c r="B3149" s="9" t="s">
        <v>3214</v>
      </c>
      <c r="C3149" s="3" t="s">
        <v>7324</v>
      </c>
      <c r="D3149" s="12">
        <v>12000</v>
      </c>
      <c r="E3149" s="13">
        <v>12256</v>
      </c>
      <c r="F3149" s="11" t="s">
        <v>8218</v>
      </c>
      <c r="G3149" s="11" t="s">
        <v>8224</v>
      </c>
      <c r="H3149" s="11" t="s">
        <v>8246</v>
      </c>
      <c r="I3149" s="11">
        <v>1452038100</v>
      </c>
      <c r="K3149" s="11">
        <v>1448823673</v>
      </c>
      <c r="L3149" s="11" t="b">
        <v>1</v>
      </c>
      <c r="M3149" s="11">
        <v>115</v>
      </c>
      <c r="N3149" s="11" t="b">
        <v>1</v>
      </c>
      <c r="O3149" s="11" t="s">
        <v>8269</v>
      </c>
      <c r="P3149" s="14">
        <f>ROUND(E3149/D3149*100,0)</f>
        <v>102</v>
      </c>
      <c r="Q3149" s="11">
        <f>IFERROR(ROUND(E3149/M3149,2),0)</f>
        <v>106.57</v>
      </c>
      <c r="R3149" s="16" t="s">
        <v>8315</v>
      </c>
      <c r="S3149" s="11" t="s">
        <v>8316</v>
      </c>
      <c r="T3149" s="21">
        <f>(((K3149/60)/60)/24)+DATE(1970,1,1)</f>
        <v>42337.792511574073</v>
      </c>
      <c r="U3149" s="21">
        <f>(((I3149/60)/60)/24)+DATE(1970,1,1)</f>
        <v>42374.996527777781</v>
      </c>
    </row>
    <row r="3150" spans="1:21" ht="49" x14ac:dyDescent="0.25">
      <c r="A3150">
        <v>3218</v>
      </c>
      <c r="B3150" s="9" t="s">
        <v>3218</v>
      </c>
      <c r="C3150" s="3" t="s">
        <v>7328</v>
      </c>
      <c r="D3150" s="12">
        <v>12000</v>
      </c>
      <c r="E3150" s="13">
        <v>12252</v>
      </c>
      <c r="F3150" s="11" t="s">
        <v>8218</v>
      </c>
      <c r="G3150" s="11" t="s">
        <v>8224</v>
      </c>
      <c r="H3150" s="11" t="s">
        <v>8246</v>
      </c>
      <c r="I3150" s="11">
        <v>1419984000</v>
      </c>
      <c r="K3150" s="11">
        <v>1417132986</v>
      </c>
      <c r="L3150" s="11" t="b">
        <v>1</v>
      </c>
      <c r="M3150" s="11">
        <v>184</v>
      </c>
      <c r="N3150" s="11" t="b">
        <v>1</v>
      </c>
      <c r="O3150" s="11" t="s">
        <v>8269</v>
      </c>
      <c r="P3150" s="14">
        <f>ROUND(E3150/D3150*100,0)</f>
        <v>102</v>
      </c>
      <c r="Q3150" s="11">
        <f>IFERROR(ROUND(E3150/M3150,2),0)</f>
        <v>66.59</v>
      </c>
      <c r="R3150" s="16" t="s">
        <v>8315</v>
      </c>
      <c r="S3150" s="11" t="s">
        <v>8316</v>
      </c>
      <c r="T3150" s="21">
        <f>(((K3150/60)/60)/24)+DATE(1970,1,1)</f>
        <v>41971.002152777779</v>
      </c>
      <c r="U3150" s="21">
        <f>(((I3150/60)/60)/24)+DATE(1970,1,1)</f>
        <v>42004</v>
      </c>
    </row>
    <row r="3151" spans="1:21" ht="49" x14ac:dyDescent="0.25">
      <c r="A3151">
        <v>3468</v>
      </c>
      <c r="B3151" s="9" t="s">
        <v>3467</v>
      </c>
      <c r="C3151" s="3" t="s">
        <v>7578</v>
      </c>
      <c r="D3151" s="12">
        <v>10000</v>
      </c>
      <c r="E3151" s="13">
        <v>12178</v>
      </c>
      <c r="F3151" s="11" t="s">
        <v>8218</v>
      </c>
      <c r="G3151" s="11" t="s">
        <v>8223</v>
      </c>
      <c r="H3151" s="11" t="s">
        <v>8245</v>
      </c>
      <c r="I3151" s="11">
        <v>1474426800</v>
      </c>
      <c r="K3151" s="11">
        <v>1471976529</v>
      </c>
      <c r="L3151" s="11" t="b">
        <v>0</v>
      </c>
      <c r="M3151" s="11">
        <v>17</v>
      </c>
      <c r="N3151" s="11" t="b">
        <v>1</v>
      </c>
      <c r="O3151" s="11" t="s">
        <v>8269</v>
      </c>
      <c r="P3151" s="14">
        <f>ROUND(E3151/D3151*100,0)</f>
        <v>122</v>
      </c>
      <c r="Q3151" s="11">
        <f>IFERROR(ROUND(E3151/M3151,2),0)</f>
        <v>716.35</v>
      </c>
      <c r="R3151" s="16" t="s">
        <v>8315</v>
      </c>
      <c r="S3151" s="11" t="s">
        <v>8316</v>
      </c>
      <c r="T3151" s="21">
        <f>(((K3151/60)/60)/24)+DATE(1970,1,1)</f>
        <v>42605.765381944439</v>
      </c>
      <c r="U3151" s="21">
        <f>(((I3151/60)/60)/24)+DATE(1970,1,1)</f>
        <v>42634.125</v>
      </c>
    </row>
    <row r="3152" spans="1:21" ht="33" x14ac:dyDescent="0.25">
      <c r="A3152">
        <v>3248</v>
      </c>
      <c r="B3152" s="9" t="s">
        <v>3248</v>
      </c>
      <c r="C3152" s="3" t="s">
        <v>7358</v>
      </c>
      <c r="D3152" s="12">
        <v>12000</v>
      </c>
      <c r="E3152" s="13">
        <v>12095</v>
      </c>
      <c r="F3152" s="11" t="s">
        <v>8218</v>
      </c>
      <c r="G3152" s="11" t="s">
        <v>8223</v>
      </c>
      <c r="H3152" s="11" t="s">
        <v>8245</v>
      </c>
      <c r="I3152" s="11">
        <v>1428178757</v>
      </c>
      <c r="K3152" s="11">
        <v>1425590357</v>
      </c>
      <c r="L3152" s="11" t="b">
        <v>1</v>
      </c>
      <c r="M3152" s="11">
        <v>200</v>
      </c>
      <c r="N3152" s="11" t="b">
        <v>1</v>
      </c>
      <c r="O3152" s="11" t="s">
        <v>8269</v>
      </c>
      <c r="P3152" s="14">
        <f>ROUND(E3152/D3152*100,0)</f>
        <v>101</v>
      </c>
      <c r="Q3152" s="11">
        <f>IFERROR(ROUND(E3152/M3152,2),0)</f>
        <v>60.48</v>
      </c>
      <c r="R3152" s="16" t="s">
        <v>8315</v>
      </c>
      <c r="S3152" s="11" t="s">
        <v>8316</v>
      </c>
      <c r="T3152" s="21">
        <f>(((K3152/60)/60)/24)+DATE(1970,1,1)</f>
        <v>42068.888391203705</v>
      </c>
      <c r="U3152" s="21">
        <f>(((I3152/60)/60)/24)+DATE(1970,1,1)</f>
        <v>42098.846724537041</v>
      </c>
    </row>
    <row r="3153" spans="1:21" ht="49" x14ac:dyDescent="0.25">
      <c r="A3153">
        <v>3481</v>
      </c>
      <c r="B3153" s="9" t="s">
        <v>3480</v>
      </c>
      <c r="C3153" s="3" t="s">
        <v>7591</v>
      </c>
      <c r="D3153" s="12">
        <v>10000</v>
      </c>
      <c r="E3153" s="13">
        <v>11880</v>
      </c>
      <c r="F3153" s="11" t="s">
        <v>8218</v>
      </c>
      <c r="G3153" s="11" t="s">
        <v>8225</v>
      </c>
      <c r="H3153" s="11" t="s">
        <v>8247</v>
      </c>
      <c r="I3153" s="11">
        <v>1420178188</v>
      </c>
      <c r="K3153" s="11">
        <v>1418709388</v>
      </c>
      <c r="L3153" s="11" t="b">
        <v>0</v>
      </c>
      <c r="M3153" s="11">
        <v>95</v>
      </c>
      <c r="N3153" s="11" t="b">
        <v>1</v>
      </c>
      <c r="O3153" s="11" t="s">
        <v>8269</v>
      </c>
      <c r="P3153" s="14">
        <f>ROUND(E3153/D3153*100,0)</f>
        <v>119</v>
      </c>
      <c r="Q3153" s="11">
        <f>IFERROR(ROUND(E3153/M3153,2),0)</f>
        <v>125.05</v>
      </c>
      <c r="R3153" s="16" t="s">
        <v>8315</v>
      </c>
      <c r="S3153" s="11" t="s">
        <v>8316</v>
      </c>
      <c r="T3153" s="21">
        <f>(((K3153/60)/60)/24)+DATE(1970,1,1)</f>
        <v>41989.24754629629</v>
      </c>
      <c r="U3153" s="21">
        <f>(((I3153/60)/60)/24)+DATE(1970,1,1)</f>
        <v>42006.24754629629</v>
      </c>
    </row>
    <row r="3154" spans="1:21" ht="81" x14ac:dyDescent="0.25">
      <c r="A3154">
        <v>3316</v>
      </c>
      <c r="B3154" s="9" t="s">
        <v>3316</v>
      </c>
      <c r="C3154" s="3" t="s">
        <v>7426</v>
      </c>
      <c r="D3154" s="12">
        <v>11737</v>
      </c>
      <c r="E3154" s="13">
        <v>11747.18</v>
      </c>
      <c r="F3154" s="11" t="s">
        <v>8218</v>
      </c>
      <c r="G3154" s="11" t="s">
        <v>8223</v>
      </c>
      <c r="H3154" s="11" t="s">
        <v>8245</v>
      </c>
      <c r="I3154" s="11">
        <v>1407506040</v>
      </c>
      <c r="K3154" s="11">
        <v>1404680075</v>
      </c>
      <c r="L3154" s="11" t="b">
        <v>0</v>
      </c>
      <c r="M3154" s="11">
        <v>125</v>
      </c>
      <c r="N3154" s="11" t="b">
        <v>1</v>
      </c>
      <c r="O3154" s="11" t="s">
        <v>8269</v>
      </c>
      <c r="P3154" s="14">
        <f>ROUND(E3154/D3154*100,0)</f>
        <v>100</v>
      </c>
      <c r="Q3154" s="11">
        <f>IFERROR(ROUND(E3154/M3154,2),0)</f>
        <v>93.98</v>
      </c>
      <c r="R3154" s="16" t="s">
        <v>8315</v>
      </c>
      <c r="S3154" s="11" t="s">
        <v>8316</v>
      </c>
      <c r="T3154" s="21">
        <f>(((K3154/60)/60)/24)+DATE(1970,1,1)</f>
        <v>41826.871238425927</v>
      </c>
      <c r="U3154" s="21">
        <f>(((I3154/60)/60)/24)+DATE(1970,1,1)</f>
        <v>41859.57916666667</v>
      </c>
    </row>
    <row r="3155" spans="1:21" ht="49" x14ac:dyDescent="0.25">
      <c r="A3155">
        <v>3712</v>
      </c>
      <c r="B3155" s="9" t="s">
        <v>3709</v>
      </c>
      <c r="C3155" s="3" t="s">
        <v>7822</v>
      </c>
      <c r="D3155" s="12">
        <v>7500</v>
      </c>
      <c r="E3155" s="13">
        <v>11530</v>
      </c>
      <c r="F3155" s="11" t="s">
        <v>8218</v>
      </c>
      <c r="G3155" s="11" t="s">
        <v>8223</v>
      </c>
      <c r="H3155" s="11" t="s">
        <v>8245</v>
      </c>
      <c r="I3155" s="11">
        <v>1433055540</v>
      </c>
      <c r="K3155" s="11">
        <v>1431230867</v>
      </c>
      <c r="L3155" s="11" t="b">
        <v>0</v>
      </c>
      <c r="M3155" s="11">
        <v>104</v>
      </c>
      <c r="N3155" s="11" t="b">
        <v>1</v>
      </c>
      <c r="O3155" s="11" t="s">
        <v>8269</v>
      </c>
      <c r="P3155" s="14">
        <f>ROUND(E3155/D3155*100,0)</f>
        <v>154</v>
      </c>
      <c r="Q3155" s="11">
        <f>IFERROR(ROUND(E3155/M3155,2),0)</f>
        <v>110.87</v>
      </c>
      <c r="R3155" s="16" t="s">
        <v>8315</v>
      </c>
      <c r="S3155" s="11" t="s">
        <v>8316</v>
      </c>
      <c r="T3155" s="21">
        <f>(((K3155/60)/60)/24)+DATE(1970,1,1)</f>
        <v>42134.172071759262</v>
      </c>
      <c r="U3155" s="21">
        <f>(((I3155/60)/60)/24)+DATE(1970,1,1)</f>
        <v>42155.290972222225</v>
      </c>
    </row>
    <row r="3156" spans="1:21" ht="49" x14ac:dyDescent="0.25">
      <c r="A3156">
        <v>3389</v>
      </c>
      <c r="B3156" s="9" t="s">
        <v>3388</v>
      </c>
      <c r="C3156" s="3" t="s">
        <v>7499</v>
      </c>
      <c r="D3156" s="12">
        <v>10000</v>
      </c>
      <c r="E3156" s="13">
        <v>11450</v>
      </c>
      <c r="F3156" s="11" t="s">
        <v>8218</v>
      </c>
      <c r="G3156" s="11" t="s">
        <v>8223</v>
      </c>
      <c r="H3156" s="11" t="s">
        <v>8245</v>
      </c>
      <c r="I3156" s="11">
        <v>1464960682</v>
      </c>
      <c r="K3156" s="11">
        <v>1462368682</v>
      </c>
      <c r="L3156" s="11" t="b">
        <v>0</v>
      </c>
      <c r="M3156" s="11">
        <v>62</v>
      </c>
      <c r="N3156" s="11" t="b">
        <v>1</v>
      </c>
      <c r="O3156" s="11" t="s">
        <v>8269</v>
      </c>
      <c r="P3156" s="14">
        <f>ROUND(E3156/D3156*100,0)</f>
        <v>115</v>
      </c>
      <c r="Q3156" s="11">
        <f>IFERROR(ROUND(E3156/M3156,2),0)</f>
        <v>184.68</v>
      </c>
      <c r="R3156" s="16" t="s">
        <v>8315</v>
      </c>
      <c r="S3156" s="11" t="s">
        <v>8316</v>
      </c>
      <c r="T3156" s="21">
        <f>(((K3156/60)/60)/24)+DATE(1970,1,1)</f>
        <v>42494.563449074078</v>
      </c>
      <c r="U3156" s="21">
        <f>(((I3156/60)/60)/24)+DATE(1970,1,1)</f>
        <v>42524.563449074078</v>
      </c>
    </row>
    <row r="3157" spans="1:21" ht="49" x14ac:dyDescent="0.25">
      <c r="A3157">
        <v>2966</v>
      </c>
      <c r="B3157" s="9" t="s">
        <v>2966</v>
      </c>
      <c r="C3157" s="3" t="s">
        <v>7076</v>
      </c>
      <c r="D3157" s="12">
        <v>10000</v>
      </c>
      <c r="E3157" s="13">
        <v>11363</v>
      </c>
      <c r="F3157" s="11" t="s">
        <v>8218</v>
      </c>
      <c r="G3157" s="11" t="s">
        <v>8223</v>
      </c>
      <c r="H3157" s="11" t="s">
        <v>8245</v>
      </c>
      <c r="I3157" s="11">
        <v>1442425412</v>
      </c>
      <c r="K3157" s="11">
        <v>1439833412</v>
      </c>
      <c r="L3157" s="11" t="b">
        <v>0</v>
      </c>
      <c r="M3157" s="11">
        <v>128</v>
      </c>
      <c r="N3157" s="11" t="b">
        <v>1</v>
      </c>
      <c r="O3157" s="11" t="s">
        <v>8269</v>
      </c>
      <c r="P3157" s="14">
        <f>ROUND(E3157/D3157*100,0)</f>
        <v>114</v>
      </c>
      <c r="Q3157" s="11">
        <f>IFERROR(ROUND(E3157/M3157,2),0)</f>
        <v>88.77</v>
      </c>
      <c r="R3157" s="16" t="s">
        <v>8315</v>
      </c>
      <c r="S3157" s="11" t="s">
        <v>8316</v>
      </c>
      <c r="T3157" s="21">
        <f>(((K3157/60)/60)/24)+DATE(1970,1,1)</f>
        <v>42233.738564814819</v>
      </c>
      <c r="U3157" s="21">
        <f>(((I3157/60)/60)/24)+DATE(1970,1,1)</f>
        <v>42263.738564814819</v>
      </c>
    </row>
    <row r="3158" spans="1:21" ht="49" x14ac:dyDescent="0.25">
      <c r="A3158">
        <v>3209</v>
      </c>
      <c r="B3158" s="9" t="s">
        <v>3209</v>
      </c>
      <c r="C3158" s="3" t="s">
        <v>7319</v>
      </c>
      <c r="D3158" s="12">
        <v>9500</v>
      </c>
      <c r="E3158" s="13">
        <v>11335.7</v>
      </c>
      <c r="F3158" s="11" t="s">
        <v>8218</v>
      </c>
      <c r="G3158" s="11" t="s">
        <v>8223</v>
      </c>
      <c r="H3158" s="11" t="s">
        <v>8245</v>
      </c>
      <c r="I3158" s="11">
        <v>1403305200</v>
      </c>
      <c r="K3158" s="11">
        <v>1400512658</v>
      </c>
      <c r="L3158" s="11" t="b">
        <v>1</v>
      </c>
      <c r="M3158" s="11">
        <v>226</v>
      </c>
      <c r="N3158" s="11" t="b">
        <v>1</v>
      </c>
      <c r="O3158" s="11" t="s">
        <v>8269</v>
      </c>
      <c r="P3158" s="14">
        <f>ROUND(E3158/D3158*100,0)</f>
        <v>119</v>
      </c>
      <c r="Q3158" s="11">
        <f>IFERROR(ROUND(E3158/M3158,2),0)</f>
        <v>50.16</v>
      </c>
      <c r="R3158" s="16" t="s">
        <v>8315</v>
      </c>
      <c r="S3158" s="11" t="s">
        <v>8316</v>
      </c>
      <c r="T3158" s="21">
        <f>(((K3158/60)/60)/24)+DATE(1970,1,1)</f>
        <v>41778.637245370373</v>
      </c>
      <c r="U3158" s="21">
        <f>(((I3158/60)/60)/24)+DATE(1970,1,1)</f>
        <v>41810.958333333336</v>
      </c>
    </row>
    <row r="3159" spans="1:21" ht="49" x14ac:dyDescent="0.25">
      <c r="A3159">
        <v>3246</v>
      </c>
      <c r="B3159" s="9" t="s">
        <v>3246</v>
      </c>
      <c r="C3159" s="3" t="s">
        <v>7356</v>
      </c>
      <c r="D3159" s="12">
        <v>10000</v>
      </c>
      <c r="E3159" s="13">
        <v>11122</v>
      </c>
      <c r="F3159" s="11" t="s">
        <v>8218</v>
      </c>
      <c r="G3159" s="11" t="s">
        <v>8223</v>
      </c>
      <c r="H3159" s="11" t="s">
        <v>8245</v>
      </c>
      <c r="I3159" s="11">
        <v>1442030340</v>
      </c>
      <c r="K3159" s="11">
        <v>1439551200</v>
      </c>
      <c r="L3159" s="11" t="b">
        <v>1</v>
      </c>
      <c r="M3159" s="11">
        <v>193</v>
      </c>
      <c r="N3159" s="11" t="b">
        <v>1</v>
      </c>
      <c r="O3159" s="11" t="s">
        <v>8269</v>
      </c>
      <c r="P3159" s="14">
        <f>ROUND(E3159/D3159*100,0)</f>
        <v>111</v>
      </c>
      <c r="Q3159" s="11">
        <f>IFERROR(ROUND(E3159/M3159,2),0)</f>
        <v>57.63</v>
      </c>
      <c r="R3159" s="16" t="s">
        <v>8315</v>
      </c>
      <c r="S3159" s="11" t="s">
        <v>8316</v>
      </c>
      <c r="T3159" s="21">
        <f>(((K3159/60)/60)/24)+DATE(1970,1,1)</f>
        <v>42230.472222222219</v>
      </c>
      <c r="U3159" s="21">
        <f>(((I3159/60)/60)/24)+DATE(1970,1,1)</f>
        <v>42259.165972222225</v>
      </c>
    </row>
    <row r="3160" spans="1:21" ht="49" x14ac:dyDescent="0.25">
      <c r="A3160">
        <v>3620</v>
      </c>
      <c r="B3160" s="9" t="s">
        <v>3618</v>
      </c>
      <c r="C3160" s="3" t="s">
        <v>7730</v>
      </c>
      <c r="D3160" s="12">
        <v>10500</v>
      </c>
      <c r="E3160" s="13">
        <v>11045</v>
      </c>
      <c r="F3160" s="11" t="s">
        <v>8218</v>
      </c>
      <c r="G3160" s="11" t="s">
        <v>8223</v>
      </c>
      <c r="H3160" s="11" t="s">
        <v>8245</v>
      </c>
      <c r="I3160" s="11">
        <v>1425528000</v>
      </c>
      <c r="K3160" s="11">
        <v>1422916261</v>
      </c>
      <c r="L3160" s="11" t="b">
        <v>0</v>
      </c>
      <c r="M3160" s="11">
        <v>197</v>
      </c>
      <c r="N3160" s="11" t="b">
        <v>1</v>
      </c>
      <c r="O3160" s="11" t="s">
        <v>8269</v>
      </c>
      <c r="P3160" s="14">
        <f>ROUND(E3160/D3160*100,0)</f>
        <v>105</v>
      </c>
      <c r="Q3160" s="11">
        <f>IFERROR(ROUND(E3160/M3160,2),0)</f>
        <v>56.07</v>
      </c>
      <c r="R3160" s="16" t="s">
        <v>8315</v>
      </c>
      <c r="S3160" s="11" t="s">
        <v>8316</v>
      </c>
      <c r="T3160" s="21">
        <f>(((K3160/60)/60)/24)+DATE(1970,1,1)</f>
        <v>42037.938206018516</v>
      </c>
      <c r="U3160" s="21">
        <f>(((I3160/60)/60)/24)+DATE(1970,1,1)</f>
        <v>42068.166666666672</v>
      </c>
    </row>
    <row r="3161" spans="1:21" ht="49" x14ac:dyDescent="0.25">
      <c r="A3161">
        <v>3893</v>
      </c>
      <c r="B3161" s="9" t="s">
        <v>3890</v>
      </c>
      <c r="C3161" s="3" t="s">
        <v>8001</v>
      </c>
      <c r="D3161" s="12">
        <v>50000</v>
      </c>
      <c r="E3161" s="13">
        <v>10775</v>
      </c>
      <c r="F3161" s="11" t="s">
        <v>8220</v>
      </c>
      <c r="G3161" s="11" t="s">
        <v>8223</v>
      </c>
      <c r="H3161" s="11" t="s">
        <v>8245</v>
      </c>
      <c r="I3161" s="11">
        <v>1404194400</v>
      </c>
      <c r="K3161" s="11">
        <v>1400600840</v>
      </c>
      <c r="L3161" s="11" t="b">
        <v>0</v>
      </c>
      <c r="M3161" s="11">
        <v>84</v>
      </c>
      <c r="N3161" s="11" t="b">
        <v>0</v>
      </c>
      <c r="O3161" s="11" t="s">
        <v>8269</v>
      </c>
      <c r="P3161" s="14">
        <f>ROUND(E3161/D3161*100,0)</f>
        <v>22</v>
      </c>
      <c r="Q3161" s="11">
        <f>IFERROR(ROUND(E3161/M3161,2),0)</f>
        <v>128.27000000000001</v>
      </c>
      <c r="R3161" s="16" t="s">
        <v>8315</v>
      </c>
      <c r="S3161" s="11" t="s">
        <v>8316</v>
      </c>
      <c r="T3161" s="21">
        <f>(((K3161/60)/60)/24)+DATE(1970,1,1)</f>
        <v>41779.657870370371</v>
      </c>
      <c r="U3161" s="21">
        <f>(((I3161/60)/60)/24)+DATE(1970,1,1)</f>
        <v>41821.25</v>
      </c>
    </row>
    <row r="3162" spans="1:21" ht="65" x14ac:dyDescent="0.25">
      <c r="A3162">
        <v>2963</v>
      </c>
      <c r="B3162" s="9" t="s">
        <v>2963</v>
      </c>
      <c r="C3162" s="3" t="s">
        <v>7073</v>
      </c>
      <c r="D3162" s="12">
        <v>10000</v>
      </c>
      <c r="E3162" s="13">
        <v>10685</v>
      </c>
      <c r="F3162" s="11" t="s">
        <v>8218</v>
      </c>
      <c r="G3162" s="11" t="s">
        <v>8223</v>
      </c>
      <c r="H3162" s="11" t="s">
        <v>8245</v>
      </c>
      <c r="I3162" s="11">
        <v>1435835824</v>
      </c>
      <c r="K3162" s="11">
        <v>1433243824</v>
      </c>
      <c r="L3162" s="11" t="b">
        <v>0</v>
      </c>
      <c r="M3162" s="11">
        <v>98</v>
      </c>
      <c r="N3162" s="11" t="b">
        <v>1</v>
      </c>
      <c r="O3162" s="11" t="s">
        <v>8269</v>
      </c>
      <c r="P3162" s="14">
        <f>ROUND(E3162/D3162*100,0)</f>
        <v>107</v>
      </c>
      <c r="Q3162" s="11">
        <f>IFERROR(ROUND(E3162/M3162,2),0)</f>
        <v>109.03</v>
      </c>
      <c r="R3162" s="16" t="s">
        <v>8315</v>
      </c>
      <c r="S3162" s="11" t="s">
        <v>8316</v>
      </c>
      <c r="T3162" s="21">
        <f>(((K3162/60)/60)/24)+DATE(1970,1,1)</f>
        <v>42157.470185185186</v>
      </c>
      <c r="U3162" s="21">
        <f>(((I3162/60)/60)/24)+DATE(1970,1,1)</f>
        <v>42187.470185185186</v>
      </c>
    </row>
    <row r="3163" spans="1:21" ht="49" x14ac:dyDescent="0.25">
      <c r="A3163">
        <v>3434</v>
      </c>
      <c r="B3163" s="9" t="s">
        <v>3433</v>
      </c>
      <c r="C3163" s="3" t="s">
        <v>7544</v>
      </c>
      <c r="D3163" s="12">
        <v>10000</v>
      </c>
      <c r="E3163" s="13">
        <v>10555</v>
      </c>
      <c r="F3163" s="11" t="s">
        <v>8218</v>
      </c>
      <c r="G3163" s="11" t="s">
        <v>8223</v>
      </c>
      <c r="H3163" s="11" t="s">
        <v>8245</v>
      </c>
      <c r="I3163" s="11">
        <v>1404983269</v>
      </c>
      <c r="K3163" s="11">
        <v>1402391269</v>
      </c>
      <c r="L3163" s="11" t="b">
        <v>0</v>
      </c>
      <c r="M3163" s="11">
        <v>168</v>
      </c>
      <c r="N3163" s="11" t="b">
        <v>1</v>
      </c>
      <c r="O3163" s="11" t="s">
        <v>8269</v>
      </c>
      <c r="P3163" s="14">
        <f>ROUND(E3163/D3163*100,0)</f>
        <v>106</v>
      </c>
      <c r="Q3163" s="11">
        <f>IFERROR(ROUND(E3163/M3163,2),0)</f>
        <v>62.83</v>
      </c>
      <c r="R3163" s="16" t="s">
        <v>8315</v>
      </c>
      <c r="S3163" s="11" t="s">
        <v>8316</v>
      </c>
      <c r="T3163" s="21">
        <f>(((K3163/60)/60)/24)+DATE(1970,1,1)</f>
        <v>41800.380428240744</v>
      </c>
      <c r="U3163" s="21">
        <f>(((I3163/60)/60)/24)+DATE(1970,1,1)</f>
        <v>41830.380428240744</v>
      </c>
    </row>
    <row r="3164" spans="1:21" ht="33" x14ac:dyDescent="0.25">
      <c r="A3164">
        <v>3507</v>
      </c>
      <c r="B3164" s="9" t="s">
        <v>3506</v>
      </c>
      <c r="C3164" s="3" t="s">
        <v>7617</v>
      </c>
      <c r="D3164" s="12">
        <v>10000</v>
      </c>
      <c r="E3164" s="13">
        <v>10440</v>
      </c>
      <c r="F3164" s="11" t="s">
        <v>8218</v>
      </c>
      <c r="G3164" s="11" t="s">
        <v>8223</v>
      </c>
      <c r="H3164" s="11" t="s">
        <v>8245</v>
      </c>
      <c r="I3164" s="11">
        <v>1464732537</v>
      </c>
      <c r="K3164" s="11">
        <v>1462140537</v>
      </c>
      <c r="L3164" s="11" t="b">
        <v>0</v>
      </c>
      <c r="M3164" s="11">
        <v>72</v>
      </c>
      <c r="N3164" s="11" t="b">
        <v>1</v>
      </c>
      <c r="O3164" s="11" t="s">
        <v>8269</v>
      </c>
      <c r="P3164" s="14">
        <f>ROUND(E3164/D3164*100,0)</f>
        <v>104</v>
      </c>
      <c r="Q3164" s="11">
        <f>IFERROR(ROUND(E3164/M3164,2),0)</f>
        <v>145</v>
      </c>
      <c r="R3164" s="16" t="s">
        <v>8315</v>
      </c>
      <c r="S3164" s="11" t="s">
        <v>8316</v>
      </c>
      <c r="T3164" s="21">
        <f>(((K3164/60)/60)/24)+DATE(1970,1,1)</f>
        <v>42491.92288194444</v>
      </c>
      <c r="U3164" s="21">
        <f>(((I3164/60)/60)/24)+DATE(1970,1,1)</f>
        <v>42521.92288194444</v>
      </c>
    </row>
    <row r="3165" spans="1:21" ht="49" x14ac:dyDescent="0.25">
      <c r="A3165">
        <v>3463</v>
      </c>
      <c r="B3165" s="9" t="s">
        <v>3462</v>
      </c>
      <c r="C3165" s="3" t="s">
        <v>7573</v>
      </c>
      <c r="D3165" s="12">
        <v>10000</v>
      </c>
      <c r="E3165" s="13">
        <v>10338</v>
      </c>
      <c r="F3165" s="11" t="s">
        <v>8218</v>
      </c>
      <c r="G3165" s="11" t="s">
        <v>8228</v>
      </c>
      <c r="H3165" s="11" t="s">
        <v>8250</v>
      </c>
      <c r="I3165" s="11">
        <v>1476158340</v>
      </c>
      <c r="K3165" s="11">
        <v>1472594585</v>
      </c>
      <c r="L3165" s="11" t="b">
        <v>0</v>
      </c>
      <c r="M3165" s="11">
        <v>114</v>
      </c>
      <c r="N3165" s="11" t="b">
        <v>1</v>
      </c>
      <c r="O3165" s="11" t="s">
        <v>8269</v>
      </c>
      <c r="P3165" s="14">
        <f>ROUND(E3165/D3165*100,0)</f>
        <v>103</v>
      </c>
      <c r="Q3165" s="11">
        <f>IFERROR(ROUND(E3165/M3165,2),0)</f>
        <v>90.68</v>
      </c>
      <c r="R3165" s="16" t="s">
        <v>8315</v>
      </c>
      <c r="S3165" s="11" t="s">
        <v>8316</v>
      </c>
      <c r="T3165" s="21">
        <f>(((K3165/60)/60)/24)+DATE(1970,1,1)</f>
        <v>42612.918807870374</v>
      </c>
      <c r="U3165" s="21">
        <f>(((I3165/60)/60)/24)+DATE(1970,1,1)</f>
        <v>42654.165972222225</v>
      </c>
    </row>
    <row r="3166" spans="1:21" ht="49" x14ac:dyDescent="0.25">
      <c r="A3166">
        <v>3173</v>
      </c>
      <c r="B3166" s="9" t="s">
        <v>3173</v>
      </c>
      <c r="C3166" s="3" t="s">
        <v>7283</v>
      </c>
      <c r="D3166" s="12">
        <v>10000</v>
      </c>
      <c r="E3166" s="13">
        <v>10300</v>
      </c>
      <c r="F3166" s="11" t="s">
        <v>8218</v>
      </c>
      <c r="G3166" s="11" t="s">
        <v>8223</v>
      </c>
      <c r="H3166" s="11" t="s">
        <v>8245</v>
      </c>
      <c r="I3166" s="11">
        <v>1411765492</v>
      </c>
      <c r="K3166" s="11">
        <v>1409173492</v>
      </c>
      <c r="L3166" s="11" t="b">
        <v>1</v>
      </c>
      <c r="M3166" s="11">
        <v>74</v>
      </c>
      <c r="N3166" s="11" t="b">
        <v>1</v>
      </c>
      <c r="O3166" s="11" t="s">
        <v>8269</v>
      </c>
      <c r="P3166" s="14">
        <f>ROUND(E3166/D3166*100,0)</f>
        <v>103</v>
      </c>
      <c r="Q3166" s="11">
        <f>IFERROR(ROUND(E3166/M3166,2),0)</f>
        <v>139.19</v>
      </c>
      <c r="R3166" s="16" t="s">
        <v>8315</v>
      </c>
      <c r="S3166" s="11" t="s">
        <v>8316</v>
      </c>
      <c r="T3166" s="21">
        <f>(((K3166/60)/60)/24)+DATE(1970,1,1)</f>
        <v>41878.878379629627</v>
      </c>
      <c r="U3166" s="21">
        <f>(((I3166/60)/60)/24)+DATE(1970,1,1)</f>
        <v>41908.878379629627</v>
      </c>
    </row>
    <row r="3167" spans="1:21" ht="49" x14ac:dyDescent="0.25">
      <c r="A3167">
        <v>3358</v>
      </c>
      <c r="B3167" s="9" t="s">
        <v>3357</v>
      </c>
      <c r="C3167" s="3" t="s">
        <v>7468</v>
      </c>
      <c r="D3167" s="12">
        <v>10000</v>
      </c>
      <c r="E3167" s="13">
        <v>10299</v>
      </c>
      <c r="F3167" s="11" t="s">
        <v>8218</v>
      </c>
      <c r="G3167" s="11" t="s">
        <v>8223</v>
      </c>
      <c r="H3167" s="11" t="s">
        <v>8245</v>
      </c>
      <c r="I3167" s="11">
        <v>1416385679</v>
      </c>
      <c r="K3167" s="11">
        <v>1413790079</v>
      </c>
      <c r="L3167" s="11" t="b">
        <v>0</v>
      </c>
      <c r="M3167" s="11">
        <v>162</v>
      </c>
      <c r="N3167" s="11" t="b">
        <v>1</v>
      </c>
      <c r="O3167" s="11" t="s">
        <v>8269</v>
      </c>
      <c r="P3167" s="14">
        <f>ROUND(E3167/D3167*100,0)</f>
        <v>103</v>
      </c>
      <c r="Q3167" s="11">
        <f>IFERROR(ROUND(E3167/M3167,2),0)</f>
        <v>63.57</v>
      </c>
      <c r="R3167" s="16" t="s">
        <v>8315</v>
      </c>
      <c r="S3167" s="11" t="s">
        <v>8316</v>
      </c>
      <c r="T3167" s="21">
        <f>(((K3167/60)/60)/24)+DATE(1970,1,1)</f>
        <v>41932.311099537037</v>
      </c>
      <c r="U3167" s="21">
        <f>(((I3167/60)/60)/24)+DATE(1970,1,1)</f>
        <v>41962.352766203709</v>
      </c>
    </row>
    <row r="3168" spans="1:21" ht="49" x14ac:dyDescent="0.25">
      <c r="A3168">
        <v>3714</v>
      </c>
      <c r="B3168" s="9" t="s">
        <v>3711</v>
      </c>
      <c r="C3168" s="3" t="s">
        <v>7824</v>
      </c>
      <c r="D3168" s="12">
        <v>10000</v>
      </c>
      <c r="E3168" s="13">
        <v>10235</v>
      </c>
      <c r="F3168" s="11" t="s">
        <v>8218</v>
      </c>
      <c r="G3168" s="11" t="s">
        <v>8223</v>
      </c>
      <c r="H3168" s="11" t="s">
        <v>8245</v>
      </c>
      <c r="I3168" s="11">
        <v>1432612740</v>
      </c>
      <c r="K3168" s="11">
        <v>1429881667</v>
      </c>
      <c r="L3168" s="11" t="b">
        <v>0</v>
      </c>
      <c r="M3168" s="11">
        <v>97</v>
      </c>
      <c r="N3168" s="11" t="b">
        <v>1</v>
      </c>
      <c r="O3168" s="11" t="s">
        <v>8269</v>
      </c>
      <c r="P3168" s="14">
        <f>ROUND(E3168/D3168*100,0)</f>
        <v>102</v>
      </c>
      <c r="Q3168" s="11">
        <f>IFERROR(ROUND(E3168/M3168,2),0)</f>
        <v>105.52</v>
      </c>
      <c r="R3168" s="16" t="s">
        <v>8315</v>
      </c>
      <c r="S3168" s="11" t="s">
        <v>8316</v>
      </c>
      <c r="T3168" s="21">
        <f>(((K3168/60)/60)/24)+DATE(1970,1,1)</f>
        <v>42118.556331018524</v>
      </c>
      <c r="U3168" s="21">
        <f>(((I3168/60)/60)/24)+DATE(1970,1,1)</f>
        <v>42150.165972222225</v>
      </c>
    </row>
    <row r="3169" spans="1:21" ht="49" x14ac:dyDescent="0.25">
      <c r="A3169">
        <v>3298</v>
      </c>
      <c r="B3169" s="9" t="s">
        <v>3298</v>
      </c>
      <c r="C3169" s="3" t="s">
        <v>7408</v>
      </c>
      <c r="D3169" s="12">
        <v>10000</v>
      </c>
      <c r="E3169" s="13">
        <v>10173</v>
      </c>
      <c r="F3169" s="11" t="s">
        <v>8218</v>
      </c>
      <c r="G3169" s="11" t="s">
        <v>8223</v>
      </c>
      <c r="H3169" s="11" t="s">
        <v>8245</v>
      </c>
      <c r="I3169" s="11">
        <v>1442102400</v>
      </c>
      <c r="K3169" s="11">
        <v>1440370768</v>
      </c>
      <c r="L3169" s="11" t="b">
        <v>0</v>
      </c>
      <c r="M3169" s="11">
        <v>72</v>
      </c>
      <c r="N3169" s="11" t="b">
        <v>1</v>
      </c>
      <c r="O3169" s="11" t="s">
        <v>8269</v>
      </c>
      <c r="P3169" s="14">
        <f>ROUND(E3169/D3169*100,0)</f>
        <v>102</v>
      </c>
      <c r="Q3169" s="11">
        <f>IFERROR(ROUND(E3169/M3169,2),0)</f>
        <v>141.29</v>
      </c>
      <c r="R3169" s="16" t="s">
        <v>8315</v>
      </c>
      <c r="S3169" s="11" t="s">
        <v>8316</v>
      </c>
      <c r="T3169" s="21">
        <f>(((K3169/60)/60)/24)+DATE(1970,1,1)</f>
        <v>42239.957962962959</v>
      </c>
      <c r="U3169" s="21">
        <f>(((I3169/60)/60)/24)+DATE(1970,1,1)</f>
        <v>42260</v>
      </c>
    </row>
    <row r="3170" spans="1:21" ht="49" x14ac:dyDescent="0.25">
      <c r="A3170">
        <v>3524</v>
      </c>
      <c r="B3170" s="9" t="s">
        <v>3523</v>
      </c>
      <c r="C3170" s="3" t="s">
        <v>7634</v>
      </c>
      <c r="D3170" s="12">
        <v>10000</v>
      </c>
      <c r="E3170" s="13">
        <v>10156</v>
      </c>
      <c r="F3170" s="11" t="s">
        <v>8218</v>
      </c>
      <c r="G3170" s="11" t="s">
        <v>8223</v>
      </c>
      <c r="H3170" s="11" t="s">
        <v>8245</v>
      </c>
      <c r="I3170" s="11">
        <v>1410580800</v>
      </c>
      <c r="K3170" s="11">
        <v>1409336373</v>
      </c>
      <c r="L3170" s="11" t="b">
        <v>0</v>
      </c>
      <c r="M3170" s="11">
        <v>74</v>
      </c>
      <c r="N3170" s="11" t="b">
        <v>1</v>
      </c>
      <c r="O3170" s="11" t="s">
        <v>8269</v>
      </c>
      <c r="P3170" s="14">
        <f>ROUND(E3170/D3170*100,0)</f>
        <v>102</v>
      </c>
      <c r="Q3170" s="11">
        <f>IFERROR(ROUND(E3170/M3170,2),0)</f>
        <v>137.24</v>
      </c>
      <c r="R3170" s="16" t="s">
        <v>8315</v>
      </c>
      <c r="S3170" s="11" t="s">
        <v>8316</v>
      </c>
      <c r="T3170" s="21">
        <f>(((K3170/60)/60)/24)+DATE(1970,1,1)</f>
        <v>41880.76357638889</v>
      </c>
      <c r="U3170" s="21">
        <f>(((I3170/60)/60)/24)+DATE(1970,1,1)</f>
        <v>41895.166666666664</v>
      </c>
    </row>
    <row r="3171" spans="1:21" ht="49" x14ac:dyDescent="0.25">
      <c r="A3171">
        <v>3575</v>
      </c>
      <c r="B3171" s="9" t="s">
        <v>3574</v>
      </c>
      <c r="C3171" s="3" t="s">
        <v>7685</v>
      </c>
      <c r="D3171" s="12">
        <v>10000</v>
      </c>
      <c r="E3171" s="13">
        <v>10133</v>
      </c>
      <c r="F3171" s="11" t="s">
        <v>8218</v>
      </c>
      <c r="G3171" s="11" t="s">
        <v>8223</v>
      </c>
      <c r="H3171" s="11" t="s">
        <v>8245</v>
      </c>
      <c r="I3171" s="11">
        <v>1470887940</v>
      </c>
      <c r="K3171" s="11">
        <v>1468176527</v>
      </c>
      <c r="L3171" s="11" t="b">
        <v>0</v>
      </c>
      <c r="M3171" s="11">
        <v>102</v>
      </c>
      <c r="N3171" s="11" t="b">
        <v>1</v>
      </c>
      <c r="O3171" s="11" t="s">
        <v>8269</v>
      </c>
      <c r="P3171" s="14">
        <f>ROUND(E3171/D3171*100,0)</f>
        <v>101</v>
      </c>
      <c r="Q3171" s="11">
        <f>IFERROR(ROUND(E3171/M3171,2),0)</f>
        <v>99.34</v>
      </c>
      <c r="R3171" s="16" t="s">
        <v>8315</v>
      </c>
      <c r="S3171" s="11" t="s">
        <v>8316</v>
      </c>
      <c r="T3171" s="21">
        <f>(((K3171/60)/60)/24)+DATE(1970,1,1)</f>
        <v>42561.783877314811</v>
      </c>
      <c r="U3171" s="21">
        <f>(((I3171/60)/60)/24)+DATE(1970,1,1)</f>
        <v>42593.165972222225</v>
      </c>
    </row>
    <row r="3172" spans="1:21" ht="49" x14ac:dyDescent="0.25">
      <c r="A3172">
        <v>3421</v>
      </c>
      <c r="B3172" s="9" t="s">
        <v>3420</v>
      </c>
      <c r="C3172" s="3" t="s">
        <v>7531</v>
      </c>
      <c r="D3172" s="12">
        <v>10000</v>
      </c>
      <c r="E3172" s="13">
        <v>10115</v>
      </c>
      <c r="F3172" s="11" t="s">
        <v>8218</v>
      </c>
      <c r="G3172" s="11" t="s">
        <v>8223</v>
      </c>
      <c r="H3172" s="11" t="s">
        <v>8245</v>
      </c>
      <c r="I3172" s="11">
        <v>1425495563</v>
      </c>
      <c r="K3172" s="11">
        <v>1422903563</v>
      </c>
      <c r="L3172" s="11" t="b">
        <v>0</v>
      </c>
      <c r="M3172" s="11">
        <v>98</v>
      </c>
      <c r="N3172" s="11" t="b">
        <v>1</v>
      </c>
      <c r="O3172" s="11" t="s">
        <v>8269</v>
      </c>
      <c r="P3172" s="14">
        <f>ROUND(E3172/D3172*100,0)</f>
        <v>101</v>
      </c>
      <c r="Q3172" s="11">
        <f>IFERROR(ROUND(E3172/M3172,2),0)</f>
        <v>103.21</v>
      </c>
      <c r="R3172" s="16" t="s">
        <v>8315</v>
      </c>
      <c r="S3172" s="11" t="s">
        <v>8316</v>
      </c>
      <c r="T3172" s="21">
        <f>(((K3172/60)/60)/24)+DATE(1970,1,1)</f>
        <v>42037.791238425925</v>
      </c>
      <c r="U3172" s="21">
        <f>(((I3172/60)/60)/24)+DATE(1970,1,1)</f>
        <v>42067.791238425925</v>
      </c>
    </row>
    <row r="3173" spans="1:21" ht="49" x14ac:dyDescent="0.25">
      <c r="A3173">
        <v>3153</v>
      </c>
      <c r="B3173" s="9" t="s">
        <v>3153</v>
      </c>
      <c r="C3173" s="3" t="s">
        <v>7263</v>
      </c>
      <c r="D3173" s="12">
        <v>3000</v>
      </c>
      <c r="E3173" s="13">
        <v>10067.5</v>
      </c>
      <c r="F3173" s="11" t="s">
        <v>8218</v>
      </c>
      <c r="G3173" s="11" t="s">
        <v>8223</v>
      </c>
      <c r="H3173" s="11" t="s">
        <v>8245</v>
      </c>
      <c r="I3173" s="11">
        <v>1304225940</v>
      </c>
      <c r="K3173" s="11">
        <v>1301542937</v>
      </c>
      <c r="L3173" s="11" t="b">
        <v>1</v>
      </c>
      <c r="M3173" s="11">
        <v>241</v>
      </c>
      <c r="N3173" s="11" t="b">
        <v>1</v>
      </c>
      <c r="O3173" s="11" t="s">
        <v>8269</v>
      </c>
      <c r="P3173" s="14">
        <f>ROUND(E3173/D3173*100,0)</f>
        <v>336</v>
      </c>
      <c r="Q3173" s="11">
        <f>IFERROR(ROUND(E3173/M3173,2),0)</f>
        <v>41.77</v>
      </c>
      <c r="R3173" s="16" t="s">
        <v>8315</v>
      </c>
      <c r="S3173" s="11" t="s">
        <v>8316</v>
      </c>
      <c r="T3173" s="21">
        <f>(((K3173/60)/60)/24)+DATE(1970,1,1)</f>
        <v>40633.154363425929</v>
      </c>
      <c r="U3173" s="21">
        <f>(((I3173/60)/60)/24)+DATE(1970,1,1)</f>
        <v>40664.207638888889</v>
      </c>
    </row>
    <row r="3174" spans="1:21" ht="49" x14ac:dyDescent="0.25">
      <c r="A3174">
        <v>3455</v>
      </c>
      <c r="B3174" s="9" t="s">
        <v>3454</v>
      </c>
      <c r="C3174" s="3" t="s">
        <v>7565</v>
      </c>
      <c r="D3174" s="12">
        <v>10000</v>
      </c>
      <c r="E3174" s="13">
        <v>10065</v>
      </c>
      <c r="F3174" s="11" t="s">
        <v>8218</v>
      </c>
      <c r="G3174" s="11" t="s">
        <v>8223</v>
      </c>
      <c r="H3174" s="11" t="s">
        <v>8245</v>
      </c>
      <c r="I3174" s="11">
        <v>1476381627</v>
      </c>
      <c r="K3174" s="11">
        <v>1473789627</v>
      </c>
      <c r="L3174" s="11" t="b">
        <v>0</v>
      </c>
      <c r="M3174" s="11">
        <v>69</v>
      </c>
      <c r="N3174" s="11" t="b">
        <v>1</v>
      </c>
      <c r="O3174" s="11" t="s">
        <v>8269</v>
      </c>
      <c r="P3174" s="14">
        <f>ROUND(E3174/D3174*100,0)</f>
        <v>101</v>
      </c>
      <c r="Q3174" s="11">
        <f>IFERROR(ROUND(E3174/M3174,2),0)</f>
        <v>145.87</v>
      </c>
      <c r="R3174" s="16" t="s">
        <v>8315</v>
      </c>
      <c r="S3174" s="11" t="s">
        <v>8316</v>
      </c>
      <c r="T3174" s="21">
        <f>(((K3174/60)/60)/24)+DATE(1970,1,1)</f>
        <v>42626.7503125</v>
      </c>
      <c r="U3174" s="21">
        <f>(((I3174/60)/60)/24)+DATE(1970,1,1)</f>
        <v>42656.7503125</v>
      </c>
    </row>
    <row r="3175" spans="1:21" ht="49" x14ac:dyDescent="0.25">
      <c r="A3175">
        <v>3400</v>
      </c>
      <c r="B3175" s="9" t="s">
        <v>3399</v>
      </c>
      <c r="C3175" s="3" t="s">
        <v>7510</v>
      </c>
      <c r="D3175" s="12">
        <v>10000</v>
      </c>
      <c r="E3175" s="13">
        <v>10041</v>
      </c>
      <c r="F3175" s="11" t="s">
        <v>8218</v>
      </c>
      <c r="G3175" s="11" t="s">
        <v>8223</v>
      </c>
      <c r="H3175" s="11" t="s">
        <v>8245</v>
      </c>
      <c r="I3175" s="11">
        <v>1409266414</v>
      </c>
      <c r="K3175" s="11">
        <v>1405378414</v>
      </c>
      <c r="L3175" s="11" t="b">
        <v>0</v>
      </c>
      <c r="M3175" s="11">
        <v>85</v>
      </c>
      <c r="N3175" s="11" t="b">
        <v>1</v>
      </c>
      <c r="O3175" s="11" t="s">
        <v>8269</v>
      </c>
      <c r="P3175" s="14">
        <f>ROUND(E3175/D3175*100,0)</f>
        <v>100</v>
      </c>
      <c r="Q3175" s="11">
        <f>IFERROR(ROUND(E3175/M3175,2),0)</f>
        <v>118.13</v>
      </c>
      <c r="R3175" s="16" t="s">
        <v>8315</v>
      </c>
      <c r="S3175" s="11" t="s">
        <v>8316</v>
      </c>
      <c r="T3175" s="21">
        <f>(((K3175/60)/60)/24)+DATE(1970,1,1)</f>
        <v>41834.953865740739</v>
      </c>
      <c r="U3175" s="21">
        <f>(((I3175/60)/60)/24)+DATE(1970,1,1)</f>
        <v>41879.953865740739</v>
      </c>
    </row>
    <row r="3176" spans="1:21" ht="33" x14ac:dyDescent="0.25">
      <c r="A3176">
        <v>3406</v>
      </c>
      <c r="B3176" s="9" t="s">
        <v>3405</v>
      </c>
      <c r="C3176" s="3" t="s">
        <v>7516</v>
      </c>
      <c r="D3176" s="12">
        <v>10000</v>
      </c>
      <c r="E3176" s="13">
        <v>10031</v>
      </c>
      <c r="F3176" s="11" t="s">
        <v>8218</v>
      </c>
      <c r="G3176" s="11" t="s">
        <v>8223</v>
      </c>
      <c r="H3176" s="11" t="s">
        <v>8245</v>
      </c>
      <c r="I3176" s="11">
        <v>1405511376</v>
      </c>
      <c r="K3176" s="11">
        <v>1401623376</v>
      </c>
      <c r="L3176" s="11" t="b">
        <v>0</v>
      </c>
      <c r="M3176" s="11">
        <v>91</v>
      </c>
      <c r="N3176" s="11" t="b">
        <v>1</v>
      </c>
      <c r="O3176" s="11" t="s">
        <v>8269</v>
      </c>
      <c r="P3176" s="14">
        <f>ROUND(E3176/D3176*100,0)</f>
        <v>100</v>
      </c>
      <c r="Q3176" s="11">
        <f>IFERROR(ROUND(E3176/M3176,2),0)</f>
        <v>110.23</v>
      </c>
      <c r="R3176" s="16" t="s">
        <v>8315</v>
      </c>
      <c r="S3176" s="11" t="s">
        <v>8316</v>
      </c>
      <c r="T3176" s="21">
        <f>(((K3176/60)/60)/24)+DATE(1970,1,1)</f>
        <v>41791.492777777778</v>
      </c>
      <c r="U3176" s="21">
        <f>(((I3176/60)/60)/24)+DATE(1970,1,1)</f>
        <v>41836.492777777778</v>
      </c>
    </row>
    <row r="3177" spans="1:21" ht="49" x14ac:dyDescent="0.25">
      <c r="A3177">
        <v>3288</v>
      </c>
      <c r="B3177" s="9" t="s">
        <v>3288</v>
      </c>
      <c r="C3177" s="3" t="s">
        <v>7398</v>
      </c>
      <c r="D3177" s="12">
        <v>10000</v>
      </c>
      <c r="E3177" s="13">
        <v>10026.49</v>
      </c>
      <c r="F3177" s="11" t="s">
        <v>8218</v>
      </c>
      <c r="G3177" s="11" t="s">
        <v>8224</v>
      </c>
      <c r="H3177" s="11" t="s">
        <v>8246</v>
      </c>
      <c r="I3177" s="11">
        <v>1466463600</v>
      </c>
      <c r="K3177" s="11">
        <v>1463337315</v>
      </c>
      <c r="L3177" s="11" t="b">
        <v>0</v>
      </c>
      <c r="M3177" s="11">
        <v>207</v>
      </c>
      <c r="N3177" s="11" t="b">
        <v>1</v>
      </c>
      <c r="O3177" s="11" t="s">
        <v>8269</v>
      </c>
      <c r="P3177" s="14">
        <f>ROUND(E3177/D3177*100,0)</f>
        <v>100</v>
      </c>
      <c r="Q3177" s="11">
        <f>IFERROR(ROUND(E3177/M3177,2),0)</f>
        <v>48.44</v>
      </c>
      <c r="R3177" s="16" t="s">
        <v>8315</v>
      </c>
      <c r="S3177" s="11" t="s">
        <v>8316</v>
      </c>
      <c r="T3177" s="21">
        <f>(((K3177/60)/60)/24)+DATE(1970,1,1)</f>
        <v>42505.774479166663</v>
      </c>
      <c r="U3177" s="21">
        <f>(((I3177/60)/60)/24)+DATE(1970,1,1)</f>
        <v>42541.958333333328</v>
      </c>
    </row>
    <row r="3178" spans="1:21" ht="65" x14ac:dyDescent="0.25">
      <c r="A3178">
        <v>3241</v>
      </c>
      <c r="B3178" s="9" t="s">
        <v>3241</v>
      </c>
      <c r="C3178" s="3" t="s">
        <v>7351</v>
      </c>
      <c r="D3178" s="12">
        <v>8500</v>
      </c>
      <c r="E3178" s="13">
        <v>9801</v>
      </c>
      <c r="F3178" s="11" t="s">
        <v>8218</v>
      </c>
      <c r="G3178" s="11" t="s">
        <v>8223</v>
      </c>
      <c r="H3178" s="11" t="s">
        <v>8245</v>
      </c>
      <c r="I3178" s="11">
        <v>1413269940</v>
      </c>
      <c r="K3178" s="11">
        <v>1410421670</v>
      </c>
      <c r="L3178" s="11" t="b">
        <v>1</v>
      </c>
      <c r="M3178" s="11">
        <v>167</v>
      </c>
      <c r="N3178" s="11" t="b">
        <v>1</v>
      </c>
      <c r="O3178" s="11" t="s">
        <v>8269</v>
      </c>
      <c r="P3178" s="14">
        <f>ROUND(E3178/D3178*100,0)</f>
        <v>115</v>
      </c>
      <c r="Q3178" s="11">
        <f>IFERROR(ROUND(E3178/M3178,2),0)</f>
        <v>58.69</v>
      </c>
      <c r="R3178" s="16" t="s">
        <v>8315</v>
      </c>
      <c r="S3178" s="11" t="s">
        <v>8316</v>
      </c>
      <c r="T3178" s="21">
        <f>(((K3178/60)/60)/24)+DATE(1970,1,1)</f>
        <v>41893.324884259258</v>
      </c>
      <c r="U3178" s="21">
        <f>(((I3178/60)/60)/24)+DATE(1970,1,1)</f>
        <v>41926.290972222225</v>
      </c>
    </row>
    <row r="3179" spans="1:21" ht="49" x14ac:dyDescent="0.25">
      <c r="A3179">
        <v>3433</v>
      </c>
      <c r="B3179" s="9" t="s">
        <v>3432</v>
      </c>
      <c r="C3179" s="3" t="s">
        <v>7543</v>
      </c>
      <c r="D3179" s="12">
        <v>9500</v>
      </c>
      <c r="E3179" s="13">
        <v>9525</v>
      </c>
      <c r="F3179" s="11" t="s">
        <v>8218</v>
      </c>
      <c r="G3179" s="11" t="s">
        <v>8223</v>
      </c>
      <c r="H3179" s="11" t="s">
        <v>8245</v>
      </c>
      <c r="I3179" s="11">
        <v>1402974000</v>
      </c>
      <c r="K3179" s="11">
        <v>1400290255</v>
      </c>
      <c r="L3179" s="11" t="b">
        <v>0</v>
      </c>
      <c r="M3179" s="11">
        <v>71</v>
      </c>
      <c r="N3179" s="11" t="b">
        <v>1</v>
      </c>
      <c r="O3179" s="11" t="s">
        <v>8269</v>
      </c>
      <c r="P3179" s="14">
        <f>ROUND(E3179/D3179*100,0)</f>
        <v>100</v>
      </c>
      <c r="Q3179" s="11">
        <f>IFERROR(ROUND(E3179/M3179,2),0)</f>
        <v>134.15</v>
      </c>
      <c r="R3179" s="16" t="s">
        <v>8315</v>
      </c>
      <c r="S3179" s="11" t="s">
        <v>8316</v>
      </c>
      <c r="T3179" s="21">
        <f>(((K3179/60)/60)/24)+DATE(1970,1,1)</f>
        <v>41776.063136574077</v>
      </c>
      <c r="U3179" s="21">
        <f>(((I3179/60)/60)/24)+DATE(1970,1,1)</f>
        <v>41807.125</v>
      </c>
    </row>
    <row r="3180" spans="1:21" ht="49" x14ac:dyDescent="0.25">
      <c r="A3180">
        <v>3155</v>
      </c>
      <c r="B3180" s="9" t="s">
        <v>3155</v>
      </c>
      <c r="C3180" s="3" t="s">
        <v>7265</v>
      </c>
      <c r="D3180" s="12">
        <v>5000</v>
      </c>
      <c r="E3180" s="13">
        <v>9425.23</v>
      </c>
      <c r="F3180" s="11" t="s">
        <v>8218</v>
      </c>
      <c r="G3180" s="11" t="s">
        <v>8224</v>
      </c>
      <c r="H3180" s="11" t="s">
        <v>8246</v>
      </c>
      <c r="I3180" s="11">
        <v>1356004725</v>
      </c>
      <c r="K3180" s="11">
        <v>1353412725</v>
      </c>
      <c r="L3180" s="11" t="b">
        <v>1</v>
      </c>
      <c r="M3180" s="11">
        <v>302</v>
      </c>
      <c r="N3180" s="11" t="b">
        <v>1</v>
      </c>
      <c r="O3180" s="11" t="s">
        <v>8269</v>
      </c>
      <c r="P3180" s="14">
        <f>ROUND(E3180/D3180*100,0)</f>
        <v>189</v>
      </c>
      <c r="Q3180" s="11">
        <f>IFERROR(ROUND(E3180/M3180,2),0)</f>
        <v>31.21</v>
      </c>
      <c r="R3180" s="16" t="s">
        <v>8315</v>
      </c>
      <c r="S3180" s="11" t="s">
        <v>8316</v>
      </c>
      <c r="T3180" s="21">
        <f>(((K3180/60)/60)/24)+DATE(1970,1,1)</f>
        <v>41233.499131944445</v>
      </c>
      <c r="U3180" s="21">
        <f>(((I3180/60)/60)/24)+DATE(1970,1,1)</f>
        <v>41263.499131944445</v>
      </c>
    </row>
    <row r="3181" spans="1:21" ht="33" x14ac:dyDescent="0.25">
      <c r="A3181">
        <v>3360</v>
      </c>
      <c r="B3181" s="9" t="s">
        <v>3359</v>
      </c>
      <c r="C3181" s="3" t="s">
        <v>7470</v>
      </c>
      <c r="D3181" s="12">
        <v>9000</v>
      </c>
      <c r="E3181" s="13">
        <v>9124</v>
      </c>
      <c r="F3181" s="11" t="s">
        <v>8218</v>
      </c>
      <c r="G3181" s="11" t="s">
        <v>8243</v>
      </c>
      <c r="H3181" s="11" t="s">
        <v>8257</v>
      </c>
      <c r="I3181" s="11">
        <v>1481731140</v>
      </c>
      <c r="K3181" s="11">
        <v>1479866343</v>
      </c>
      <c r="L3181" s="11" t="b">
        <v>0</v>
      </c>
      <c r="M3181" s="11">
        <v>72</v>
      </c>
      <c r="N3181" s="11" t="b">
        <v>1</v>
      </c>
      <c r="O3181" s="11" t="s">
        <v>8269</v>
      </c>
      <c r="P3181" s="14">
        <f>ROUND(E3181/D3181*100,0)</f>
        <v>101</v>
      </c>
      <c r="Q3181" s="11">
        <f>IFERROR(ROUND(E3181/M3181,2),0)</f>
        <v>126.72</v>
      </c>
      <c r="R3181" s="16" t="s">
        <v>8315</v>
      </c>
      <c r="S3181" s="11" t="s">
        <v>8316</v>
      </c>
      <c r="T3181" s="21">
        <f>(((K3181/60)/60)/24)+DATE(1970,1,1)</f>
        <v>42697.082673611112</v>
      </c>
      <c r="U3181" s="21">
        <f>(((I3181/60)/60)/24)+DATE(1970,1,1)</f>
        <v>42718.665972222225</v>
      </c>
    </row>
    <row r="3182" spans="1:21" ht="49" x14ac:dyDescent="0.25">
      <c r="A3182">
        <v>2973</v>
      </c>
      <c r="B3182" s="9" t="s">
        <v>2973</v>
      </c>
      <c r="C3182" s="3" t="s">
        <v>7083</v>
      </c>
      <c r="D3182" s="12">
        <v>5000</v>
      </c>
      <c r="E3182" s="13">
        <v>8740</v>
      </c>
      <c r="F3182" s="11" t="s">
        <v>8218</v>
      </c>
      <c r="G3182" s="11" t="s">
        <v>8223</v>
      </c>
      <c r="H3182" s="11" t="s">
        <v>8245</v>
      </c>
      <c r="I3182" s="11">
        <v>1451620800</v>
      </c>
      <c r="K3182" s="11">
        <v>1449171508</v>
      </c>
      <c r="L3182" s="11" t="b">
        <v>0</v>
      </c>
      <c r="M3182" s="11">
        <v>33</v>
      </c>
      <c r="N3182" s="11" t="b">
        <v>1</v>
      </c>
      <c r="O3182" s="11" t="s">
        <v>8269</v>
      </c>
      <c r="P3182" s="14">
        <f>ROUND(E3182/D3182*100,0)</f>
        <v>175</v>
      </c>
      <c r="Q3182" s="11">
        <f>IFERROR(ROUND(E3182/M3182,2),0)</f>
        <v>264.85000000000002</v>
      </c>
      <c r="R3182" s="16" t="s">
        <v>8315</v>
      </c>
      <c r="S3182" s="11" t="s">
        <v>8316</v>
      </c>
      <c r="T3182" s="21">
        <f>(((K3182/60)/60)/24)+DATE(1970,1,1)</f>
        <v>42341.818379629629</v>
      </c>
      <c r="U3182" s="21">
        <f>(((I3182/60)/60)/24)+DATE(1970,1,1)</f>
        <v>42370.166666666672</v>
      </c>
    </row>
    <row r="3183" spans="1:21" ht="21" x14ac:dyDescent="0.25">
      <c r="A3183">
        <v>3302</v>
      </c>
      <c r="B3183" s="9" t="s">
        <v>3302</v>
      </c>
      <c r="C3183" s="3" t="s">
        <v>7412</v>
      </c>
      <c r="D3183" s="12">
        <v>8400</v>
      </c>
      <c r="E3183" s="13">
        <v>8685</v>
      </c>
      <c r="F3183" s="11" t="s">
        <v>8218</v>
      </c>
      <c r="G3183" s="11" t="s">
        <v>8226</v>
      </c>
      <c r="H3183" s="11" t="s">
        <v>8248</v>
      </c>
      <c r="I3183" s="11">
        <v>1481099176</v>
      </c>
      <c r="K3183" s="11">
        <v>1478507176</v>
      </c>
      <c r="L3183" s="11" t="b">
        <v>0</v>
      </c>
      <c r="M3183" s="11">
        <v>50</v>
      </c>
      <c r="N3183" s="11" t="b">
        <v>1</v>
      </c>
      <c r="O3183" s="11" t="s">
        <v>8269</v>
      </c>
      <c r="P3183" s="14">
        <f>ROUND(E3183/D3183*100,0)</f>
        <v>103</v>
      </c>
      <c r="Q3183" s="11">
        <f>IFERROR(ROUND(E3183/M3183,2),0)</f>
        <v>173.7</v>
      </c>
      <c r="R3183" s="16" t="s">
        <v>8315</v>
      </c>
      <c r="S3183" s="11" t="s">
        <v>8316</v>
      </c>
      <c r="T3183" s="21">
        <f>(((K3183/60)/60)/24)+DATE(1970,1,1)</f>
        <v>42681.35157407407</v>
      </c>
      <c r="U3183" s="21">
        <f>(((I3183/60)/60)/24)+DATE(1970,1,1)</f>
        <v>42711.35157407407</v>
      </c>
    </row>
    <row r="3184" spans="1:21" ht="33" x14ac:dyDescent="0.25">
      <c r="A3184">
        <v>3339</v>
      </c>
      <c r="B3184" s="9" t="s">
        <v>3339</v>
      </c>
      <c r="C3184" s="3" t="s">
        <v>7449</v>
      </c>
      <c r="D3184" s="12">
        <v>8000</v>
      </c>
      <c r="E3184" s="13">
        <v>8348</v>
      </c>
      <c r="F3184" s="11" t="s">
        <v>8218</v>
      </c>
      <c r="G3184" s="11" t="s">
        <v>8223</v>
      </c>
      <c r="H3184" s="11" t="s">
        <v>8245</v>
      </c>
      <c r="I3184" s="11">
        <v>1469721518</v>
      </c>
      <c r="K3184" s="11">
        <v>1467129518</v>
      </c>
      <c r="L3184" s="11" t="b">
        <v>0</v>
      </c>
      <c r="M3184" s="11">
        <v>47</v>
      </c>
      <c r="N3184" s="11" t="b">
        <v>1</v>
      </c>
      <c r="O3184" s="11" t="s">
        <v>8269</v>
      </c>
      <c r="P3184" s="14">
        <f>ROUND(E3184/D3184*100,0)</f>
        <v>104</v>
      </c>
      <c r="Q3184" s="11">
        <f>IFERROR(ROUND(E3184/M3184,2),0)</f>
        <v>177.62</v>
      </c>
      <c r="R3184" s="16" t="s">
        <v>8315</v>
      </c>
      <c r="S3184" s="11" t="s">
        <v>8316</v>
      </c>
      <c r="T3184" s="21">
        <f>(((K3184/60)/60)/24)+DATE(1970,1,1)</f>
        <v>42549.665717592594</v>
      </c>
      <c r="U3184" s="21">
        <f>(((I3184/60)/60)/24)+DATE(1970,1,1)</f>
        <v>42579.665717592594</v>
      </c>
    </row>
    <row r="3185" spans="1:21" ht="33" x14ac:dyDescent="0.25">
      <c r="A3185">
        <v>3169</v>
      </c>
      <c r="B3185" s="9" t="s">
        <v>3169</v>
      </c>
      <c r="C3185" s="3" t="s">
        <v>7279</v>
      </c>
      <c r="D3185" s="12">
        <v>8000</v>
      </c>
      <c r="E3185" s="13">
        <v>8241</v>
      </c>
      <c r="F3185" s="11" t="s">
        <v>8218</v>
      </c>
      <c r="G3185" s="11" t="s">
        <v>8223</v>
      </c>
      <c r="H3185" s="11" t="s">
        <v>8245</v>
      </c>
      <c r="I3185" s="11">
        <v>1386910740</v>
      </c>
      <c r="K3185" s="11">
        <v>1384364561</v>
      </c>
      <c r="L3185" s="11" t="b">
        <v>1</v>
      </c>
      <c r="M3185" s="11">
        <v>82</v>
      </c>
      <c r="N3185" s="11" t="b">
        <v>1</v>
      </c>
      <c r="O3185" s="11" t="s">
        <v>8269</v>
      </c>
      <c r="P3185" s="14">
        <f>ROUND(E3185/D3185*100,0)</f>
        <v>103</v>
      </c>
      <c r="Q3185" s="11">
        <f>IFERROR(ROUND(E3185/M3185,2),0)</f>
        <v>100.5</v>
      </c>
      <c r="R3185" s="16" t="s">
        <v>8315</v>
      </c>
      <c r="S3185" s="11" t="s">
        <v>8316</v>
      </c>
      <c r="T3185" s="21">
        <f>(((K3185/60)/60)/24)+DATE(1970,1,1)</f>
        <v>41591.737974537034</v>
      </c>
      <c r="U3185" s="21">
        <f>(((I3185/60)/60)/24)+DATE(1970,1,1)</f>
        <v>41621.207638888889</v>
      </c>
    </row>
    <row r="3186" spans="1:21" ht="49" x14ac:dyDescent="0.25">
      <c r="A3186">
        <v>3243</v>
      </c>
      <c r="B3186" s="9" t="s">
        <v>3243</v>
      </c>
      <c r="C3186" s="3" t="s">
        <v>7353</v>
      </c>
      <c r="D3186" s="12">
        <v>8000</v>
      </c>
      <c r="E3186" s="13">
        <v>8227</v>
      </c>
      <c r="F3186" s="11" t="s">
        <v>8218</v>
      </c>
      <c r="G3186" s="11" t="s">
        <v>8223</v>
      </c>
      <c r="H3186" s="11" t="s">
        <v>8245</v>
      </c>
      <c r="I3186" s="11">
        <v>1444348800</v>
      </c>
      <c r="K3186" s="11">
        <v>1442283562</v>
      </c>
      <c r="L3186" s="11" t="b">
        <v>1</v>
      </c>
      <c r="M3186" s="11">
        <v>71</v>
      </c>
      <c r="N3186" s="11" t="b">
        <v>1</v>
      </c>
      <c r="O3186" s="11" t="s">
        <v>8269</v>
      </c>
      <c r="P3186" s="14">
        <f>ROUND(E3186/D3186*100,0)</f>
        <v>103</v>
      </c>
      <c r="Q3186" s="11">
        <f>IFERROR(ROUND(E3186/M3186,2),0)</f>
        <v>115.87</v>
      </c>
      <c r="R3186" s="16" t="s">
        <v>8315</v>
      </c>
      <c r="S3186" s="11" t="s">
        <v>8316</v>
      </c>
      <c r="T3186" s="21">
        <f>(((K3186/60)/60)/24)+DATE(1970,1,1)</f>
        <v>42262.096782407403</v>
      </c>
      <c r="U3186" s="21">
        <f>(((I3186/60)/60)/24)+DATE(1970,1,1)</f>
        <v>42286</v>
      </c>
    </row>
    <row r="3187" spans="1:21" ht="21" x14ac:dyDescent="0.25">
      <c r="A3187">
        <v>3586</v>
      </c>
      <c r="B3187" s="9" t="s">
        <v>3585</v>
      </c>
      <c r="C3187" s="3" t="s">
        <v>7696</v>
      </c>
      <c r="D3187" s="12">
        <v>7500</v>
      </c>
      <c r="E3187" s="13">
        <v>8207</v>
      </c>
      <c r="F3187" s="11" t="s">
        <v>8218</v>
      </c>
      <c r="G3187" s="11" t="s">
        <v>8223</v>
      </c>
      <c r="H3187" s="11" t="s">
        <v>8245</v>
      </c>
      <c r="I3187" s="11">
        <v>1474649070</v>
      </c>
      <c r="K3187" s="11">
        <v>1469465070</v>
      </c>
      <c r="L3187" s="11" t="b">
        <v>0</v>
      </c>
      <c r="M3187" s="11">
        <v>54</v>
      </c>
      <c r="N3187" s="11" t="b">
        <v>1</v>
      </c>
      <c r="O3187" s="11" t="s">
        <v>8269</v>
      </c>
      <c r="P3187" s="14">
        <f>ROUND(E3187/D3187*100,0)</f>
        <v>109</v>
      </c>
      <c r="Q3187" s="11">
        <f>IFERROR(ROUND(E3187/M3187,2),0)</f>
        <v>151.97999999999999</v>
      </c>
      <c r="R3187" s="16" t="s">
        <v>8315</v>
      </c>
      <c r="S3187" s="11" t="s">
        <v>8316</v>
      </c>
      <c r="T3187" s="21">
        <f>(((K3187/60)/60)/24)+DATE(1970,1,1)</f>
        <v>42576.697569444441</v>
      </c>
      <c r="U3187" s="21">
        <f>(((I3187/60)/60)/24)+DATE(1970,1,1)</f>
        <v>42636.697569444441</v>
      </c>
    </row>
    <row r="3188" spans="1:21" ht="49" x14ac:dyDescent="0.25">
      <c r="A3188">
        <v>3269</v>
      </c>
      <c r="B3188" s="9" t="s">
        <v>3269</v>
      </c>
      <c r="C3188" s="3" t="s">
        <v>7379</v>
      </c>
      <c r="D3188" s="12">
        <v>8000</v>
      </c>
      <c r="E3188" s="13">
        <v>8120</v>
      </c>
      <c r="F3188" s="11" t="s">
        <v>8218</v>
      </c>
      <c r="G3188" s="11" t="s">
        <v>8224</v>
      </c>
      <c r="H3188" s="11" t="s">
        <v>8246</v>
      </c>
      <c r="I3188" s="11">
        <v>1434452400</v>
      </c>
      <c r="K3188" s="11">
        <v>1431509397</v>
      </c>
      <c r="L3188" s="11" t="b">
        <v>1</v>
      </c>
      <c r="M3188" s="11">
        <v>70</v>
      </c>
      <c r="N3188" s="11" t="b">
        <v>1</v>
      </c>
      <c r="O3188" s="11" t="s">
        <v>8269</v>
      </c>
      <c r="P3188" s="14">
        <f>ROUND(E3188/D3188*100,0)</f>
        <v>102</v>
      </c>
      <c r="Q3188" s="11">
        <f>IFERROR(ROUND(E3188/M3188,2),0)</f>
        <v>116</v>
      </c>
      <c r="R3188" s="16" t="s">
        <v>8315</v>
      </c>
      <c r="S3188" s="11" t="s">
        <v>8316</v>
      </c>
      <c r="T3188" s="21">
        <f>(((K3188/60)/60)/24)+DATE(1970,1,1)</f>
        <v>42137.395798611105</v>
      </c>
      <c r="U3188" s="21">
        <f>(((I3188/60)/60)/24)+DATE(1970,1,1)</f>
        <v>42171.458333333328</v>
      </c>
    </row>
    <row r="3189" spans="1:21" ht="49" x14ac:dyDescent="0.25">
      <c r="A3189">
        <v>3662</v>
      </c>
      <c r="B3189" s="9" t="s">
        <v>3659</v>
      </c>
      <c r="C3189" s="3" t="s">
        <v>7772</v>
      </c>
      <c r="D3189" s="12">
        <v>8000</v>
      </c>
      <c r="E3189" s="13">
        <v>8114</v>
      </c>
      <c r="F3189" s="11" t="s">
        <v>8218</v>
      </c>
      <c r="G3189" s="11" t="s">
        <v>8228</v>
      </c>
      <c r="H3189" s="11" t="s">
        <v>8250</v>
      </c>
      <c r="I3189" s="11">
        <v>1427775414</v>
      </c>
      <c r="K3189" s="11">
        <v>1425187014</v>
      </c>
      <c r="L3189" s="11" t="b">
        <v>0</v>
      </c>
      <c r="M3189" s="11">
        <v>40</v>
      </c>
      <c r="N3189" s="11" t="b">
        <v>1</v>
      </c>
      <c r="O3189" s="11" t="s">
        <v>8269</v>
      </c>
      <c r="P3189" s="14">
        <f>ROUND(E3189/D3189*100,0)</f>
        <v>101</v>
      </c>
      <c r="Q3189" s="11">
        <f>IFERROR(ROUND(E3189/M3189,2),0)</f>
        <v>202.85</v>
      </c>
      <c r="R3189" s="16" t="s">
        <v>8315</v>
      </c>
      <c r="S3189" s="11" t="s">
        <v>8316</v>
      </c>
      <c r="T3189" s="21">
        <f>(((K3189/60)/60)/24)+DATE(1970,1,1)</f>
        <v>42064.220069444447</v>
      </c>
      <c r="U3189" s="21">
        <f>(((I3189/60)/60)/24)+DATE(1970,1,1)</f>
        <v>42094.178402777776</v>
      </c>
    </row>
    <row r="3190" spans="1:21" ht="49" hidden="1" x14ac:dyDescent="0.25">
      <c r="A3190">
        <v>3188</v>
      </c>
      <c r="B3190" s="9" t="s">
        <v>3188</v>
      </c>
      <c r="C3190" s="3" t="s">
        <v>7298</v>
      </c>
      <c r="D3190" s="12">
        <v>200</v>
      </c>
      <c r="E3190" s="13">
        <v>130</v>
      </c>
      <c r="F3190" s="11" t="s">
        <v>8220</v>
      </c>
      <c r="G3190" s="11" t="s">
        <v>8224</v>
      </c>
      <c r="H3190" s="11" t="s">
        <v>8246</v>
      </c>
      <c r="I3190" s="11">
        <v>1433930302</v>
      </c>
      <c r="J3190" s="11">
        <f>YEAR(T3190)</f>
        <v>2015</v>
      </c>
      <c r="K3190" s="11">
        <v>1432115902</v>
      </c>
      <c r="L3190" s="11" t="b">
        <v>0</v>
      </c>
      <c r="M3190" s="11">
        <v>9</v>
      </c>
      <c r="N3190" s="11" t="b">
        <v>0</v>
      </c>
      <c r="O3190" s="11" t="s">
        <v>8303</v>
      </c>
      <c r="P3190" s="14">
        <f>ROUND(E3190/D3190*100,0)</f>
        <v>65</v>
      </c>
      <c r="Q3190" s="11">
        <f>IFERROR(ROUND(E3190/M3190,2),0)</f>
        <v>14.44</v>
      </c>
      <c r="R3190" s="16" t="s">
        <v>8315</v>
      </c>
      <c r="S3190" s="11" t="s">
        <v>8357</v>
      </c>
      <c r="T3190" s="21">
        <f>(((K3190/60)/60)/24)+DATE(1970,1,1)</f>
        <v>42144.415532407409</v>
      </c>
      <c r="U3190" s="21">
        <f>(((I3190/60)/60)/24)+DATE(1970,1,1)</f>
        <v>42165.415532407409</v>
      </c>
    </row>
    <row r="3191" spans="1:21" ht="49" hidden="1" x14ac:dyDescent="0.25">
      <c r="A3191">
        <v>3189</v>
      </c>
      <c r="B3191" s="9" t="s">
        <v>3189</v>
      </c>
      <c r="C3191" s="3" t="s">
        <v>7299</v>
      </c>
      <c r="D3191" s="12">
        <v>55000</v>
      </c>
      <c r="E3191" s="13">
        <v>6780</v>
      </c>
      <c r="F3191" s="11" t="s">
        <v>8220</v>
      </c>
      <c r="G3191" s="11" t="s">
        <v>8234</v>
      </c>
      <c r="H3191" s="11" t="s">
        <v>8254</v>
      </c>
      <c r="I3191" s="11">
        <v>1432455532</v>
      </c>
      <c r="K3191" s="11">
        <v>1429863532</v>
      </c>
      <c r="L3191" s="11" t="b">
        <v>0</v>
      </c>
      <c r="M3191" s="11">
        <v>19</v>
      </c>
      <c r="N3191" s="11" t="b">
        <v>0</v>
      </c>
      <c r="O3191" s="11" t="s">
        <v>8303</v>
      </c>
      <c r="P3191" s="14">
        <f>ROUND(E3191/D3191*100,0)</f>
        <v>12</v>
      </c>
      <c r="Q3191" s="11">
        <f>IFERROR(ROUND(E3191/M3191,2),0)</f>
        <v>356.84</v>
      </c>
      <c r="R3191" s="16" t="s">
        <v>8315</v>
      </c>
      <c r="S3191" s="11" t="s">
        <v>8357</v>
      </c>
      <c r="T3191" s="21">
        <f>(((K3191/60)/60)/24)+DATE(1970,1,1)</f>
        <v>42118.346435185187</v>
      </c>
      <c r="U3191" s="21">
        <f>(((I3191/60)/60)/24)+DATE(1970,1,1)</f>
        <v>42148.346435185187</v>
      </c>
    </row>
    <row r="3192" spans="1:21" ht="49" hidden="1" x14ac:dyDescent="0.25">
      <c r="A3192">
        <v>3190</v>
      </c>
      <c r="B3192" s="9" t="s">
        <v>3190</v>
      </c>
      <c r="C3192" s="3" t="s">
        <v>7300</v>
      </c>
      <c r="D3192" s="12">
        <v>4000</v>
      </c>
      <c r="E3192" s="13">
        <v>0</v>
      </c>
      <c r="F3192" s="11" t="s">
        <v>8220</v>
      </c>
      <c r="G3192" s="11" t="s">
        <v>8228</v>
      </c>
      <c r="H3192" s="11" t="s">
        <v>8250</v>
      </c>
      <c r="I3192" s="11">
        <v>1481258275</v>
      </c>
      <c r="K3192" s="11">
        <v>1478662675</v>
      </c>
      <c r="L3192" s="11" t="b">
        <v>0</v>
      </c>
      <c r="M3192" s="11">
        <v>0</v>
      </c>
      <c r="N3192" s="11" t="b">
        <v>0</v>
      </c>
      <c r="O3192" s="11" t="s">
        <v>8303</v>
      </c>
      <c r="P3192" s="14">
        <f>ROUND(E3192/D3192*100,0)</f>
        <v>0</v>
      </c>
      <c r="Q3192" s="11">
        <f>IFERROR(ROUND(E3192/M3192,2),0)</f>
        <v>0</v>
      </c>
      <c r="R3192" s="16" t="s">
        <v>8315</v>
      </c>
      <c r="S3192" s="11" t="s">
        <v>8357</v>
      </c>
      <c r="T3192" s="21">
        <f>(((K3192/60)/60)/24)+DATE(1970,1,1)</f>
        <v>42683.151331018518</v>
      </c>
      <c r="U3192" s="21">
        <f>(((I3192/60)/60)/24)+DATE(1970,1,1)</f>
        <v>42713.192997685182</v>
      </c>
    </row>
    <row r="3193" spans="1:21" ht="49" hidden="1" x14ac:dyDescent="0.25">
      <c r="A3193">
        <v>3191</v>
      </c>
      <c r="B3193" s="9" t="s">
        <v>3191</v>
      </c>
      <c r="C3193" s="3" t="s">
        <v>7301</v>
      </c>
      <c r="D3193" s="12">
        <v>3750</v>
      </c>
      <c r="E3193" s="13">
        <v>151</v>
      </c>
      <c r="F3193" s="11" t="s">
        <v>8220</v>
      </c>
      <c r="G3193" s="11" t="s">
        <v>8223</v>
      </c>
      <c r="H3193" s="11" t="s">
        <v>8245</v>
      </c>
      <c r="I3193" s="11">
        <v>1471370869</v>
      </c>
      <c r="K3193" s="11">
        <v>1466186869</v>
      </c>
      <c r="L3193" s="11" t="b">
        <v>0</v>
      </c>
      <c r="M3193" s="11">
        <v>4</v>
      </c>
      <c r="N3193" s="11" t="b">
        <v>0</v>
      </c>
      <c r="O3193" s="11" t="s">
        <v>8303</v>
      </c>
      <c r="P3193" s="14">
        <f>ROUND(E3193/D3193*100,0)</f>
        <v>4</v>
      </c>
      <c r="Q3193" s="11">
        <f>IFERROR(ROUND(E3193/M3193,2),0)</f>
        <v>37.75</v>
      </c>
      <c r="R3193" s="16" t="s">
        <v>8315</v>
      </c>
      <c r="S3193" s="11" t="s">
        <v>8357</v>
      </c>
      <c r="T3193" s="21">
        <f>(((K3193/60)/60)/24)+DATE(1970,1,1)</f>
        <v>42538.755428240736</v>
      </c>
      <c r="U3193" s="21">
        <f>(((I3193/60)/60)/24)+DATE(1970,1,1)</f>
        <v>42598.755428240736</v>
      </c>
    </row>
    <row r="3194" spans="1:21" ht="49" hidden="1" x14ac:dyDescent="0.25">
      <c r="A3194">
        <v>3192</v>
      </c>
      <c r="B3194" s="9" t="s">
        <v>3192</v>
      </c>
      <c r="C3194" s="3" t="s">
        <v>7302</v>
      </c>
      <c r="D3194" s="12">
        <v>10000</v>
      </c>
      <c r="E3194" s="13">
        <v>102</v>
      </c>
      <c r="F3194" s="11" t="s">
        <v>8220</v>
      </c>
      <c r="G3194" s="11" t="s">
        <v>8224</v>
      </c>
      <c r="H3194" s="11" t="s">
        <v>8246</v>
      </c>
      <c r="I3194" s="11">
        <v>1425160800</v>
      </c>
      <c r="J3194" s="11">
        <f>YEAR(T3194)</f>
        <v>2015</v>
      </c>
      <c r="K3194" s="11">
        <v>1421274859</v>
      </c>
      <c r="L3194" s="11" t="b">
        <v>0</v>
      </c>
      <c r="M3194" s="11">
        <v>8</v>
      </c>
      <c r="N3194" s="11" t="b">
        <v>0</v>
      </c>
      <c r="O3194" s="11" t="s">
        <v>8303</v>
      </c>
      <c r="P3194" s="14">
        <f>ROUND(E3194/D3194*100,0)</f>
        <v>1</v>
      </c>
      <c r="Q3194" s="11">
        <f>IFERROR(ROUND(E3194/M3194,2),0)</f>
        <v>12.75</v>
      </c>
      <c r="R3194" s="16" t="s">
        <v>8315</v>
      </c>
      <c r="S3194" s="11" t="s">
        <v>8357</v>
      </c>
      <c r="T3194" s="21">
        <f>(((K3194/60)/60)/24)+DATE(1970,1,1)</f>
        <v>42018.94049768518</v>
      </c>
      <c r="U3194" s="21">
        <f>(((I3194/60)/60)/24)+DATE(1970,1,1)</f>
        <v>42063.916666666672</v>
      </c>
    </row>
    <row r="3195" spans="1:21" ht="49" hidden="1" x14ac:dyDescent="0.25">
      <c r="A3195">
        <v>3193</v>
      </c>
      <c r="B3195" s="9" t="s">
        <v>3193</v>
      </c>
      <c r="C3195" s="3" t="s">
        <v>7303</v>
      </c>
      <c r="D3195" s="12">
        <v>5000</v>
      </c>
      <c r="E3195" s="13">
        <v>587</v>
      </c>
      <c r="F3195" s="11" t="s">
        <v>8220</v>
      </c>
      <c r="G3195" s="11" t="s">
        <v>8224</v>
      </c>
      <c r="H3195" s="11" t="s">
        <v>8246</v>
      </c>
      <c r="I3195" s="11">
        <v>1424474056</v>
      </c>
      <c r="J3195" s="11">
        <f>YEAR(T3195)</f>
        <v>2015</v>
      </c>
      <c r="K3195" s="11">
        <v>1420586056</v>
      </c>
      <c r="L3195" s="11" t="b">
        <v>0</v>
      </c>
      <c r="M3195" s="11">
        <v>24</v>
      </c>
      <c r="N3195" s="11" t="b">
        <v>0</v>
      </c>
      <c r="O3195" s="11" t="s">
        <v>8303</v>
      </c>
      <c r="P3195" s="14">
        <f>ROUND(E3195/D3195*100,0)</f>
        <v>12</v>
      </c>
      <c r="Q3195" s="11">
        <f>IFERROR(ROUND(E3195/M3195,2),0)</f>
        <v>24.46</v>
      </c>
      <c r="R3195" s="16" t="s">
        <v>8315</v>
      </c>
      <c r="S3195" s="11" t="s">
        <v>8357</v>
      </c>
      <c r="T3195" s="21">
        <f>(((K3195/60)/60)/24)+DATE(1970,1,1)</f>
        <v>42010.968240740738</v>
      </c>
      <c r="U3195" s="21">
        <f>(((I3195/60)/60)/24)+DATE(1970,1,1)</f>
        <v>42055.968240740738</v>
      </c>
    </row>
    <row r="3196" spans="1:21" ht="49" hidden="1" x14ac:dyDescent="0.25">
      <c r="A3196">
        <v>3194</v>
      </c>
      <c r="B3196" s="9" t="s">
        <v>3194</v>
      </c>
      <c r="C3196" s="3" t="s">
        <v>7304</v>
      </c>
      <c r="D3196" s="12">
        <v>11000</v>
      </c>
      <c r="E3196" s="13">
        <v>0</v>
      </c>
      <c r="F3196" s="11" t="s">
        <v>8220</v>
      </c>
      <c r="G3196" s="11" t="s">
        <v>8223</v>
      </c>
      <c r="H3196" s="11" t="s">
        <v>8245</v>
      </c>
      <c r="I3196" s="11">
        <v>1437960598</v>
      </c>
      <c r="K3196" s="11">
        <v>1435368598</v>
      </c>
      <c r="L3196" s="11" t="b">
        <v>0</v>
      </c>
      <c r="M3196" s="11">
        <v>0</v>
      </c>
      <c r="N3196" s="11" t="b">
        <v>0</v>
      </c>
      <c r="O3196" s="11" t="s">
        <v>8303</v>
      </c>
      <c r="P3196" s="14">
        <f>ROUND(E3196/D3196*100,0)</f>
        <v>0</v>
      </c>
      <c r="Q3196" s="11">
        <f>IFERROR(ROUND(E3196/M3196,2),0)</f>
        <v>0</v>
      </c>
      <c r="R3196" s="16" t="s">
        <v>8315</v>
      </c>
      <c r="S3196" s="11" t="s">
        <v>8357</v>
      </c>
      <c r="T3196" s="21">
        <f>(((K3196/60)/60)/24)+DATE(1970,1,1)</f>
        <v>42182.062476851846</v>
      </c>
      <c r="U3196" s="21">
        <f>(((I3196/60)/60)/24)+DATE(1970,1,1)</f>
        <v>42212.062476851846</v>
      </c>
    </row>
    <row r="3197" spans="1:21" ht="49" hidden="1" x14ac:dyDescent="0.25">
      <c r="A3197">
        <v>3195</v>
      </c>
      <c r="B3197" s="9" t="s">
        <v>3195</v>
      </c>
      <c r="C3197" s="3" t="s">
        <v>7305</v>
      </c>
      <c r="D3197" s="12">
        <v>3500</v>
      </c>
      <c r="E3197" s="13">
        <v>2070</v>
      </c>
      <c r="F3197" s="11" t="s">
        <v>8220</v>
      </c>
      <c r="G3197" s="11" t="s">
        <v>8223</v>
      </c>
      <c r="H3197" s="11" t="s">
        <v>8245</v>
      </c>
      <c r="I3197" s="11">
        <v>1423750542</v>
      </c>
      <c r="K3197" s="11">
        <v>1421158542</v>
      </c>
      <c r="L3197" s="11" t="b">
        <v>0</v>
      </c>
      <c r="M3197" s="11">
        <v>39</v>
      </c>
      <c r="N3197" s="11" t="b">
        <v>0</v>
      </c>
      <c r="O3197" s="11" t="s">
        <v>8303</v>
      </c>
      <c r="P3197" s="14">
        <f>ROUND(E3197/D3197*100,0)</f>
        <v>59</v>
      </c>
      <c r="Q3197" s="11">
        <f>IFERROR(ROUND(E3197/M3197,2),0)</f>
        <v>53.08</v>
      </c>
      <c r="R3197" s="16" t="s">
        <v>8315</v>
      </c>
      <c r="S3197" s="11" t="s">
        <v>8357</v>
      </c>
      <c r="T3197" s="21">
        <f>(((K3197/60)/60)/24)+DATE(1970,1,1)</f>
        <v>42017.594236111108</v>
      </c>
      <c r="U3197" s="21">
        <f>(((I3197/60)/60)/24)+DATE(1970,1,1)</f>
        <v>42047.594236111108</v>
      </c>
    </row>
    <row r="3198" spans="1:21" ht="49" hidden="1" x14ac:dyDescent="0.25">
      <c r="A3198">
        <v>3196</v>
      </c>
      <c r="B3198" s="9" t="s">
        <v>3196</v>
      </c>
      <c r="C3198" s="3" t="s">
        <v>7306</v>
      </c>
      <c r="D3198" s="12">
        <v>3000000</v>
      </c>
      <c r="E3198" s="13">
        <v>1800</v>
      </c>
      <c r="F3198" s="11" t="s">
        <v>8220</v>
      </c>
      <c r="G3198" s="11" t="s">
        <v>8223</v>
      </c>
      <c r="H3198" s="11" t="s">
        <v>8245</v>
      </c>
      <c r="I3198" s="11">
        <v>1438437600</v>
      </c>
      <c r="K3198" s="11">
        <v>1433254875</v>
      </c>
      <c r="L3198" s="11" t="b">
        <v>0</v>
      </c>
      <c r="M3198" s="11">
        <v>6</v>
      </c>
      <c r="N3198" s="11" t="b">
        <v>0</v>
      </c>
      <c r="O3198" s="11" t="s">
        <v>8303</v>
      </c>
      <c r="P3198" s="14">
        <f>ROUND(E3198/D3198*100,0)</f>
        <v>0</v>
      </c>
      <c r="Q3198" s="11">
        <f>IFERROR(ROUND(E3198/M3198,2),0)</f>
        <v>300</v>
      </c>
      <c r="R3198" s="16" t="s">
        <v>8315</v>
      </c>
      <c r="S3198" s="11" t="s">
        <v>8357</v>
      </c>
      <c r="T3198" s="21">
        <f>(((K3198/60)/60)/24)+DATE(1970,1,1)</f>
        <v>42157.598090277781</v>
      </c>
      <c r="U3198" s="21">
        <f>(((I3198/60)/60)/24)+DATE(1970,1,1)</f>
        <v>42217.583333333328</v>
      </c>
    </row>
    <row r="3199" spans="1:21" ht="33" hidden="1" x14ac:dyDescent="0.25">
      <c r="A3199">
        <v>3197</v>
      </c>
      <c r="B3199" s="9" t="s">
        <v>3197</v>
      </c>
      <c r="C3199" s="3" t="s">
        <v>7307</v>
      </c>
      <c r="D3199" s="12">
        <v>10000</v>
      </c>
      <c r="E3199" s="13">
        <v>1145</v>
      </c>
      <c r="F3199" s="11" t="s">
        <v>8220</v>
      </c>
      <c r="G3199" s="11" t="s">
        <v>8233</v>
      </c>
      <c r="H3199" s="11" t="s">
        <v>8253</v>
      </c>
      <c r="I3199" s="11">
        <v>1423050618</v>
      </c>
      <c r="K3199" s="11">
        <v>1420458618</v>
      </c>
      <c r="L3199" s="11" t="b">
        <v>0</v>
      </c>
      <c r="M3199" s="11">
        <v>4</v>
      </c>
      <c r="N3199" s="11" t="b">
        <v>0</v>
      </c>
      <c r="O3199" s="11" t="s">
        <v>8303</v>
      </c>
      <c r="P3199" s="14">
        <f>ROUND(E3199/D3199*100,0)</f>
        <v>11</v>
      </c>
      <c r="Q3199" s="11">
        <f>IFERROR(ROUND(E3199/M3199,2),0)</f>
        <v>286.25</v>
      </c>
      <c r="R3199" s="16" t="s">
        <v>8315</v>
      </c>
      <c r="S3199" s="11" t="s">
        <v>8357</v>
      </c>
      <c r="T3199" s="21">
        <f>(((K3199/60)/60)/24)+DATE(1970,1,1)</f>
        <v>42009.493263888886</v>
      </c>
      <c r="U3199" s="21">
        <f>(((I3199/60)/60)/24)+DATE(1970,1,1)</f>
        <v>42039.493263888886</v>
      </c>
    </row>
    <row r="3200" spans="1:21" ht="49" hidden="1" x14ac:dyDescent="0.25">
      <c r="A3200">
        <v>3198</v>
      </c>
      <c r="B3200" s="9" t="s">
        <v>3198</v>
      </c>
      <c r="C3200" s="3" t="s">
        <v>7308</v>
      </c>
      <c r="D3200" s="12">
        <v>30000</v>
      </c>
      <c r="E3200" s="13">
        <v>110</v>
      </c>
      <c r="F3200" s="11" t="s">
        <v>8220</v>
      </c>
      <c r="G3200" s="11" t="s">
        <v>8231</v>
      </c>
      <c r="H3200" s="11" t="s">
        <v>8252</v>
      </c>
      <c r="I3200" s="11">
        <v>1424081477</v>
      </c>
      <c r="K3200" s="11">
        <v>1420798277</v>
      </c>
      <c r="L3200" s="11" t="b">
        <v>0</v>
      </c>
      <c r="M3200" s="11">
        <v>3</v>
      </c>
      <c r="N3200" s="11" t="b">
        <v>0</v>
      </c>
      <c r="O3200" s="11" t="s">
        <v>8303</v>
      </c>
      <c r="P3200" s="14">
        <f>ROUND(E3200/D3200*100,0)</f>
        <v>0</v>
      </c>
      <c r="Q3200" s="11">
        <f>IFERROR(ROUND(E3200/M3200,2),0)</f>
        <v>36.67</v>
      </c>
      <c r="R3200" s="16" t="s">
        <v>8315</v>
      </c>
      <c r="S3200" s="11" t="s">
        <v>8357</v>
      </c>
      <c r="T3200" s="21">
        <f>(((K3200/60)/60)/24)+DATE(1970,1,1)</f>
        <v>42013.424502314811</v>
      </c>
      <c r="U3200" s="21">
        <f>(((I3200/60)/60)/24)+DATE(1970,1,1)</f>
        <v>42051.424502314811</v>
      </c>
    </row>
    <row r="3201" spans="1:21" ht="49" hidden="1" x14ac:dyDescent="0.25">
      <c r="A3201">
        <v>3199</v>
      </c>
      <c r="B3201" s="9" t="s">
        <v>3199</v>
      </c>
      <c r="C3201" s="3" t="s">
        <v>7309</v>
      </c>
      <c r="D3201" s="12">
        <v>5000</v>
      </c>
      <c r="E3201" s="13">
        <v>2608</v>
      </c>
      <c r="F3201" s="11" t="s">
        <v>8220</v>
      </c>
      <c r="G3201" s="11" t="s">
        <v>8223</v>
      </c>
      <c r="H3201" s="11" t="s">
        <v>8245</v>
      </c>
      <c r="I3201" s="11">
        <v>1410037200</v>
      </c>
      <c r="K3201" s="11">
        <v>1407435418</v>
      </c>
      <c r="L3201" s="11" t="b">
        <v>0</v>
      </c>
      <c r="M3201" s="11">
        <v>53</v>
      </c>
      <c r="N3201" s="11" t="b">
        <v>0</v>
      </c>
      <c r="O3201" s="11" t="s">
        <v>8303</v>
      </c>
      <c r="P3201" s="14">
        <f>ROUND(E3201/D3201*100,0)</f>
        <v>52</v>
      </c>
      <c r="Q3201" s="11">
        <f>IFERROR(ROUND(E3201/M3201,2),0)</f>
        <v>49.21</v>
      </c>
      <c r="R3201" s="16" t="s">
        <v>8315</v>
      </c>
      <c r="S3201" s="11" t="s">
        <v>8357</v>
      </c>
      <c r="T3201" s="21">
        <f>(((K3201/60)/60)/24)+DATE(1970,1,1)</f>
        <v>41858.761782407404</v>
      </c>
      <c r="U3201" s="21">
        <f>(((I3201/60)/60)/24)+DATE(1970,1,1)</f>
        <v>41888.875</v>
      </c>
    </row>
    <row r="3202" spans="1:21" ht="49" hidden="1" x14ac:dyDescent="0.25">
      <c r="A3202">
        <v>3200</v>
      </c>
      <c r="B3202" s="9" t="s">
        <v>3200</v>
      </c>
      <c r="C3202" s="3" t="s">
        <v>7310</v>
      </c>
      <c r="D3202" s="12">
        <v>50000</v>
      </c>
      <c r="E3202" s="13">
        <v>1</v>
      </c>
      <c r="F3202" s="11" t="s">
        <v>8220</v>
      </c>
      <c r="G3202" s="11" t="s">
        <v>8223</v>
      </c>
      <c r="H3202" s="11" t="s">
        <v>8245</v>
      </c>
      <c r="I3202" s="11">
        <v>1461994440</v>
      </c>
      <c r="K3202" s="11">
        <v>1459410101</v>
      </c>
      <c r="L3202" s="11" t="b">
        <v>0</v>
      </c>
      <c r="M3202" s="11">
        <v>1</v>
      </c>
      <c r="N3202" s="11" t="b">
        <v>0</v>
      </c>
      <c r="O3202" s="11" t="s">
        <v>8303</v>
      </c>
      <c r="P3202" s="14">
        <f>ROUND(E3202/D3202*100,0)</f>
        <v>0</v>
      </c>
      <c r="Q3202" s="11">
        <f>IFERROR(ROUND(E3202/M3202,2),0)</f>
        <v>1</v>
      </c>
      <c r="R3202" s="16" t="s">
        <v>8315</v>
      </c>
      <c r="S3202" s="11" t="s">
        <v>8357</v>
      </c>
      <c r="T3202" s="21">
        <f>(((K3202/60)/60)/24)+DATE(1970,1,1)</f>
        <v>42460.320613425924</v>
      </c>
      <c r="U3202" s="21">
        <f>(((I3202/60)/60)/24)+DATE(1970,1,1)</f>
        <v>42490.231944444444</v>
      </c>
    </row>
    <row r="3203" spans="1:21" ht="49" hidden="1" x14ac:dyDescent="0.25">
      <c r="A3203">
        <v>3201</v>
      </c>
      <c r="B3203" s="9" t="s">
        <v>3201</v>
      </c>
      <c r="C3203" s="3" t="s">
        <v>7311</v>
      </c>
      <c r="D3203" s="12">
        <v>2000</v>
      </c>
      <c r="E3203" s="13">
        <v>25</v>
      </c>
      <c r="F3203" s="11" t="s">
        <v>8220</v>
      </c>
      <c r="G3203" s="11" t="s">
        <v>8224</v>
      </c>
      <c r="H3203" s="11" t="s">
        <v>8246</v>
      </c>
      <c r="I3203" s="11">
        <v>1409509477</v>
      </c>
      <c r="J3203" s="11">
        <f>YEAR(T3203)</f>
        <v>2014</v>
      </c>
      <c r="K3203" s="11">
        <v>1407695077</v>
      </c>
      <c r="L3203" s="11" t="b">
        <v>0</v>
      </c>
      <c r="M3203" s="11">
        <v>2</v>
      </c>
      <c r="N3203" s="11" t="b">
        <v>0</v>
      </c>
      <c r="O3203" s="11" t="s">
        <v>8303</v>
      </c>
      <c r="P3203" s="14">
        <f>ROUND(E3203/D3203*100,0)</f>
        <v>1</v>
      </c>
      <c r="Q3203" s="11">
        <f>IFERROR(ROUND(E3203/M3203,2),0)</f>
        <v>12.5</v>
      </c>
      <c r="R3203" s="16" t="s">
        <v>8315</v>
      </c>
      <c r="S3203" s="11" t="s">
        <v>8357</v>
      </c>
      <c r="T3203" s="21">
        <f>(((K3203/60)/60)/24)+DATE(1970,1,1)</f>
        <v>41861.767094907409</v>
      </c>
      <c r="U3203" s="21">
        <f>(((I3203/60)/60)/24)+DATE(1970,1,1)</f>
        <v>41882.767094907409</v>
      </c>
    </row>
    <row r="3204" spans="1:21" ht="49" hidden="1" x14ac:dyDescent="0.25">
      <c r="A3204">
        <v>3202</v>
      </c>
      <c r="B3204" s="9" t="s">
        <v>3202</v>
      </c>
      <c r="C3204" s="3" t="s">
        <v>7312</v>
      </c>
      <c r="D3204" s="12">
        <v>5000</v>
      </c>
      <c r="E3204" s="13">
        <v>2726</v>
      </c>
      <c r="F3204" s="11" t="s">
        <v>8220</v>
      </c>
      <c r="G3204" s="11" t="s">
        <v>8223</v>
      </c>
      <c r="H3204" s="11" t="s">
        <v>8245</v>
      </c>
      <c r="I3204" s="11">
        <v>1450072740</v>
      </c>
      <c r="K3204" s="11">
        <v>1445027346</v>
      </c>
      <c r="L3204" s="11" t="b">
        <v>0</v>
      </c>
      <c r="M3204" s="11">
        <v>25</v>
      </c>
      <c r="N3204" s="11" t="b">
        <v>0</v>
      </c>
      <c r="O3204" s="11" t="s">
        <v>8303</v>
      </c>
      <c r="P3204" s="14">
        <f>ROUND(E3204/D3204*100,0)</f>
        <v>55</v>
      </c>
      <c r="Q3204" s="11">
        <f>IFERROR(ROUND(E3204/M3204,2),0)</f>
        <v>109.04</v>
      </c>
      <c r="R3204" s="16" t="s">
        <v>8315</v>
      </c>
      <c r="S3204" s="11" t="s">
        <v>8357</v>
      </c>
      <c r="T3204" s="21">
        <f>(((K3204/60)/60)/24)+DATE(1970,1,1)</f>
        <v>42293.853541666671</v>
      </c>
      <c r="U3204" s="21">
        <f>(((I3204/60)/60)/24)+DATE(1970,1,1)</f>
        <v>42352.249305555553</v>
      </c>
    </row>
    <row r="3205" spans="1:21" ht="33" hidden="1" x14ac:dyDescent="0.25">
      <c r="A3205">
        <v>3203</v>
      </c>
      <c r="B3205" s="9" t="s">
        <v>3203</v>
      </c>
      <c r="C3205" s="3" t="s">
        <v>7313</v>
      </c>
      <c r="D3205" s="12">
        <v>1000</v>
      </c>
      <c r="E3205" s="13">
        <v>250</v>
      </c>
      <c r="F3205" s="11" t="s">
        <v>8220</v>
      </c>
      <c r="G3205" s="11" t="s">
        <v>8223</v>
      </c>
      <c r="H3205" s="11" t="s">
        <v>8245</v>
      </c>
      <c r="I3205" s="11">
        <v>1443224622</v>
      </c>
      <c r="K3205" s="11">
        <v>1440632622</v>
      </c>
      <c r="L3205" s="11" t="b">
        <v>0</v>
      </c>
      <c r="M3205" s="11">
        <v>6</v>
      </c>
      <c r="N3205" s="11" t="b">
        <v>0</v>
      </c>
      <c r="O3205" s="11" t="s">
        <v>8303</v>
      </c>
      <c r="P3205" s="14">
        <f>ROUND(E3205/D3205*100,0)</f>
        <v>25</v>
      </c>
      <c r="Q3205" s="11">
        <f>IFERROR(ROUND(E3205/M3205,2),0)</f>
        <v>41.67</v>
      </c>
      <c r="R3205" s="16" t="s">
        <v>8315</v>
      </c>
      <c r="S3205" s="11" t="s">
        <v>8357</v>
      </c>
      <c r="T3205" s="21">
        <f>(((K3205/60)/60)/24)+DATE(1970,1,1)</f>
        <v>42242.988680555558</v>
      </c>
      <c r="U3205" s="21">
        <f>(((I3205/60)/60)/24)+DATE(1970,1,1)</f>
        <v>42272.988680555558</v>
      </c>
    </row>
    <row r="3206" spans="1:21" ht="49" hidden="1" x14ac:dyDescent="0.25">
      <c r="A3206">
        <v>3204</v>
      </c>
      <c r="B3206" s="9" t="s">
        <v>3204</v>
      </c>
      <c r="C3206" s="3" t="s">
        <v>7314</v>
      </c>
      <c r="D3206" s="12">
        <v>500</v>
      </c>
      <c r="E3206" s="13">
        <v>0</v>
      </c>
      <c r="F3206" s="11" t="s">
        <v>8220</v>
      </c>
      <c r="G3206" s="11" t="s">
        <v>8223</v>
      </c>
      <c r="H3206" s="11" t="s">
        <v>8245</v>
      </c>
      <c r="I3206" s="11">
        <v>1437149640</v>
      </c>
      <c r="K3206" s="11">
        <v>1434558479</v>
      </c>
      <c r="L3206" s="11" t="b">
        <v>0</v>
      </c>
      <c r="M3206" s="11">
        <v>0</v>
      </c>
      <c r="N3206" s="11" t="b">
        <v>0</v>
      </c>
      <c r="O3206" s="11" t="s">
        <v>8303</v>
      </c>
      <c r="P3206" s="14">
        <f>ROUND(E3206/D3206*100,0)</f>
        <v>0</v>
      </c>
      <c r="Q3206" s="11">
        <f>IFERROR(ROUND(E3206/M3206,2),0)</f>
        <v>0</v>
      </c>
      <c r="R3206" s="16" t="s">
        <v>8315</v>
      </c>
      <c r="S3206" s="11" t="s">
        <v>8357</v>
      </c>
      <c r="T3206" s="21">
        <f>(((K3206/60)/60)/24)+DATE(1970,1,1)</f>
        <v>42172.686099537037</v>
      </c>
      <c r="U3206" s="21">
        <f>(((I3206/60)/60)/24)+DATE(1970,1,1)</f>
        <v>42202.676388888889</v>
      </c>
    </row>
    <row r="3207" spans="1:21" ht="49" hidden="1" x14ac:dyDescent="0.25">
      <c r="A3207">
        <v>3205</v>
      </c>
      <c r="B3207" s="9" t="s">
        <v>3205</v>
      </c>
      <c r="C3207" s="3" t="s">
        <v>7315</v>
      </c>
      <c r="D3207" s="12">
        <v>8000</v>
      </c>
      <c r="E3207" s="13">
        <v>273</v>
      </c>
      <c r="F3207" s="11" t="s">
        <v>8220</v>
      </c>
      <c r="G3207" s="11" t="s">
        <v>8224</v>
      </c>
      <c r="H3207" s="11" t="s">
        <v>8246</v>
      </c>
      <c r="I3207" s="11">
        <v>1430470772</v>
      </c>
      <c r="J3207" s="11">
        <f>YEAR(T3207)</f>
        <v>2015</v>
      </c>
      <c r="K3207" s="11">
        <v>1427878772</v>
      </c>
      <c r="L3207" s="11" t="b">
        <v>0</v>
      </c>
      <c r="M3207" s="11">
        <v>12</v>
      </c>
      <c r="N3207" s="11" t="b">
        <v>0</v>
      </c>
      <c r="O3207" s="11" t="s">
        <v>8303</v>
      </c>
      <c r="P3207" s="14">
        <f>ROUND(E3207/D3207*100,0)</f>
        <v>3</v>
      </c>
      <c r="Q3207" s="11">
        <f>IFERROR(ROUND(E3207/M3207,2),0)</f>
        <v>22.75</v>
      </c>
      <c r="R3207" s="16" t="s">
        <v>8315</v>
      </c>
      <c r="S3207" s="11" t="s">
        <v>8357</v>
      </c>
      <c r="T3207" s="21">
        <f>(((K3207/60)/60)/24)+DATE(1970,1,1)</f>
        <v>42095.374675925923</v>
      </c>
      <c r="U3207" s="21">
        <f>(((I3207/60)/60)/24)+DATE(1970,1,1)</f>
        <v>42125.374675925923</v>
      </c>
    </row>
    <row r="3208" spans="1:21" ht="49" hidden="1" x14ac:dyDescent="0.25">
      <c r="A3208">
        <v>3206</v>
      </c>
      <c r="B3208" s="9" t="s">
        <v>3206</v>
      </c>
      <c r="C3208" s="3" t="s">
        <v>7316</v>
      </c>
      <c r="D3208" s="12">
        <v>5000</v>
      </c>
      <c r="E3208" s="13">
        <v>0</v>
      </c>
      <c r="F3208" s="11" t="s">
        <v>8220</v>
      </c>
      <c r="G3208" s="11" t="s">
        <v>8223</v>
      </c>
      <c r="H3208" s="11" t="s">
        <v>8245</v>
      </c>
      <c r="I3208" s="11">
        <v>1442644651</v>
      </c>
      <c r="K3208" s="11">
        <v>1440052651</v>
      </c>
      <c r="L3208" s="11" t="b">
        <v>0</v>
      </c>
      <c r="M3208" s="11">
        <v>0</v>
      </c>
      <c r="N3208" s="11" t="b">
        <v>0</v>
      </c>
      <c r="O3208" s="11" t="s">
        <v>8303</v>
      </c>
      <c r="P3208" s="14">
        <f>ROUND(E3208/D3208*100,0)</f>
        <v>0</v>
      </c>
      <c r="Q3208" s="11">
        <f>IFERROR(ROUND(E3208/M3208,2),0)</f>
        <v>0</v>
      </c>
      <c r="R3208" s="16" t="s">
        <v>8315</v>
      </c>
      <c r="S3208" s="11" t="s">
        <v>8357</v>
      </c>
      <c r="T3208" s="21">
        <f>(((K3208/60)/60)/24)+DATE(1970,1,1)</f>
        <v>42236.276053240741</v>
      </c>
      <c r="U3208" s="21">
        <f>(((I3208/60)/60)/24)+DATE(1970,1,1)</f>
        <v>42266.276053240741</v>
      </c>
    </row>
    <row r="3209" spans="1:21" ht="49" hidden="1" x14ac:dyDescent="0.25">
      <c r="A3209">
        <v>3207</v>
      </c>
      <c r="B3209" s="9" t="s">
        <v>3207</v>
      </c>
      <c r="C3209" s="3" t="s">
        <v>7317</v>
      </c>
      <c r="D3209" s="12">
        <v>5500</v>
      </c>
      <c r="E3209" s="13">
        <v>2550</v>
      </c>
      <c r="F3209" s="11" t="s">
        <v>8220</v>
      </c>
      <c r="G3209" s="11" t="s">
        <v>8223</v>
      </c>
      <c r="H3209" s="11" t="s">
        <v>8245</v>
      </c>
      <c r="I3209" s="11">
        <v>1429767607</v>
      </c>
      <c r="K3209" s="11">
        <v>1424587207</v>
      </c>
      <c r="L3209" s="11" t="b">
        <v>0</v>
      </c>
      <c r="M3209" s="11">
        <v>36</v>
      </c>
      <c r="N3209" s="11" t="b">
        <v>0</v>
      </c>
      <c r="O3209" s="11" t="s">
        <v>8303</v>
      </c>
      <c r="P3209" s="14">
        <f>ROUND(E3209/D3209*100,0)</f>
        <v>46</v>
      </c>
      <c r="Q3209" s="11">
        <f>IFERROR(ROUND(E3209/M3209,2),0)</f>
        <v>70.83</v>
      </c>
      <c r="R3209" s="16" t="s">
        <v>8315</v>
      </c>
      <c r="S3209" s="11" t="s">
        <v>8357</v>
      </c>
      <c r="T3209" s="21">
        <f>(((K3209/60)/60)/24)+DATE(1970,1,1)</f>
        <v>42057.277858796297</v>
      </c>
      <c r="U3209" s="21">
        <f>(((I3209/60)/60)/24)+DATE(1970,1,1)</f>
        <v>42117.236192129625</v>
      </c>
    </row>
    <row r="3210" spans="1:21" ht="49" x14ac:dyDescent="0.25">
      <c r="A3210">
        <v>3326</v>
      </c>
      <c r="B3210" s="9" t="s">
        <v>3326</v>
      </c>
      <c r="C3210" s="3" t="s">
        <v>7436</v>
      </c>
      <c r="D3210" s="12">
        <v>8000</v>
      </c>
      <c r="E3210" s="13">
        <v>8110</v>
      </c>
      <c r="F3210" s="11" t="s">
        <v>8218</v>
      </c>
      <c r="G3210" s="11" t="s">
        <v>8223</v>
      </c>
      <c r="H3210" s="11" t="s">
        <v>8245</v>
      </c>
      <c r="I3210" s="11">
        <v>1425830905</v>
      </c>
      <c r="K3210" s="11">
        <v>1423242505</v>
      </c>
      <c r="L3210" s="11" t="b">
        <v>0</v>
      </c>
      <c r="M3210" s="11">
        <v>57</v>
      </c>
      <c r="N3210" s="11" t="b">
        <v>1</v>
      </c>
      <c r="O3210" s="11" t="s">
        <v>8269</v>
      </c>
      <c r="P3210" s="14">
        <f>ROUND(E3210/D3210*100,0)</f>
        <v>101</v>
      </c>
      <c r="Q3210" s="11">
        <f>IFERROR(ROUND(E3210/M3210,2),0)</f>
        <v>142.28</v>
      </c>
      <c r="R3210" s="16" t="s">
        <v>8315</v>
      </c>
      <c r="S3210" s="11" t="s">
        <v>8316</v>
      </c>
      <c r="T3210" s="21">
        <f>(((K3210/60)/60)/24)+DATE(1970,1,1)</f>
        <v>42041.714178240742</v>
      </c>
      <c r="U3210" s="21">
        <f>(((I3210/60)/60)/24)+DATE(1970,1,1)</f>
        <v>42071.67251157407</v>
      </c>
    </row>
    <row r="3211" spans="1:21" ht="49" x14ac:dyDescent="0.25">
      <c r="A3211">
        <v>3377</v>
      </c>
      <c r="B3211" s="9" t="s">
        <v>3376</v>
      </c>
      <c r="C3211" s="3" t="s">
        <v>7487</v>
      </c>
      <c r="D3211" s="12">
        <v>8000</v>
      </c>
      <c r="E3211" s="13">
        <v>8084</v>
      </c>
      <c r="F3211" s="11" t="s">
        <v>8218</v>
      </c>
      <c r="G3211" s="11" t="s">
        <v>8224</v>
      </c>
      <c r="H3211" s="11" t="s">
        <v>8246</v>
      </c>
      <c r="I3211" s="11">
        <v>1426870560</v>
      </c>
      <c r="K3211" s="11">
        <v>1424280899</v>
      </c>
      <c r="L3211" s="11" t="b">
        <v>0</v>
      </c>
      <c r="M3211" s="11">
        <v>77</v>
      </c>
      <c r="N3211" s="11" t="b">
        <v>1</v>
      </c>
      <c r="O3211" s="11" t="s">
        <v>8269</v>
      </c>
      <c r="P3211" s="14">
        <f>ROUND(E3211/D3211*100,0)</f>
        <v>101</v>
      </c>
      <c r="Q3211" s="11">
        <f>IFERROR(ROUND(E3211/M3211,2),0)</f>
        <v>104.99</v>
      </c>
      <c r="R3211" s="16" t="s">
        <v>8315</v>
      </c>
      <c r="S3211" s="11" t="s">
        <v>8316</v>
      </c>
      <c r="T3211" s="21">
        <f>(((K3211/60)/60)/24)+DATE(1970,1,1)</f>
        <v>42053.732627314821</v>
      </c>
      <c r="U3211" s="21">
        <f>(((I3211/60)/60)/24)+DATE(1970,1,1)</f>
        <v>42083.705555555556</v>
      </c>
    </row>
    <row r="3212" spans="1:21" ht="49" x14ac:dyDescent="0.25">
      <c r="A3212">
        <v>2975</v>
      </c>
      <c r="B3212" s="9" t="s">
        <v>2975</v>
      </c>
      <c r="C3212" s="3" t="s">
        <v>7085</v>
      </c>
      <c r="D3212" s="12">
        <v>8000</v>
      </c>
      <c r="E3212" s="13">
        <v>8010</v>
      </c>
      <c r="F3212" s="11" t="s">
        <v>8218</v>
      </c>
      <c r="G3212" s="11" t="s">
        <v>8223</v>
      </c>
      <c r="H3212" s="11" t="s">
        <v>8245</v>
      </c>
      <c r="I3212" s="11">
        <v>1417057200</v>
      </c>
      <c r="K3212" s="11">
        <v>1414599886</v>
      </c>
      <c r="L3212" s="11" t="b">
        <v>0</v>
      </c>
      <c r="M3212" s="11">
        <v>113</v>
      </c>
      <c r="N3212" s="11" t="b">
        <v>1</v>
      </c>
      <c r="O3212" s="11" t="s">
        <v>8269</v>
      </c>
      <c r="P3212" s="14">
        <f>ROUND(E3212/D3212*100,0)</f>
        <v>100</v>
      </c>
      <c r="Q3212" s="11">
        <f>IFERROR(ROUND(E3212/M3212,2),0)</f>
        <v>70.88</v>
      </c>
      <c r="R3212" s="16" t="s">
        <v>8315</v>
      </c>
      <c r="S3212" s="11" t="s">
        <v>8316</v>
      </c>
      <c r="T3212" s="21">
        <f>(((K3212/60)/60)/24)+DATE(1970,1,1)</f>
        <v>41941.683865740742</v>
      </c>
      <c r="U3212" s="21">
        <f>(((I3212/60)/60)/24)+DATE(1970,1,1)</f>
        <v>41970.125</v>
      </c>
    </row>
    <row r="3213" spans="1:21" ht="49" x14ac:dyDescent="0.25">
      <c r="A3213">
        <v>3376</v>
      </c>
      <c r="B3213" s="9" t="s">
        <v>3375</v>
      </c>
      <c r="C3213" s="3" t="s">
        <v>7486</v>
      </c>
      <c r="D3213" s="12">
        <v>8000</v>
      </c>
      <c r="E3213" s="13">
        <v>8001</v>
      </c>
      <c r="F3213" s="11" t="s">
        <v>8218</v>
      </c>
      <c r="G3213" s="11" t="s">
        <v>8223</v>
      </c>
      <c r="H3213" s="11" t="s">
        <v>8245</v>
      </c>
      <c r="I3213" s="11">
        <v>1429976994</v>
      </c>
      <c r="K3213" s="11">
        <v>1424796594</v>
      </c>
      <c r="L3213" s="11" t="b">
        <v>0</v>
      </c>
      <c r="M3213" s="11">
        <v>19</v>
      </c>
      <c r="N3213" s="11" t="b">
        <v>1</v>
      </c>
      <c r="O3213" s="11" t="s">
        <v>8269</v>
      </c>
      <c r="P3213" s="14">
        <f>ROUND(E3213/D3213*100,0)</f>
        <v>100</v>
      </c>
      <c r="Q3213" s="11">
        <f>IFERROR(ROUND(E3213/M3213,2),0)</f>
        <v>421.11</v>
      </c>
      <c r="R3213" s="16" t="s">
        <v>8315</v>
      </c>
      <c r="S3213" s="11" t="s">
        <v>8316</v>
      </c>
      <c r="T3213" s="21">
        <f>(((K3213/60)/60)/24)+DATE(1970,1,1)</f>
        <v>42059.701319444444</v>
      </c>
      <c r="U3213" s="21">
        <f>(((I3213/60)/60)/24)+DATE(1970,1,1)</f>
        <v>42119.659652777773</v>
      </c>
    </row>
    <row r="3214" spans="1:21" ht="49" x14ac:dyDescent="0.25">
      <c r="A3214">
        <v>3154</v>
      </c>
      <c r="B3214" s="9" t="s">
        <v>3154</v>
      </c>
      <c r="C3214" s="3" t="s">
        <v>7264</v>
      </c>
      <c r="D3214" s="12">
        <v>7000</v>
      </c>
      <c r="E3214" s="13">
        <v>7905</v>
      </c>
      <c r="F3214" s="11" t="s">
        <v>8218</v>
      </c>
      <c r="G3214" s="11" t="s">
        <v>8223</v>
      </c>
      <c r="H3214" s="11" t="s">
        <v>8245</v>
      </c>
      <c r="I3214" s="11">
        <v>1333310458</v>
      </c>
      <c r="K3214" s="11">
        <v>1330722058</v>
      </c>
      <c r="L3214" s="11" t="b">
        <v>1</v>
      </c>
      <c r="M3214" s="11">
        <v>123</v>
      </c>
      <c r="N3214" s="11" t="b">
        <v>1</v>
      </c>
      <c r="O3214" s="11" t="s">
        <v>8269</v>
      </c>
      <c r="P3214" s="14">
        <f>ROUND(E3214/D3214*100,0)</f>
        <v>113</v>
      </c>
      <c r="Q3214" s="11">
        <f>IFERROR(ROUND(E3214/M3214,2),0)</f>
        <v>64.27</v>
      </c>
      <c r="R3214" s="16" t="s">
        <v>8315</v>
      </c>
      <c r="S3214" s="11" t="s">
        <v>8316</v>
      </c>
      <c r="T3214" s="21">
        <f>(((K3214/60)/60)/24)+DATE(1970,1,1)</f>
        <v>40970.875671296293</v>
      </c>
      <c r="U3214" s="21">
        <f>(((I3214/60)/60)/24)+DATE(1970,1,1)</f>
        <v>41000.834004629629</v>
      </c>
    </row>
    <row r="3215" spans="1:21" ht="49" x14ac:dyDescent="0.25">
      <c r="A3215">
        <v>3266</v>
      </c>
      <c r="B3215" s="9" t="s">
        <v>3266</v>
      </c>
      <c r="C3215" s="3" t="s">
        <v>7376</v>
      </c>
      <c r="D3215" s="12">
        <v>6000</v>
      </c>
      <c r="E3215" s="13">
        <v>7877</v>
      </c>
      <c r="F3215" s="11" t="s">
        <v>8218</v>
      </c>
      <c r="G3215" s="11" t="s">
        <v>8223</v>
      </c>
      <c r="H3215" s="11" t="s">
        <v>8245</v>
      </c>
      <c r="I3215" s="11">
        <v>1434142800</v>
      </c>
      <c r="K3215" s="11">
        <v>1431435122</v>
      </c>
      <c r="L3215" s="11" t="b">
        <v>1</v>
      </c>
      <c r="M3215" s="11">
        <v>163</v>
      </c>
      <c r="N3215" s="11" t="b">
        <v>1</v>
      </c>
      <c r="O3215" s="11" t="s">
        <v>8269</v>
      </c>
      <c r="P3215" s="14">
        <f>ROUND(E3215/D3215*100,0)</f>
        <v>131</v>
      </c>
      <c r="Q3215" s="11">
        <f>IFERROR(ROUND(E3215/M3215,2),0)</f>
        <v>48.33</v>
      </c>
      <c r="R3215" s="16" t="s">
        <v>8315</v>
      </c>
      <c r="S3215" s="11" t="s">
        <v>8316</v>
      </c>
      <c r="T3215" s="21">
        <f>(((K3215/60)/60)/24)+DATE(1970,1,1)</f>
        <v>42136.536134259266</v>
      </c>
      <c r="U3215" s="21">
        <f>(((I3215/60)/60)/24)+DATE(1970,1,1)</f>
        <v>42167.875</v>
      </c>
    </row>
    <row r="3216" spans="1:21" ht="49" x14ac:dyDescent="0.25">
      <c r="A3216">
        <v>3363</v>
      </c>
      <c r="B3216" s="9" t="s">
        <v>3362</v>
      </c>
      <c r="C3216" s="3" t="s">
        <v>7473</v>
      </c>
      <c r="D3216" s="12">
        <v>7750</v>
      </c>
      <c r="E3216" s="13">
        <v>7860</v>
      </c>
      <c r="F3216" s="11" t="s">
        <v>8218</v>
      </c>
      <c r="G3216" s="11" t="s">
        <v>8223</v>
      </c>
      <c r="H3216" s="11" t="s">
        <v>8245</v>
      </c>
      <c r="I3216" s="11">
        <v>1408464000</v>
      </c>
      <c r="K3216" s="11">
        <v>1406831445</v>
      </c>
      <c r="L3216" s="11" t="b">
        <v>0</v>
      </c>
      <c r="M3216" s="11">
        <v>26</v>
      </c>
      <c r="N3216" s="11" t="b">
        <v>1</v>
      </c>
      <c r="O3216" s="11" t="s">
        <v>8269</v>
      </c>
      <c r="P3216" s="14">
        <f>ROUND(E3216/D3216*100,0)</f>
        <v>101</v>
      </c>
      <c r="Q3216" s="11">
        <f>IFERROR(ROUND(E3216/M3216,2),0)</f>
        <v>302.31</v>
      </c>
      <c r="R3216" s="16" t="s">
        <v>8315</v>
      </c>
      <c r="S3216" s="11" t="s">
        <v>8316</v>
      </c>
      <c r="T3216" s="21">
        <f>(((K3216/60)/60)/24)+DATE(1970,1,1)</f>
        <v>41851.771354166667</v>
      </c>
      <c r="U3216" s="21">
        <f>(((I3216/60)/60)/24)+DATE(1970,1,1)</f>
        <v>41870.666666666664</v>
      </c>
    </row>
    <row r="3217" spans="1:21" ht="33" x14ac:dyDescent="0.25">
      <c r="A3217">
        <v>3534</v>
      </c>
      <c r="B3217" s="9" t="s">
        <v>3533</v>
      </c>
      <c r="C3217" s="3" t="s">
        <v>7644</v>
      </c>
      <c r="D3217" s="12">
        <v>5000</v>
      </c>
      <c r="E3217" s="13">
        <v>7810</v>
      </c>
      <c r="F3217" s="11" t="s">
        <v>8218</v>
      </c>
      <c r="G3217" s="11" t="s">
        <v>8223</v>
      </c>
      <c r="H3217" s="11" t="s">
        <v>8245</v>
      </c>
      <c r="I3217" s="11">
        <v>1443711623</v>
      </c>
      <c r="K3217" s="11">
        <v>1440687623</v>
      </c>
      <c r="L3217" s="11" t="b">
        <v>0</v>
      </c>
      <c r="M3217" s="11">
        <v>204</v>
      </c>
      <c r="N3217" s="11" t="b">
        <v>1</v>
      </c>
      <c r="O3217" s="11" t="s">
        <v>8269</v>
      </c>
      <c r="P3217" s="14">
        <f>ROUND(E3217/D3217*100,0)</f>
        <v>156</v>
      </c>
      <c r="Q3217" s="11">
        <f>IFERROR(ROUND(E3217/M3217,2),0)</f>
        <v>38.28</v>
      </c>
      <c r="R3217" s="16" t="s">
        <v>8315</v>
      </c>
      <c r="S3217" s="11" t="s">
        <v>8316</v>
      </c>
      <c r="T3217" s="21">
        <f>(((K3217/60)/60)/24)+DATE(1970,1,1)</f>
        <v>42243.6252662037</v>
      </c>
      <c r="U3217" s="21">
        <f>(((I3217/60)/60)/24)+DATE(1970,1,1)</f>
        <v>42278.6252662037</v>
      </c>
    </row>
    <row r="3218" spans="1:21" ht="49" x14ac:dyDescent="0.25">
      <c r="A3218">
        <v>3293</v>
      </c>
      <c r="B3218" s="9" t="s">
        <v>3293</v>
      </c>
      <c r="C3218" s="3" t="s">
        <v>7403</v>
      </c>
      <c r="D3218" s="12">
        <v>4500</v>
      </c>
      <c r="E3218" s="13">
        <v>7670</v>
      </c>
      <c r="F3218" s="11" t="s">
        <v>8218</v>
      </c>
      <c r="G3218" s="11" t="s">
        <v>8227</v>
      </c>
      <c r="H3218" s="11" t="s">
        <v>8249</v>
      </c>
      <c r="I3218" s="11">
        <v>1488622352</v>
      </c>
      <c r="K3218" s="11">
        <v>1486030352</v>
      </c>
      <c r="L3218" s="11" t="b">
        <v>0</v>
      </c>
      <c r="M3218" s="11">
        <v>91</v>
      </c>
      <c r="N3218" s="11" t="b">
        <v>1</v>
      </c>
      <c r="O3218" s="11" t="s">
        <v>8269</v>
      </c>
      <c r="P3218" s="14">
        <f>ROUND(E3218/D3218*100,0)</f>
        <v>170</v>
      </c>
      <c r="Q3218" s="11">
        <f>IFERROR(ROUND(E3218/M3218,2),0)</f>
        <v>84.29</v>
      </c>
      <c r="R3218" s="16" t="s">
        <v>8315</v>
      </c>
      <c r="S3218" s="11" t="s">
        <v>8316</v>
      </c>
      <c r="T3218" s="21">
        <f>(((K3218/60)/60)/24)+DATE(1970,1,1)</f>
        <v>42768.425370370373</v>
      </c>
      <c r="U3218" s="21">
        <f>(((I3218/60)/60)/24)+DATE(1970,1,1)</f>
        <v>42798.425370370373</v>
      </c>
    </row>
    <row r="3219" spans="1:21" ht="49" x14ac:dyDescent="0.25">
      <c r="A3219">
        <v>3171</v>
      </c>
      <c r="B3219" s="9" t="s">
        <v>3171</v>
      </c>
      <c r="C3219" s="3" t="s">
        <v>7281</v>
      </c>
      <c r="D3219" s="12">
        <v>7000</v>
      </c>
      <c r="E3219" s="13">
        <v>7617</v>
      </c>
      <c r="F3219" s="11" t="s">
        <v>8218</v>
      </c>
      <c r="G3219" s="11" t="s">
        <v>8224</v>
      </c>
      <c r="H3219" s="11" t="s">
        <v>8246</v>
      </c>
      <c r="I3219" s="11">
        <v>1462545358</v>
      </c>
      <c r="K3219" s="11">
        <v>1459953358</v>
      </c>
      <c r="L3219" s="11" t="b">
        <v>1</v>
      </c>
      <c r="M3219" s="11">
        <v>117</v>
      </c>
      <c r="N3219" s="11" t="b">
        <v>1</v>
      </c>
      <c r="O3219" s="11" t="s">
        <v>8269</v>
      </c>
      <c r="P3219" s="14">
        <f>ROUND(E3219/D3219*100,0)</f>
        <v>109</v>
      </c>
      <c r="Q3219" s="11">
        <f>IFERROR(ROUND(E3219/M3219,2),0)</f>
        <v>65.099999999999994</v>
      </c>
      <c r="R3219" s="16" t="s">
        <v>8315</v>
      </c>
      <c r="S3219" s="11" t="s">
        <v>8316</v>
      </c>
      <c r="T3219" s="21">
        <f>(((K3219/60)/60)/24)+DATE(1970,1,1)</f>
        <v>42466.608310185184</v>
      </c>
      <c r="U3219" s="21">
        <f>(((I3219/60)/60)/24)+DATE(1970,1,1)</f>
        <v>42496.608310185184</v>
      </c>
    </row>
    <row r="3220" spans="1:21" ht="65" x14ac:dyDescent="0.25">
      <c r="A3220">
        <v>3144</v>
      </c>
      <c r="B3220" s="9" t="s">
        <v>3144</v>
      </c>
      <c r="C3220" s="3" t="s">
        <v>7254</v>
      </c>
      <c r="D3220" s="12">
        <v>10000</v>
      </c>
      <c r="E3220" s="13">
        <v>7540</v>
      </c>
      <c r="F3220" s="11" t="s">
        <v>8221</v>
      </c>
      <c r="G3220" s="11" t="s">
        <v>8223</v>
      </c>
      <c r="H3220" s="11" t="s">
        <v>8245</v>
      </c>
      <c r="I3220" s="11">
        <v>1489903200</v>
      </c>
      <c r="K3220" s="11">
        <v>1488459307</v>
      </c>
      <c r="L3220" s="11" t="b">
        <v>0</v>
      </c>
      <c r="M3220" s="11">
        <v>30</v>
      </c>
      <c r="N3220" s="11" t="b">
        <v>0</v>
      </c>
      <c r="O3220" s="11" t="s">
        <v>8269</v>
      </c>
      <c r="P3220" s="14">
        <f>ROUND(E3220/D3220*100,0)</f>
        <v>75</v>
      </c>
      <c r="Q3220" s="11">
        <f>IFERROR(ROUND(E3220/M3220,2),0)</f>
        <v>251.33</v>
      </c>
      <c r="R3220" s="16" t="s">
        <v>8315</v>
      </c>
      <c r="S3220" s="11" t="s">
        <v>8316</v>
      </c>
      <c r="T3220" s="21">
        <f>(((K3220/60)/60)/24)+DATE(1970,1,1)</f>
        <v>42796.538275462968</v>
      </c>
      <c r="U3220" s="21">
        <f>(((I3220/60)/60)/24)+DATE(1970,1,1)</f>
        <v>42813.25</v>
      </c>
    </row>
    <row r="3221" spans="1:21" ht="33" x14ac:dyDescent="0.25">
      <c r="A3221">
        <v>3258</v>
      </c>
      <c r="B3221" s="9" t="s">
        <v>3258</v>
      </c>
      <c r="C3221" s="3" t="s">
        <v>7368</v>
      </c>
      <c r="D3221" s="12">
        <v>7000</v>
      </c>
      <c r="E3221" s="13">
        <v>7365</v>
      </c>
      <c r="F3221" s="11" t="s">
        <v>8218</v>
      </c>
      <c r="G3221" s="11" t="s">
        <v>8223</v>
      </c>
      <c r="H3221" s="11" t="s">
        <v>8245</v>
      </c>
      <c r="I3221" s="11">
        <v>1420751861</v>
      </c>
      <c r="K3221" s="11">
        <v>1418159861</v>
      </c>
      <c r="L3221" s="11" t="b">
        <v>1</v>
      </c>
      <c r="M3221" s="11">
        <v>75</v>
      </c>
      <c r="N3221" s="11" t="b">
        <v>1</v>
      </c>
      <c r="O3221" s="11" t="s">
        <v>8269</v>
      </c>
      <c r="P3221" s="14">
        <f>ROUND(E3221/D3221*100,0)</f>
        <v>105</v>
      </c>
      <c r="Q3221" s="11">
        <f>IFERROR(ROUND(E3221/M3221,2),0)</f>
        <v>98.2</v>
      </c>
      <c r="R3221" s="16" t="s">
        <v>8315</v>
      </c>
      <c r="S3221" s="11" t="s">
        <v>8316</v>
      </c>
      <c r="T3221" s="21">
        <f>(((K3221/60)/60)/24)+DATE(1970,1,1)</f>
        <v>41982.887280092589</v>
      </c>
      <c r="U3221" s="21">
        <f>(((I3221/60)/60)/24)+DATE(1970,1,1)</f>
        <v>42012.887280092589</v>
      </c>
    </row>
    <row r="3222" spans="1:21" ht="49" x14ac:dyDescent="0.25">
      <c r="A3222">
        <v>3612</v>
      </c>
      <c r="B3222" s="9" t="s">
        <v>3611</v>
      </c>
      <c r="C3222" s="3" t="s">
        <v>7722</v>
      </c>
      <c r="D3222" s="12">
        <v>5000</v>
      </c>
      <c r="E3222" s="13">
        <v>7220</v>
      </c>
      <c r="F3222" s="11" t="s">
        <v>8218</v>
      </c>
      <c r="G3222" s="11" t="s">
        <v>8228</v>
      </c>
      <c r="H3222" s="11" t="s">
        <v>8250</v>
      </c>
      <c r="I3222" s="11">
        <v>1402334811</v>
      </c>
      <c r="K3222" s="11">
        <v>1401470811</v>
      </c>
      <c r="L3222" s="11" t="b">
        <v>0</v>
      </c>
      <c r="M3222" s="11">
        <v>57</v>
      </c>
      <c r="N3222" s="11" t="b">
        <v>1</v>
      </c>
      <c r="O3222" s="11" t="s">
        <v>8269</v>
      </c>
      <c r="P3222" s="14">
        <f>ROUND(E3222/D3222*100,0)</f>
        <v>144</v>
      </c>
      <c r="Q3222" s="11">
        <f>IFERROR(ROUND(E3222/M3222,2),0)</f>
        <v>126.67</v>
      </c>
      <c r="R3222" s="16" t="s">
        <v>8315</v>
      </c>
      <c r="S3222" s="11" t="s">
        <v>8316</v>
      </c>
      <c r="T3222" s="21">
        <f>(((K3222/60)/60)/24)+DATE(1970,1,1)</f>
        <v>41789.726979166669</v>
      </c>
      <c r="U3222" s="21">
        <f>(((I3222/60)/60)/24)+DATE(1970,1,1)</f>
        <v>41799.726979166669</v>
      </c>
    </row>
    <row r="3223" spans="1:21" ht="21" x14ac:dyDescent="0.25">
      <c r="A3223">
        <v>3228</v>
      </c>
      <c r="B3223" s="9" t="s">
        <v>3228</v>
      </c>
      <c r="C3223" s="3" t="s">
        <v>7338</v>
      </c>
      <c r="D3223" s="12">
        <v>7000</v>
      </c>
      <c r="E3223" s="13">
        <v>7164</v>
      </c>
      <c r="F3223" s="11" t="s">
        <v>8218</v>
      </c>
      <c r="G3223" s="11" t="s">
        <v>8223</v>
      </c>
      <c r="H3223" s="11" t="s">
        <v>8245</v>
      </c>
      <c r="I3223" s="11">
        <v>1450328340</v>
      </c>
      <c r="K3223" s="11">
        <v>1447606884</v>
      </c>
      <c r="L3223" s="11" t="b">
        <v>1</v>
      </c>
      <c r="M3223" s="11">
        <v>37</v>
      </c>
      <c r="N3223" s="11" t="b">
        <v>1</v>
      </c>
      <c r="O3223" s="11" t="s">
        <v>8269</v>
      </c>
      <c r="P3223" s="14">
        <f>ROUND(E3223/D3223*100,0)</f>
        <v>102</v>
      </c>
      <c r="Q3223" s="11">
        <f>IFERROR(ROUND(E3223/M3223,2),0)</f>
        <v>193.62</v>
      </c>
      <c r="R3223" s="16" t="s">
        <v>8315</v>
      </c>
      <c r="S3223" s="11" t="s">
        <v>8316</v>
      </c>
      <c r="T3223" s="21">
        <f>(((K3223/60)/60)/24)+DATE(1970,1,1)</f>
        <v>42323.70930555556</v>
      </c>
      <c r="U3223" s="21">
        <f>(((I3223/60)/60)/24)+DATE(1970,1,1)</f>
        <v>42355.207638888889</v>
      </c>
    </row>
    <row r="3224" spans="1:21" ht="65" x14ac:dyDescent="0.25">
      <c r="A3224">
        <v>3182</v>
      </c>
      <c r="B3224" s="9" t="s">
        <v>3182</v>
      </c>
      <c r="C3224" s="3" t="s">
        <v>7292</v>
      </c>
      <c r="D3224" s="12">
        <v>7000</v>
      </c>
      <c r="E3224" s="13">
        <v>7062</v>
      </c>
      <c r="F3224" s="11" t="s">
        <v>8218</v>
      </c>
      <c r="G3224" s="11" t="s">
        <v>8223</v>
      </c>
      <c r="H3224" s="11" t="s">
        <v>8245</v>
      </c>
      <c r="I3224" s="11">
        <v>1328029200</v>
      </c>
      <c r="K3224" s="11">
        <v>1323211621</v>
      </c>
      <c r="L3224" s="11" t="b">
        <v>1</v>
      </c>
      <c r="M3224" s="11">
        <v>151</v>
      </c>
      <c r="N3224" s="11" t="b">
        <v>1</v>
      </c>
      <c r="O3224" s="11" t="s">
        <v>8269</v>
      </c>
      <c r="P3224" s="14">
        <f>ROUND(E3224/D3224*100,0)</f>
        <v>101</v>
      </c>
      <c r="Q3224" s="11">
        <f>IFERROR(ROUND(E3224/M3224,2),0)</f>
        <v>46.77</v>
      </c>
      <c r="R3224" s="16" t="s">
        <v>8315</v>
      </c>
      <c r="S3224" s="11" t="s">
        <v>8316</v>
      </c>
      <c r="T3224" s="21">
        <f>(((K3224/60)/60)/24)+DATE(1970,1,1)</f>
        <v>40883.949317129627</v>
      </c>
      <c r="U3224" s="21">
        <f>(((I3224/60)/60)/24)+DATE(1970,1,1)</f>
        <v>40939.708333333336</v>
      </c>
    </row>
    <row r="3225" spans="1:21" ht="49" x14ac:dyDescent="0.25">
      <c r="A3225">
        <v>3527</v>
      </c>
      <c r="B3225" s="9" t="s">
        <v>3526</v>
      </c>
      <c r="C3225" s="3" t="s">
        <v>7637</v>
      </c>
      <c r="D3225" s="12">
        <v>6000</v>
      </c>
      <c r="E3225" s="13">
        <v>7015</v>
      </c>
      <c r="F3225" s="11" t="s">
        <v>8218</v>
      </c>
      <c r="G3225" s="11" t="s">
        <v>8223</v>
      </c>
      <c r="H3225" s="11" t="s">
        <v>8245</v>
      </c>
      <c r="I3225" s="11">
        <v>1436587140</v>
      </c>
      <c r="K3225" s="11">
        <v>1434069205</v>
      </c>
      <c r="L3225" s="11" t="b">
        <v>0</v>
      </c>
      <c r="M3225" s="11">
        <v>86</v>
      </c>
      <c r="N3225" s="11" t="b">
        <v>1</v>
      </c>
      <c r="O3225" s="11" t="s">
        <v>8269</v>
      </c>
      <c r="P3225" s="14">
        <f>ROUND(E3225/D3225*100,0)</f>
        <v>117</v>
      </c>
      <c r="Q3225" s="11">
        <f>IFERROR(ROUND(E3225/M3225,2),0)</f>
        <v>81.569999999999993</v>
      </c>
      <c r="R3225" s="16" t="s">
        <v>8315</v>
      </c>
      <c r="S3225" s="11" t="s">
        <v>8316</v>
      </c>
      <c r="T3225" s="21">
        <f>(((K3225/60)/60)/24)+DATE(1970,1,1)</f>
        <v>42167.023206018523</v>
      </c>
      <c r="U3225" s="21">
        <f>(((I3225/60)/60)/24)+DATE(1970,1,1)</f>
        <v>42196.165972222225</v>
      </c>
    </row>
    <row r="3226" spans="1:21" ht="49" x14ac:dyDescent="0.25">
      <c r="A3226">
        <v>3279</v>
      </c>
      <c r="B3226" s="9" t="s">
        <v>3279</v>
      </c>
      <c r="C3226" s="3" t="s">
        <v>7389</v>
      </c>
      <c r="D3226" s="12">
        <v>5800</v>
      </c>
      <c r="E3226" s="13">
        <v>6628</v>
      </c>
      <c r="F3226" s="11" t="s">
        <v>8218</v>
      </c>
      <c r="G3226" s="11" t="s">
        <v>8223</v>
      </c>
      <c r="H3226" s="11" t="s">
        <v>8245</v>
      </c>
      <c r="I3226" s="11">
        <v>1459474059</v>
      </c>
      <c r="K3226" s="11">
        <v>1456885659</v>
      </c>
      <c r="L3226" s="11" t="b">
        <v>0</v>
      </c>
      <c r="M3226" s="11">
        <v>63</v>
      </c>
      <c r="N3226" s="11" t="b">
        <v>1</v>
      </c>
      <c r="O3226" s="11" t="s">
        <v>8269</v>
      </c>
      <c r="P3226" s="14">
        <f>ROUND(E3226/D3226*100,0)</f>
        <v>114</v>
      </c>
      <c r="Q3226" s="11">
        <f>IFERROR(ROUND(E3226/M3226,2),0)</f>
        <v>105.21</v>
      </c>
      <c r="R3226" s="16" t="s">
        <v>8315</v>
      </c>
      <c r="S3226" s="11" t="s">
        <v>8316</v>
      </c>
      <c r="T3226" s="21">
        <f>(((K3226/60)/60)/24)+DATE(1970,1,1)</f>
        <v>42431.102534722217</v>
      </c>
      <c r="U3226" s="21">
        <f>(((I3226/60)/60)/24)+DATE(1970,1,1)</f>
        <v>42461.06086805556</v>
      </c>
    </row>
    <row r="3227" spans="1:21" ht="33" x14ac:dyDescent="0.25">
      <c r="A3227">
        <v>3310</v>
      </c>
      <c r="B3227" s="9" t="s">
        <v>3310</v>
      </c>
      <c r="C3227" s="3" t="s">
        <v>7420</v>
      </c>
      <c r="D3227" s="12">
        <v>6500</v>
      </c>
      <c r="E3227" s="13">
        <v>6505</v>
      </c>
      <c r="F3227" s="11" t="s">
        <v>8218</v>
      </c>
      <c r="G3227" s="11" t="s">
        <v>8223</v>
      </c>
      <c r="H3227" s="11" t="s">
        <v>8245</v>
      </c>
      <c r="I3227" s="11">
        <v>1444169825</v>
      </c>
      <c r="K3227" s="11">
        <v>1441577825</v>
      </c>
      <c r="L3227" s="11" t="b">
        <v>0</v>
      </c>
      <c r="M3227" s="11">
        <v>31</v>
      </c>
      <c r="N3227" s="11" t="b">
        <v>1</v>
      </c>
      <c r="O3227" s="11" t="s">
        <v>8269</v>
      </c>
      <c r="P3227" s="14">
        <f>ROUND(E3227/D3227*100,0)</f>
        <v>100</v>
      </c>
      <c r="Q3227" s="11">
        <f>IFERROR(ROUND(E3227/M3227,2),0)</f>
        <v>209.84</v>
      </c>
      <c r="R3227" s="16" t="s">
        <v>8315</v>
      </c>
      <c r="S3227" s="11" t="s">
        <v>8316</v>
      </c>
      <c r="T3227" s="21">
        <f>(((K3227/60)/60)/24)+DATE(1970,1,1)</f>
        <v>42253.928530092591</v>
      </c>
      <c r="U3227" s="21">
        <f>(((I3227/60)/60)/24)+DATE(1970,1,1)</f>
        <v>42283.928530092591</v>
      </c>
    </row>
    <row r="3228" spans="1:21" ht="49" x14ac:dyDescent="0.25">
      <c r="A3228">
        <v>2970</v>
      </c>
      <c r="B3228" s="9" t="s">
        <v>2970</v>
      </c>
      <c r="C3228" s="3" t="s">
        <v>7080</v>
      </c>
      <c r="D3228" s="12">
        <v>6000</v>
      </c>
      <c r="E3228" s="13">
        <v>6360</v>
      </c>
      <c r="F3228" s="11" t="s">
        <v>8218</v>
      </c>
      <c r="G3228" s="11" t="s">
        <v>8223</v>
      </c>
      <c r="H3228" s="11" t="s">
        <v>8245</v>
      </c>
      <c r="I3228" s="11">
        <v>1405699451</v>
      </c>
      <c r="K3228" s="11">
        <v>1403107451</v>
      </c>
      <c r="L3228" s="11" t="b">
        <v>0</v>
      </c>
      <c r="M3228" s="11">
        <v>91</v>
      </c>
      <c r="N3228" s="11" t="b">
        <v>1</v>
      </c>
      <c r="O3228" s="11" t="s">
        <v>8269</v>
      </c>
      <c r="P3228" s="14">
        <f>ROUND(E3228/D3228*100,0)</f>
        <v>106</v>
      </c>
      <c r="Q3228" s="11">
        <f>IFERROR(ROUND(E3228/M3228,2),0)</f>
        <v>69.89</v>
      </c>
      <c r="R3228" s="16" t="s">
        <v>8315</v>
      </c>
      <c r="S3228" s="11" t="s">
        <v>8316</v>
      </c>
      <c r="T3228" s="21">
        <f>(((K3228/60)/60)/24)+DATE(1970,1,1)</f>
        <v>41808.669571759259</v>
      </c>
      <c r="U3228" s="21">
        <f>(((I3228/60)/60)/24)+DATE(1970,1,1)</f>
        <v>41838.669571759259</v>
      </c>
    </row>
    <row r="3229" spans="1:21" ht="49" x14ac:dyDescent="0.25">
      <c r="A3229">
        <v>3424</v>
      </c>
      <c r="B3229" s="9" t="s">
        <v>3423</v>
      </c>
      <c r="C3229" s="3" t="s">
        <v>7534</v>
      </c>
      <c r="D3229" s="12">
        <v>6000</v>
      </c>
      <c r="E3229" s="13">
        <v>6215</v>
      </c>
      <c r="F3229" s="11" t="s">
        <v>8218</v>
      </c>
      <c r="G3229" s="11" t="s">
        <v>8223</v>
      </c>
      <c r="H3229" s="11" t="s">
        <v>8245</v>
      </c>
      <c r="I3229" s="11">
        <v>1423119540</v>
      </c>
      <c r="K3229" s="11">
        <v>1421252084</v>
      </c>
      <c r="L3229" s="11" t="b">
        <v>0</v>
      </c>
      <c r="M3229" s="11">
        <v>76</v>
      </c>
      <c r="N3229" s="11" t="b">
        <v>1</v>
      </c>
      <c r="O3229" s="11" t="s">
        <v>8269</v>
      </c>
      <c r="P3229" s="14">
        <f>ROUND(E3229/D3229*100,0)</f>
        <v>104</v>
      </c>
      <c r="Q3229" s="11">
        <f>IFERROR(ROUND(E3229/M3229,2),0)</f>
        <v>81.78</v>
      </c>
      <c r="R3229" s="16" t="s">
        <v>8315</v>
      </c>
      <c r="S3229" s="11" t="s">
        <v>8316</v>
      </c>
      <c r="T3229" s="21">
        <f>(((K3229/60)/60)/24)+DATE(1970,1,1)</f>
        <v>42018.676898148144</v>
      </c>
      <c r="U3229" s="21">
        <f>(((I3229/60)/60)/24)+DATE(1970,1,1)</f>
        <v>42040.290972222225</v>
      </c>
    </row>
    <row r="3230" spans="1:21" ht="49" x14ac:dyDescent="0.25">
      <c r="A3230">
        <v>3239</v>
      </c>
      <c r="B3230" s="9" t="s">
        <v>3239</v>
      </c>
      <c r="C3230" s="3" t="s">
        <v>7349</v>
      </c>
      <c r="D3230" s="12">
        <v>5862</v>
      </c>
      <c r="E3230" s="13">
        <v>6208.98</v>
      </c>
      <c r="F3230" s="11" t="s">
        <v>8218</v>
      </c>
      <c r="G3230" s="11" t="s">
        <v>8224</v>
      </c>
      <c r="H3230" s="11" t="s">
        <v>8246</v>
      </c>
      <c r="I3230" s="11">
        <v>1445817540</v>
      </c>
      <c r="K3230" s="11">
        <v>1443665293</v>
      </c>
      <c r="L3230" s="11" t="b">
        <v>1</v>
      </c>
      <c r="M3230" s="11">
        <v>104</v>
      </c>
      <c r="N3230" s="11" t="b">
        <v>1</v>
      </c>
      <c r="O3230" s="11" t="s">
        <v>8269</v>
      </c>
      <c r="P3230" s="14">
        <f>ROUND(E3230/D3230*100,0)</f>
        <v>106</v>
      </c>
      <c r="Q3230" s="11">
        <f>IFERROR(ROUND(E3230/M3230,2),0)</f>
        <v>59.7</v>
      </c>
      <c r="R3230" s="16" t="s">
        <v>8315</v>
      </c>
      <c r="S3230" s="11" t="s">
        <v>8316</v>
      </c>
      <c r="T3230" s="21">
        <f>(((K3230/60)/60)/24)+DATE(1970,1,1)</f>
        <v>42278.089039351849</v>
      </c>
      <c r="U3230" s="21">
        <f>(((I3230/60)/60)/24)+DATE(1970,1,1)</f>
        <v>42302.999305555553</v>
      </c>
    </row>
    <row r="3231" spans="1:21" ht="49" x14ac:dyDescent="0.25">
      <c r="A3231">
        <v>3574</v>
      </c>
      <c r="B3231" s="9" t="s">
        <v>3573</v>
      </c>
      <c r="C3231" s="3" t="s">
        <v>7684</v>
      </c>
      <c r="D3231" s="12">
        <v>5800</v>
      </c>
      <c r="E3231" s="13">
        <v>6155</v>
      </c>
      <c r="F3231" s="11" t="s">
        <v>8218</v>
      </c>
      <c r="G3231" s="11" t="s">
        <v>8223</v>
      </c>
      <c r="H3231" s="11" t="s">
        <v>8245</v>
      </c>
      <c r="I3231" s="11">
        <v>1415921848</v>
      </c>
      <c r="K3231" s="11">
        <v>1413326248</v>
      </c>
      <c r="L3231" s="11" t="b">
        <v>0</v>
      </c>
      <c r="M3231" s="11">
        <v>45</v>
      </c>
      <c r="N3231" s="11" t="b">
        <v>1</v>
      </c>
      <c r="O3231" s="11" t="s">
        <v>8269</v>
      </c>
      <c r="P3231" s="14">
        <f>ROUND(E3231/D3231*100,0)</f>
        <v>106</v>
      </c>
      <c r="Q3231" s="11">
        <f>IFERROR(ROUND(E3231/M3231,2),0)</f>
        <v>136.78</v>
      </c>
      <c r="R3231" s="16" t="s">
        <v>8315</v>
      </c>
      <c r="S3231" s="11" t="s">
        <v>8316</v>
      </c>
      <c r="T3231" s="21">
        <f>(((K3231/60)/60)/24)+DATE(1970,1,1)</f>
        <v>41926.942685185182</v>
      </c>
      <c r="U3231" s="21">
        <f>(((I3231/60)/60)/24)+DATE(1970,1,1)</f>
        <v>41956.984351851846</v>
      </c>
    </row>
    <row r="3232" spans="1:21" ht="49" x14ac:dyDescent="0.25">
      <c r="A3232">
        <v>4033</v>
      </c>
      <c r="B3232" s="9" t="s">
        <v>4029</v>
      </c>
      <c r="C3232" s="3" t="s">
        <v>8138</v>
      </c>
      <c r="D3232" s="12">
        <v>23900</v>
      </c>
      <c r="E3232" s="13">
        <v>6141.99</v>
      </c>
      <c r="F3232" s="11" t="s">
        <v>8220</v>
      </c>
      <c r="G3232" s="11" t="s">
        <v>8224</v>
      </c>
      <c r="H3232" s="11" t="s">
        <v>8246</v>
      </c>
      <c r="I3232" s="11">
        <v>1475398800</v>
      </c>
      <c r="K3232" s="11">
        <v>1472711224</v>
      </c>
      <c r="L3232" s="11" t="b">
        <v>0</v>
      </c>
      <c r="M3232" s="11">
        <v>94</v>
      </c>
      <c r="N3232" s="11" t="b">
        <v>0</v>
      </c>
      <c r="O3232" s="11" t="s">
        <v>8269</v>
      </c>
      <c r="P3232" s="14">
        <f>ROUND(E3232/D3232*100,0)</f>
        <v>26</v>
      </c>
      <c r="Q3232" s="11">
        <f>IFERROR(ROUND(E3232/M3232,2),0)</f>
        <v>65.34</v>
      </c>
      <c r="R3232" s="16" t="s">
        <v>8315</v>
      </c>
      <c r="S3232" s="11" t="s">
        <v>8316</v>
      </c>
      <c r="T3232" s="21">
        <f>(((K3232/60)/60)/24)+DATE(1970,1,1)</f>
        <v>42614.268796296295</v>
      </c>
      <c r="U3232" s="21">
        <f>(((I3232/60)/60)/24)+DATE(1970,1,1)</f>
        <v>42645.375</v>
      </c>
    </row>
    <row r="3233" spans="1:21" ht="33" x14ac:dyDescent="0.25">
      <c r="A3233">
        <v>3342</v>
      </c>
      <c r="B3233" s="9" t="s">
        <v>3342</v>
      </c>
      <c r="C3233" s="3" t="s">
        <v>7452</v>
      </c>
      <c r="D3233" s="12">
        <v>6000</v>
      </c>
      <c r="E3233" s="13">
        <v>6100</v>
      </c>
      <c r="F3233" s="11" t="s">
        <v>8218</v>
      </c>
      <c r="G3233" s="11" t="s">
        <v>8223</v>
      </c>
      <c r="H3233" s="11" t="s">
        <v>8245</v>
      </c>
      <c r="I3233" s="11">
        <v>1427864340</v>
      </c>
      <c r="K3233" s="11">
        <v>1425020810</v>
      </c>
      <c r="L3233" s="11" t="b">
        <v>0</v>
      </c>
      <c r="M3233" s="11">
        <v>78</v>
      </c>
      <c r="N3233" s="11" t="b">
        <v>1</v>
      </c>
      <c r="O3233" s="11" t="s">
        <v>8269</v>
      </c>
      <c r="P3233" s="14">
        <f>ROUND(E3233/D3233*100,0)</f>
        <v>102</v>
      </c>
      <c r="Q3233" s="11">
        <f>IFERROR(ROUND(E3233/M3233,2),0)</f>
        <v>78.209999999999994</v>
      </c>
      <c r="R3233" s="16" t="s">
        <v>8315</v>
      </c>
      <c r="S3233" s="11" t="s">
        <v>8316</v>
      </c>
      <c r="T3233" s="21">
        <f>(((K3233/60)/60)/24)+DATE(1970,1,1)</f>
        <v>42062.296412037031</v>
      </c>
      <c r="U3233" s="21">
        <f>(((I3233/60)/60)/24)+DATE(1970,1,1)</f>
        <v>42095.207638888889</v>
      </c>
    </row>
    <row r="3234" spans="1:21" ht="33" x14ac:dyDescent="0.25">
      <c r="A3234">
        <v>3281</v>
      </c>
      <c r="B3234" s="9" t="s">
        <v>3281</v>
      </c>
      <c r="C3234" s="3" t="s">
        <v>7391</v>
      </c>
      <c r="D3234" s="12">
        <v>5000</v>
      </c>
      <c r="E3234" s="13">
        <v>6080</v>
      </c>
      <c r="F3234" s="11" t="s">
        <v>8218</v>
      </c>
      <c r="G3234" s="11" t="s">
        <v>8223</v>
      </c>
      <c r="H3234" s="11" t="s">
        <v>8245</v>
      </c>
      <c r="I3234" s="11">
        <v>1441153705</v>
      </c>
      <c r="K3234" s="11">
        <v>1438561705</v>
      </c>
      <c r="L3234" s="11" t="b">
        <v>0</v>
      </c>
      <c r="M3234" s="11">
        <v>47</v>
      </c>
      <c r="N3234" s="11" t="b">
        <v>1</v>
      </c>
      <c r="O3234" s="11" t="s">
        <v>8269</v>
      </c>
      <c r="P3234" s="14">
        <f>ROUND(E3234/D3234*100,0)</f>
        <v>122</v>
      </c>
      <c r="Q3234" s="11">
        <f>IFERROR(ROUND(E3234/M3234,2),0)</f>
        <v>129.36000000000001</v>
      </c>
      <c r="R3234" s="16" t="s">
        <v>8315</v>
      </c>
      <c r="S3234" s="11" t="s">
        <v>8316</v>
      </c>
      <c r="T3234" s="21">
        <f>(((K3234/60)/60)/24)+DATE(1970,1,1)</f>
        <v>42219.019733796296</v>
      </c>
      <c r="U3234" s="21">
        <f>(((I3234/60)/60)/24)+DATE(1970,1,1)</f>
        <v>42249.019733796296</v>
      </c>
    </row>
    <row r="3235" spans="1:21" ht="49" x14ac:dyDescent="0.25">
      <c r="A3235">
        <v>3213</v>
      </c>
      <c r="B3235" s="9" t="s">
        <v>3213</v>
      </c>
      <c r="C3235" s="3" t="s">
        <v>7323</v>
      </c>
      <c r="D3235" s="12">
        <v>6000</v>
      </c>
      <c r="E3235" s="13">
        <v>6007</v>
      </c>
      <c r="F3235" s="11" t="s">
        <v>8218</v>
      </c>
      <c r="G3235" s="11" t="s">
        <v>8224</v>
      </c>
      <c r="H3235" s="11" t="s">
        <v>8246</v>
      </c>
      <c r="I3235" s="11">
        <v>1437934759</v>
      </c>
      <c r="K3235" s="11">
        <v>1434478759</v>
      </c>
      <c r="L3235" s="11" t="b">
        <v>1</v>
      </c>
      <c r="M3235" s="11">
        <v>47</v>
      </c>
      <c r="N3235" s="11" t="b">
        <v>1</v>
      </c>
      <c r="O3235" s="11" t="s">
        <v>8269</v>
      </c>
      <c r="P3235" s="14">
        <f>ROUND(E3235/D3235*100,0)</f>
        <v>100</v>
      </c>
      <c r="Q3235" s="11">
        <f>IFERROR(ROUND(E3235/M3235,2),0)</f>
        <v>127.81</v>
      </c>
      <c r="R3235" s="16" t="s">
        <v>8315</v>
      </c>
      <c r="S3235" s="11" t="s">
        <v>8316</v>
      </c>
      <c r="T3235" s="21">
        <f>(((K3235/60)/60)/24)+DATE(1970,1,1)</f>
        <v>42171.763414351852</v>
      </c>
      <c r="U3235" s="21">
        <f>(((I3235/60)/60)/24)+DATE(1970,1,1)</f>
        <v>42211.763414351852</v>
      </c>
    </row>
    <row r="3236" spans="1:21" ht="49" x14ac:dyDescent="0.25">
      <c r="A3236">
        <v>3384</v>
      </c>
      <c r="B3236" s="9" t="s">
        <v>3383</v>
      </c>
      <c r="C3236" s="3" t="s">
        <v>7494</v>
      </c>
      <c r="D3236" s="12">
        <v>6000</v>
      </c>
      <c r="E3236" s="13">
        <v>6000.66</v>
      </c>
      <c r="F3236" s="11" t="s">
        <v>8218</v>
      </c>
      <c r="G3236" s="11" t="s">
        <v>8223</v>
      </c>
      <c r="H3236" s="11" t="s">
        <v>8245</v>
      </c>
      <c r="I3236" s="11">
        <v>1448074800</v>
      </c>
      <c r="K3236" s="11">
        <v>1444874768</v>
      </c>
      <c r="L3236" s="11" t="b">
        <v>0</v>
      </c>
      <c r="M3236" s="11">
        <v>64</v>
      </c>
      <c r="N3236" s="11" t="b">
        <v>1</v>
      </c>
      <c r="O3236" s="11" t="s">
        <v>8269</v>
      </c>
      <c r="P3236" s="14">
        <f>ROUND(E3236/D3236*100,0)</f>
        <v>100</v>
      </c>
      <c r="Q3236" s="11">
        <f>IFERROR(ROUND(E3236/M3236,2),0)</f>
        <v>93.76</v>
      </c>
      <c r="R3236" s="16" t="s">
        <v>8315</v>
      </c>
      <c r="S3236" s="11" t="s">
        <v>8316</v>
      </c>
      <c r="T3236" s="21">
        <f>(((K3236/60)/60)/24)+DATE(1970,1,1)</f>
        <v>42292.087592592594</v>
      </c>
      <c r="U3236" s="21">
        <f>(((I3236/60)/60)/24)+DATE(1970,1,1)</f>
        <v>42329.125</v>
      </c>
    </row>
    <row r="3237" spans="1:21" ht="49" x14ac:dyDescent="0.25">
      <c r="A3237">
        <v>3332</v>
      </c>
      <c r="B3237" s="9" t="s">
        <v>3332</v>
      </c>
      <c r="C3237" s="3" t="s">
        <v>7442</v>
      </c>
      <c r="D3237" s="12">
        <v>6000</v>
      </c>
      <c r="E3237" s="13">
        <v>6000</v>
      </c>
      <c r="F3237" s="11" t="s">
        <v>8218</v>
      </c>
      <c r="G3237" s="11" t="s">
        <v>8223</v>
      </c>
      <c r="H3237" s="11" t="s">
        <v>8245</v>
      </c>
      <c r="I3237" s="11">
        <v>1405802330</v>
      </c>
      <c r="K3237" s="11">
        <v>1403210330</v>
      </c>
      <c r="L3237" s="11" t="b">
        <v>0</v>
      </c>
      <c r="M3237" s="11">
        <v>83</v>
      </c>
      <c r="N3237" s="11" t="b">
        <v>1</v>
      </c>
      <c r="O3237" s="11" t="s">
        <v>8269</v>
      </c>
      <c r="P3237" s="14">
        <f>ROUND(E3237/D3237*100,0)</f>
        <v>100</v>
      </c>
      <c r="Q3237" s="11">
        <f>IFERROR(ROUND(E3237/M3237,2),0)</f>
        <v>72.290000000000006</v>
      </c>
      <c r="R3237" s="16" t="s">
        <v>8315</v>
      </c>
      <c r="S3237" s="11" t="s">
        <v>8316</v>
      </c>
      <c r="T3237" s="21">
        <f>(((K3237/60)/60)/24)+DATE(1970,1,1)</f>
        <v>41809.860300925924</v>
      </c>
      <c r="U3237" s="21">
        <f>(((I3237/60)/60)/24)+DATE(1970,1,1)</f>
        <v>41839.860300925924</v>
      </c>
    </row>
    <row r="3238" spans="1:21" ht="49" x14ac:dyDescent="0.25">
      <c r="A3238">
        <v>3233</v>
      </c>
      <c r="B3238" s="9" t="s">
        <v>3233</v>
      </c>
      <c r="C3238" s="3" t="s">
        <v>7343</v>
      </c>
      <c r="D3238" s="12">
        <v>5000</v>
      </c>
      <c r="E3238" s="13">
        <v>5940</v>
      </c>
      <c r="F3238" s="11" t="s">
        <v>8218</v>
      </c>
      <c r="G3238" s="11" t="s">
        <v>8223</v>
      </c>
      <c r="H3238" s="11" t="s">
        <v>8245</v>
      </c>
      <c r="I3238" s="11">
        <v>1488482355</v>
      </c>
      <c r="K3238" s="11">
        <v>1485890355</v>
      </c>
      <c r="L3238" s="11" t="b">
        <v>0</v>
      </c>
      <c r="M3238" s="11">
        <v>61</v>
      </c>
      <c r="N3238" s="11" t="b">
        <v>1</v>
      </c>
      <c r="O3238" s="11" t="s">
        <v>8269</v>
      </c>
      <c r="P3238" s="14">
        <f>ROUND(E3238/D3238*100,0)</f>
        <v>119</v>
      </c>
      <c r="Q3238" s="11">
        <f>IFERROR(ROUND(E3238/M3238,2),0)</f>
        <v>97.38</v>
      </c>
      <c r="R3238" s="16" t="s">
        <v>8315</v>
      </c>
      <c r="S3238" s="11" t="s">
        <v>8316</v>
      </c>
      <c r="T3238" s="21">
        <f>(((K3238/60)/60)/24)+DATE(1970,1,1)</f>
        <v>42766.805034722223</v>
      </c>
      <c r="U3238" s="21">
        <f>(((I3238/60)/60)/24)+DATE(1970,1,1)</f>
        <v>42796.805034722223</v>
      </c>
    </row>
    <row r="3239" spans="1:21" ht="49" x14ac:dyDescent="0.25">
      <c r="A3239">
        <v>3553</v>
      </c>
      <c r="B3239" s="9" t="s">
        <v>3552</v>
      </c>
      <c r="C3239" s="3" t="s">
        <v>7663</v>
      </c>
      <c r="D3239" s="12">
        <v>5500</v>
      </c>
      <c r="E3239" s="13">
        <v>5845</v>
      </c>
      <c r="F3239" s="11" t="s">
        <v>8218</v>
      </c>
      <c r="G3239" s="11" t="s">
        <v>8223</v>
      </c>
      <c r="H3239" s="11" t="s">
        <v>8245</v>
      </c>
      <c r="I3239" s="11">
        <v>1439337600</v>
      </c>
      <c r="K3239" s="11">
        <v>1436575280</v>
      </c>
      <c r="L3239" s="11" t="b">
        <v>0</v>
      </c>
      <c r="M3239" s="11">
        <v>104</v>
      </c>
      <c r="N3239" s="11" t="b">
        <v>1</v>
      </c>
      <c r="O3239" s="11" t="s">
        <v>8269</v>
      </c>
      <c r="P3239" s="14">
        <f>ROUND(E3239/D3239*100,0)</f>
        <v>106</v>
      </c>
      <c r="Q3239" s="11">
        <f>IFERROR(ROUND(E3239/M3239,2),0)</f>
        <v>56.2</v>
      </c>
      <c r="R3239" s="16" t="s">
        <v>8315</v>
      </c>
      <c r="S3239" s="11" t="s">
        <v>8316</v>
      </c>
      <c r="T3239" s="21">
        <f>(((K3239/60)/60)/24)+DATE(1970,1,1)</f>
        <v>42196.028703703705</v>
      </c>
      <c r="U3239" s="21">
        <f>(((I3239/60)/60)/24)+DATE(1970,1,1)</f>
        <v>42228</v>
      </c>
    </row>
    <row r="3240" spans="1:21" ht="49" x14ac:dyDescent="0.25">
      <c r="A3240">
        <v>3655</v>
      </c>
      <c r="B3240" s="9" t="s">
        <v>3652</v>
      </c>
      <c r="C3240" s="3" t="s">
        <v>7765</v>
      </c>
      <c r="D3240" s="12">
        <v>5000</v>
      </c>
      <c r="E3240" s="13">
        <v>5813</v>
      </c>
      <c r="F3240" s="11" t="s">
        <v>8218</v>
      </c>
      <c r="G3240" s="11" t="s">
        <v>8223</v>
      </c>
      <c r="H3240" s="11" t="s">
        <v>8245</v>
      </c>
      <c r="I3240" s="11">
        <v>1437202740</v>
      </c>
      <c r="K3240" s="11">
        <v>1434654998</v>
      </c>
      <c r="L3240" s="11" t="b">
        <v>0</v>
      </c>
      <c r="M3240" s="11">
        <v>79</v>
      </c>
      <c r="N3240" s="11" t="b">
        <v>1</v>
      </c>
      <c r="O3240" s="11" t="s">
        <v>8269</v>
      </c>
      <c r="P3240" s="14">
        <f>ROUND(E3240/D3240*100,0)</f>
        <v>116</v>
      </c>
      <c r="Q3240" s="11">
        <f>IFERROR(ROUND(E3240/M3240,2),0)</f>
        <v>73.58</v>
      </c>
      <c r="R3240" s="16" t="s">
        <v>8315</v>
      </c>
      <c r="S3240" s="11" t="s">
        <v>8316</v>
      </c>
      <c r="T3240" s="21">
        <f>(((K3240/60)/60)/24)+DATE(1970,1,1)</f>
        <v>42173.803217592591</v>
      </c>
      <c r="U3240" s="21">
        <f>(((I3240/60)/60)/24)+DATE(1970,1,1)</f>
        <v>42203.290972222225</v>
      </c>
    </row>
    <row r="3241" spans="1:21" ht="49" x14ac:dyDescent="0.25">
      <c r="A3241">
        <v>3249</v>
      </c>
      <c r="B3241" s="9" t="s">
        <v>3249</v>
      </c>
      <c r="C3241" s="3" t="s">
        <v>7359</v>
      </c>
      <c r="D3241" s="12">
        <v>5500</v>
      </c>
      <c r="E3241" s="13">
        <v>5771</v>
      </c>
      <c r="F3241" s="11" t="s">
        <v>8218</v>
      </c>
      <c r="G3241" s="11" t="s">
        <v>8223</v>
      </c>
      <c r="H3241" s="11" t="s">
        <v>8245</v>
      </c>
      <c r="I3241" s="11">
        <v>1434822914</v>
      </c>
      <c r="K3241" s="11">
        <v>1432230914</v>
      </c>
      <c r="L3241" s="11" t="b">
        <v>1</v>
      </c>
      <c r="M3241" s="11">
        <v>88</v>
      </c>
      <c r="N3241" s="11" t="b">
        <v>1</v>
      </c>
      <c r="O3241" s="11" t="s">
        <v>8269</v>
      </c>
      <c r="P3241" s="14">
        <f>ROUND(E3241/D3241*100,0)</f>
        <v>105</v>
      </c>
      <c r="Q3241" s="11">
        <f>IFERROR(ROUND(E3241/M3241,2),0)</f>
        <v>65.58</v>
      </c>
      <c r="R3241" s="16" t="s">
        <v>8315</v>
      </c>
      <c r="S3241" s="11" t="s">
        <v>8316</v>
      </c>
      <c r="T3241" s="21">
        <f>(((K3241/60)/60)/24)+DATE(1970,1,1)</f>
        <v>42145.746689814812</v>
      </c>
      <c r="U3241" s="21">
        <f>(((I3241/60)/60)/24)+DATE(1970,1,1)</f>
        <v>42175.746689814812</v>
      </c>
    </row>
    <row r="3242" spans="1:21" ht="49" x14ac:dyDescent="0.25">
      <c r="A3242">
        <v>3456</v>
      </c>
      <c r="B3242" s="9" t="s">
        <v>3455</v>
      </c>
      <c r="C3242" s="3" t="s">
        <v>7566</v>
      </c>
      <c r="D3242" s="12">
        <v>3000</v>
      </c>
      <c r="E3242" s="13">
        <v>5739</v>
      </c>
      <c r="F3242" s="11" t="s">
        <v>8218</v>
      </c>
      <c r="G3242" s="11" t="s">
        <v>8223</v>
      </c>
      <c r="H3242" s="11" t="s">
        <v>8245</v>
      </c>
      <c r="I3242" s="11">
        <v>1406876340</v>
      </c>
      <c r="K3242" s="11">
        <v>1404190567</v>
      </c>
      <c r="L3242" s="11" t="b">
        <v>0</v>
      </c>
      <c r="M3242" s="11">
        <v>16</v>
      </c>
      <c r="N3242" s="11" t="b">
        <v>1</v>
      </c>
      <c r="O3242" s="11" t="s">
        <v>8269</v>
      </c>
      <c r="P3242" s="14">
        <f>ROUND(E3242/D3242*100,0)</f>
        <v>191</v>
      </c>
      <c r="Q3242" s="11">
        <f>IFERROR(ROUND(E3242/M3242,2),0)</f>
        <v>358.69</v>
      </c>
      <c r="R3242" s="16" t="s">
        <v>8315</v>
      </c>
      <c r="S3242" s="11" t="s">
        <v>8316</v>
      </c>
      <c r="T3242" s="21">
        <f>(((K3242/60)/60)/24)+DATE(1970,1,1)</f>
        <v>41821.205636574072</v>
      </c>
      <c r="U3242" s="21">
        <f>(((I3242/60)/60)/24)+DATE(1970,1,1)</f>
        <v>41852.290972222225</v>
      </c>
    </row>
    <row r="3243" spans="1:21" ht="33" x14ac:dyDescent="0.25">
      <c r="A3243">
        <v>3158</v>
      </c>
      <c r="B3243" s="9" t="s">
        <v>3158</v>
      </c>
      <c r="C3243" s="3" t="s">
        <v>7268</v>
      </c>
      <c r="D3243" s="12">
        <v>5000</v>
      </c>
      <c r="E3243" s="13">
        <v>5700</v>
      </c>
      <c r="F3243" s="11" t="s">
        <v>8218</v>
      </c>
      <c r="G3243" s="11" t="s">
        <v>8223</v>
      </c>
      <c r="H3243" s="11" t="s">
        <v>8245</v>
      </c>
      <c r="I3243" s="11">
        <v>1374523752</v>
      </c>
      <c r="K3243" s="11">
        <v>1371931752</v>
      </c>
      <c r="L3243" s="11" t="b">
        <v>1</v>
      </c>
      <c r="M3243" s="11">
        <v>69</v>
      </c>
      <c r="N3243" s="11" t="b">
        <v>1</v>
      </c>
      <c r="O3243" s="11" t="s">
        <v>8269</v>
      </c>
      <c r="P3243" s="14">
        <f>ROUND(E3243/D3243*100,0)</f>
        <v>114</v>
      </c>
      <c r="Q3243" s="11">
        <f>IFERROR(ROUND(E3243/M3243,2),0)</f>
        <v>82.61</v>
      </c>
      <c r="R3243" s="16" t="s">
        <v>8315</v>
      </c>
      <c r="S3243" s="11" t="s">
        <v>8316</v>
      </c>
      <c r="T3243" s="21">
        <f>(((K3243/60)/60)/24)+DATE(1970,1,1)</f>
        <v>41447.839722222219</v>
      </c>
      <c r="U3243" s="21">
        <f>(((I3243/60)/60)/24)+DATE(1970,1,1)</f>
        <v>41477.839722222219</v>
      </c>
    </row>
    <row r="3244" spans="1:21" ht="49" x14ac:dyDescent="0.25">
      <c r="A3244">
        <v>2967</v>
      </c>
      <c r="B3244" s="9" t="s">
        <v>2967</v>
      </c>
      <c r="C3244" s="3" t="s">
        <v>7077</v>
      </c>
      <c r="D3244" s="12">
        <v>5000</v>
      </c>
      <c r="E3244" s="13">
        <v>5696</v>
      </c>
      <c r="F3244" s="11" t="s">
        <v>8218</v>
      </c>
      <c r="G3244" s="11" t="s">
        <v>8223</v>
      </c>
      <c r="H3244" s="11" t="s">
        <v>8245</v>
      </c>
      <c r="I3244" s="11">
        <v>1425872692</v>
      </c>
      <c r="K3244" s="11">
        <v>1423284292</v>
      </c>
      <c r="L3244" s="11" t="b">
        <v>0</v>
      </c>
      <c r="M3244" s="11">
        <v>71</v>
      </c>
      <c r="N3244" s="11" t="b">
        <v>1</v>
      </c>
      <c r="O3244" s="11" t="s">
        <v>8269</v>
      </c>
      <c r="P3244" s="14">
        <f>ROUND(E3244/D3244*100,0)</f>
        <v>114</v>
      </c>
      <c r="Q3244" s="11">
        <f>IFERROR(ROUND(E3244/M3244,2),0)</f>
        <v>80.23</v>
      </c>
      <c r="R3244" s="16" t="s">
        <v>8315</v>
      </c>
      <c r="S3244" s="11" t="s">
        <v>8316</v>
      </c>
      <c r="T3244" s="21">
        <f>(((K3244/60)/60)/24)+DATE(1970,1,1)</f>
        <v>42042.197824074072</v>
      </c>
      <c r="U3244" s="21">
        <f>(((I3244/60)/60)/24)+DATE(1970,1,1)</f>
        <v>42072.156157407408</v>
      </c>
    </row>
    <row r="3245" spans="1:21" ht="49" x14ac:dyDescent="0.25">
      <c r="A3245">
        <v>3361</v>
      </c>
      <c r="B3245" s="9" t="s">
        <v>3360</v>
      </c>
      <c r="C3245" s="3" t="s">
        <v>7471</v>
      </c>
      <c r="D3245" s="12">
        <v>5000</v>
      </c>
      <c r="E3245" s="13">
        <v>5673</v>
      </c>
      <c r="F3245" s="11" t="s">
        <v>8218</v>
      </c>
      <c r="G3245" s="11" t="s">
        <v>8223</v>
      </c>
      <c r="H3245" s="11" t="s">
        <v>8245</v>
      </c>
      <c r="I3245" s="11">
        <v>1409587140</v>
      </c>
      <c r="K3245" s="11">
        <v>1408062990</v>
      </c>
      <c r="L3245" s="11" t="b">
        <v>0</v>
      </c>
      <c r="M3245" s="11">
        <v>68</v>
      </c>
      <c r="N3245" s="11" t="b">
        <v>1</v>
      </c>
      <c r="O3245" s="11" t="s">
        <v>8269</v>
      </c>
      <c r="P3245" s="14">
        <f>ROUND(E3245/D3245*100,0)</f>
        <v>113</v>
      </c>
      <c r="Q3245" s="11">
        <f>IFERROR(ROUND(E3245/M3245,2),0)</f>
        <v>83.43</v>
      </c>
      <c r="R3245" s="16" t="s">
        <v>8315</v>
      </c>
      <c r="S3245" s="11" t="s">
        <v>8316</v>
      </c>
      <c r="T3245" s="21">
        <f>(((K3245/60)/60)/24)+DATE(1970,1,1)</f>
        <v>41866.025347222225</v>
      </c>
      <c r="U3245" s="21">
        <f>(((I3245/60)/60)/24)+DATE(1970,1,1)</f>
        <v>41883.665972222225</v>
      </c>
    </row>
    <row r="3246" spans="1:21" ht="49" x14ac:dyDescent="0.25">
      <c r="A3246">
        <v>3554</v>
      </c>
      <c r="B3246" s="9" t="s">
        <v>3553</v>
      </c>
      <c r="C3246" s="3" t="s">
        <v>7664</v>
      </c>
      <c r="D3246" s="12">
        <v>5000</v>
      </c>
      <c r="E3246" s="13">
        <v>5671.11</v>
      </c>
      <c r="F3246" s="11" t="s">
        <v>8218</v>
      </c>
      <c r="G3246" s="11" t="s">
        <v>8223</v>
      </c>
      <c r="H3246" s="11" t="s">
        <v>8245</v>
      </c>
      <c r="I3246" s="11">
        <v>1423674000</v>
      </c>
      <c r="K3246" s="11">
        <v>1421025159</v>
      </c>
      <c r="L3246" s="11" t="b">
        <v>0</v>
      </c>
      <c r="M3246" s="11">
        <v>53</v>
      </c>
      <c r="N3246" s="11" t="b">
        <v>1</v>
      </c>
      <c r="O3246" s="11" t="s">
        <v>8269</v>
      </c>
      <c r="P3246" s="14">
        <f>ROUND(E3246/D3246*100,0)</f>
        <v>113</v>
      </c>
      <c r="Q3246" s="11">
        <f>IFERROR(ROUND(E3246/M3246,2),0)</f>
        <v>107</v>
      </c>
      <c r="R3246" s="16" t="s">
        <v>8315</v>
      </c>
      <c r="S3246" s="11" t="s">
        <v>8316</v>
      </c>
      <c r="T3246" s="21">
        <f>(((K3246/60)/60)/24)+DATE(1970,1,1)</f>
        <v>42016.050451388888</v>
      </c>
      <c r="U3246" s="21">
        <f>(((I3246/60)/60)/24)+DATE(1970,1,1)</f>
        <v>42046.708333333328</v>
      </c>
    </row>
    <row r="3247" spans="1:21" ht="49" x14ac:dyDescent="0.25">
      <c r="A3247">
        <v>3489</v>
      </c>
      <c r="B3247" s="9" t="s">
        <v>3488</v>
      </c>
      <c r="C3247" s="3" t="s">
        <v>7599</v>
      </c>
      <c r="D3247" s="12">
        <v>5000</v>
      </c>
      <c r="E3247" s="13">
        <v>5635</v>
      </c>
      <c r="F3247" s="11" t="s">
        <v>8218</v>
      </c>
      <c r="G3247" s="11" t="s">
        <v>8224</v>
      </c>
      <c r="H3247" s="11" t="s">
        <v>8246</v>
      </c>
      <c r="I3247" s="11">
        <v>1400965200</v>
      </c>
      <c r="K3247" s="11">
        <v>1398352531</v>
      </c>
      <c r="L3247" s="11" t="b">
        <v>0</v>
      </c>
      <c r="M3247" s="11">
        <v>72</v>
      </c>
      <c r="N3247" s="11" t="b">
        <v>1</v>
      </c>
      <c r="O3247" s="11" t="s">
        <v>8269</v>
      </c>
      <c r="P3247" s="14">
        <f>ROUND(E3247/D3247*100,0)</f>
        <v>113</v>
      </c>
      <c r="Q3247" s="11">
        <f>IFERROR(ROUND(E3247/M3247,2),0)</f>
        <v>78.260000000000005</v>
      </c>
      <c r="R3247" s="16" t="s">
        <v>8315</v>
      </c>
      <c r="S3247" s="11" t="s">
        <v>8316</v>
      </c>
      <c r="T3247" s="21">
        <f>(((K3247/60)/60)/24)+DATE(1970,1,1)</f>
        <v>41753.635775462964</v>
      </c>
      <c r="U3247" s="21">
        <f>(((I3247/60)/60)/24)+DATE(1970,1,1)</f>
        <v>41783.875</v>
      </c>
    </row>
    <row r="3248" spans="1:21" ht="49" x14ac:dyDescent="0.25">
      <c r="A3248">
        <v>3542</v>
      </c>
      <c r="B3248" s="9" t="s">
        <v>3541</v>
      </c>
      <c r="C3248" s="3" t="s">
        <v>7652</v>
      </c>
      <c r="D3248" s="12">
        <v>5500</v>
      </c>
      <c r="E3248" s="13">
        <v>5623</v>
      </c>
      <c r="F3248" s="11" t="s">
        <v>8218</v>
      </c>
      <c r="G3248" s="11" t="s">
        <v>8223</v>
      </c>
      <c r="H3248" s="11" t="s">
        <v>8245</v>
      </c>
      <c r="I3248" s="11">
        <v>1410099822</v>
      </c>
      <c r="K3248" s="11">
        <v>1404915822</v>
      </c>
      <c r="L3248" s="11" t="b">
        <v>0</v>
      </c>
      <c r="M3248" s="11">
        <v>85</v>
      </c>
      <c r="N3248" s="11" t="b">
        <v>1</v>
      </c>
      <c r="O3248" s="11" t="s">
        <v>8269</v>
      </c>
      <c r="P3248" s="14">
        <f>ROUND(E3248/D3248*100,0)</f>
        <v>102</v>
      </c>
      <c r="Q3248" s="11">
        <f>IFERROR(ROUND(E3248/M3248,2),0)</f>
        <v>66.150000000000006</v>
      </c>
      <c r="R3248" s="16" t="s">
        <v>8315</v>
      </c>
      <c r="S3248" s="11" t="s">
        <v>8316</v>
      </c>
      <c r="T3248" s="21">
        <f>(((K3248/60)/60)/24)+DATE(1970,1,1)</f>
        <v>41829.599791666667</v>
      </c>
      <c r="U3248" s="21">
        <f>(((I3248/60)/60)/24)+DATE(1970,1,1)</f>
        <v>41889.599791666667</v>
      </c>
    </row>
    <row r="3249" spans="1:21" ht="21" x14ac:dyDescent="0.25">
      <c r="A3249">
        <v>3285</v>
      </c>
      <c r="B3249" s="9" t="s">
        <v>3285</v>
      </c>
      <c r="C3249" s="3" t="s">
        <v>7395</v>
      </c>
      <c r="D3249" s="12">
        <v>4999</v>
      </c>
      <c r="E3249" s="13">
        <v>5604</v>
      </c>
      <c r="F3249" s="11" t="s">
        <v>8218</v>
      </c>
      <c r="G3249" s="11" t="s">
        <v>8223</v>
      </c>
      <c r="H3249" s="11" t="s">
        <v>8245</v>
      </c>
      <c r="I3249" s="11">
        <v>1488258000</v>
      </c>
      <c r="K3249" s="11">
        <v>1485556626</v>
      </c>
      <c r="L3249" s="11" t="b">
        <v>0</v>
      </c>
      <c r="M3249" s="11">
        <v>81</v>
      </c>
      <c r="N3249" s="11" t="b">
        <v>1</v>
      </c>
      <c r="O3249" s="11" t="s">
        <v>8269</v>
      </c>
      <c r="P3249" s="14">
        <f>ROUND(E3249/D3249*100,0)</f>
        <v>112</v>
      </c>
      <c r="Q3249" s="11">
        <f>IFERROR(ROUND(E3249/M3249,2),0)</f>
        <v>69.19</v>
      </c>
      <c r="R3249" s="16" t="s">
        <v>8315</v>
      </c>
      <c r="S3249" s="11" t="s">
        <v>8316</v>
      </c>
      <c r="T3249" s="21">
        <f>(((K3249/60)/60)/24)+DATE(1970,1,1)</f>
        <v>42762.942430555559</v>
      </c>
      <c r="U3249" s="21">
        <f>(((I3249/60)/60)/24)+DATE(1970,1,1)</f>
        <v>42794.208333333328</v>
      </c>
    </row>
    <row r="3250" spans="1:21" ht="49" x14ac:dyDescent="0.25">
      <c r="A3250">
        <v>3156</v>
      </c>
      <c r="B3250" s="9" t="s">
        <v>3156</v>
      </c>
      <c r="C3250" s="3" t="s">
        <v>7266</v>
      </c>
      <c r="D3250" s="12">
        <v>5500</v>
      </c>
      <c r="E3250" s="13">
        <v>5600</v>
      </c>
      <c r="F3250" s="11" t="s">
        <v>8218</v>
      </c>
      <c r="G3250" s="11" t="s">
        <v>8223</v>
      </c>
      <c r="H3250" s="11" t="s">
        <v>8245</v>
      </c>
      <c r="I3250" s="11">
        <v>1338591144</v>
      </c>
      <c r="K3250" s="11">
        <v>1335567144</v>
      </c>
      <c r="L3250" s="11" t="b">
        <v>1</v>
      </c>
      <c r="M3250" s="11">
        <v>89</v>
      </c>
      <c r="N3250" s="11" t="b">
        <v>1</v>
      </c>
      <c r="O3250" s="11" t="s">
        <v>8269</v>
      </c>
      <c r="P3250" s="14">
        <f>ROUND(E3250/D3250*100,0)</f>
        <v>102</v>
      </c>
      <c r="Q3250" s="11">
        <f>IFERROR(ROUND(E3250/M3250,2),0)</f>
        <v>62.92</v>
      </c>
      <c r="R3250" s="16" t="s">
        <v>8315</v>
      </c>
      <c r="S3250" s="11" t="s">
        <v>8316</v>
      </c>
      <c r="T3250" s="21">
        <f>(((K3250/60)/60)/24)+DATE(1970,1,1)</f>
        <v>41026.953055555554</v>
      </c>
      <c r="U3250" s="21">
        <f>(((I3250/60)/60)/24)+DATE(1970,1,1)</f>
        <v>41061.953055555554</v>
      </c>
    </row>
    <row r="3251" spans="1:21" ht="33" x14ac:dyDescent="0.25">
      <c r="A3251">
        <v>3698</v>
      </c>
      <c r="B3251" s="9" t="s">
        <v>3695</v>
      </c>
      <c r="C3251" s="3" t="s">
        <v>7808</v>
      </c>
      <c r="D3251" s="12">
        <v>5000</v>
      </c>
      <c r="E3251" s="13">
        <v>5526</v>
      </c>
      <c r="F3251" s="11" t="s">
        <v>8218</v>
      </c>
      <c r="G3251" s="11" t="s">
        <v>8223</v>
      </c>
      <c r="H3251" s="11" t="s">
        <v>8245</v>
      </c>
      <c r="I3251" s="11">
        <v>1456946487</v>
      </c>
      <c r="K3251" s="11">
        <v>1454354487</v>
      </c>
      <c r="L3251" s="11" t="b">
        <v>0</v>
      </c>
      <c r="M3251" s="11">
        <v>136</v>
      </c>
      <c r="N3251" s="11" t="b">
        <v>1</v>
      </c>
      <c r="O3251" s="11" t="s">
        <v>8269</v>
      </c>
      <c r="P3251" s="14">
        <f>ROUND(E3251/D3251*100,0)</f>
        <v>111</v>
      </c>
      <c r="Q3251" s="11">
        <f>IFERROR(ROUND(E3251/M3251,2),0)</f>
        <v>40.630000000000003</v>
      </c>
      <c r="R3251" s="16" t="s">
        <v>8315</v>
      </c>
      <c r="S3251" s="11" t="s">
        <v>8316</v>
      </c>
      <c r="T3251" s="21">
        <f>(((K3251/60)/60)/24)+DATE(1970,1,1)</f>
        <v>42401.806562500002</v>
      </c>
      <c r="U3251" s="21">
        <f>(((I3251/60)/60)/24)+DATE(1970,1,1)</f>
        <v>42431.806562500002</v>
      </c>
    </row>
    <row r="3252" spans="1:21" ht="49" x14ac:dyDescent="0.25">
      <c r="A3252">
        <v>3348</v>
      </c>
      <c r="B3252" s="9" t="s">
        <v>3266</v>
      </c>
      <c r="C3252" s="3" t="s">
        <v>7458</v>
      </c>
      <c r="D3252" s="12">
        <v>5500</v>
      </c>
      <c r="E3252" s="13">
        <v>5516</v>
      </c>
      <c r="F3252" s="11" t="s">
        <v>8218</v>
      </c>
      <c r="G3252" s="11" t="s">
        <v>8223</v>
      </c>
      <c r="H3252" s="11" t="s">
        <v>8245</v>
      </c>
      <c r="I3252" s="11">
        <v>1461988740</v>
      </c>
      <c r="K3252" s="11">
        <v>1459949080</v>
      </c>
      <c r="L3252" s="11" t="b">
        <v>0</v>
      </c>
      <c r="M3252" s="11">
        <v>79</v>
      </c>
      <c r="N3252" s="11" t="b">
        <v>1</v>
      </c>
      <c r="O3252" s="11" t="s">
        <v>8269</v>
      </c>
      <c r="P3252" s="14">
        <f>ROUND(E3252/D3252*100,0)</f>
        <v>100</v>
      </c>
      <c r="Q3252" s="11">
        <f>IFERROR(ROUND(E3252/M3252,2),0)</f>
        <v>69.819999999999993</v>
      </c>
      <c r="R3252" s="16" t="s">
        <v>8315</v>
      </c>
      <c r="S3252" s="11" t="s">
        <v>8316</v>
      </c>
      <c r="T3252" s="21">
        <f>(((K3252/60)/60)/24)+DATE(1970,1,1)</f>
        <v>42466.558796296296</v>
      </c>
      <c r="U3252" s="21">
        <f>(((I3252/60)/60)/24)+DATE(1970,1,1)</f>
        <v>42490.165972222225</v>
      </c>
    </row>
    <row r="3253" spans="1:21" ht="49" x14ac:dyDescent="0.25">
      <c r="A3253">
        <v>3297</v>
      </c>
      <c r="B3253" s="9" t="s">
        <v>3297</v>
      </c>
      <c r="C3253" s="3" t="s">
        <v>7407</v>
      </c>
      <c r="D3253" s="12">
        <v>5500</v>
      </c>
      <c r="E3253" s="13">
        <v>5504</v>
      </c>
      <c r="F3253" s="11" t="s">
        <v>8218</v>
      </c>
      <c r="G3253" s="11" t="s">
        <v>8224</v>
      </c>
      <c r="H3253" s="11" t="s">
        <v>8246</v>
      </c>
      <c r="I3253" s="11">
        <v>1438037940</v>
      </c>
      <c r="K3253" s="11">
        <v>1436380256</v>
      </c>
      <c r="L3253" s="11" t="b">
        <v>0</v>
      </c>
      <c r="M3253" s="11">
        <v>44</v>
      </c>
      <c r="N3253" s="11" t="b">
        <v>1</v>
      </c>
      <c r="O3253" s="11" t="s">
        <v>8269</v>
      </c>
      <c r="P3253" s="14">
        <f>ROUND(E3253/D3253*100,0)</f>
        <v>100</v>
      </c>
      <c r="Q3253" s="11">
        <f>IFERROR(ROUND(E3253/M3253,2),0)</f>
        <v>125.09</v>
      </c>
      <c r="R3253" s="16" t="s">
        <v>8315</v>
      </c>
      <c r="S3253" s="11" t="s">
        <v>8316</v>
      </c>
      <c r="T3253" s="21">
        <f>(((K3253/60)/60)/24)+DATE(1970,1,1)</f>
        <v>42193.771481481483</v>
      </c>
      <c r="U3253" s="21">
        <f>(((I3253/60)/60)/24)+DATE(1970,1,1)</f>
        <v>42212.957638888889</v>
      </c>
    </row>
    <row r="3254" spans="1:21" ht="49" x14ac:dyDescent="0.25">
      <c r="A3254">
        <v>3822</v>
      </c>
      <c r="B3254" s="9" t="s">
        <v>3819</v>
      </c>
      <c r="C3254" s="3" t="s">
        <v>7931</v>
      </c>
      <c r="D3254" s="12">
        <v>5000</v>
      </c>
      <c r="E3254" s="13">
        <v>5501</v>
      </c>
      <c r="F3254" s="11" t="s">
        <v>8218</v>
      </c>
      <c r="G3254" s="11" t="s">
        <v>8235</v>
      </c>
      <c r="H3254" s="11" t="s">
        <v>8248</v>
      </c>
      <c r="I3254" s="11">
        <v>1453244340</v>
      </c>
      <c r="K3254" s="11">
        <v>1448136417</v>
      </c>
      <c r="L3254" s="11" t="b">
        <v>0</v>
      </c>
      <c r="M3254" s="11">
        <v>76</v>
      </c>
      <c r="N3254" s="11" t="b">
        <v>1</v>
      </c>
      <c r="O3254" s="11" t="s">
        <v>8269</v>
      </c>
      <c r="P3254" s="14">
        <f>ROUND(E3254/D3254*100,0)</f>
        <v>110</v>
      </c>
      <c r="Q3254" s="11">
        <f>IFERROR(ROUND(E3254/M3254,2),0)</f>
        <v>72.38</v>
      </c>
      <c r="R3254" s="16" t="s">
        <v>8315</v>
      </c>
      <c r="S3254" s="11" t="s">
        <v>8316</v>
      </c>
      <c r="T3254" s="21">
        <f>(((K3254/60)/60)/24)+DATE(1970,1,1)</f>
        <v>42329.838159722218</v>
      </c>
      <c r="U3254" s="21">
        <f>(((I3254/60)/60)/24)+DATE(1970,1,1)</f>
        <v>42388.957638888889</v>
      </c>
    </row>
    <row r="3255" spans="1:21" ht="49" x14ac:dyDescent="0.25">
      <c r="A3255">
        <v>2961</v>
      </c>
      <c r="B3255" s="9" t="s">
        <v>2961</v>
      </c>
      <c r="C3255" s="3" t="s">
        <v>7071</v>
      </c>
      <c r="D3255" s="12">
        <v>5000</v>
      </c>
      <c r="E3255" s="13">
        <v>5481</v>
      </c>
      <c r="F3255" s="11" t="s">
        <v>8218</v>
      </c>
      <c r="G3255" s="11" t="s">
        <v>8223</v>
      </c>
      <c r="H3255" s="11" t="s">
        <v>8245</v>
      </c>
      <c r="I3255" s="11">
        <v>1427342400</v>
      </c>
      <c r="K3255" s="11">
        <v>1424927159</v>
      </c>
      <c r="L3255" s="11" t="b">
        <v>0</v>
      </c>
      <c r="M3255" s="11">
        <v>108</v>
      </c>
      <c r="N3255" s="11" t="b">
        <v>1</v>
      </c>
      <c r="O3255" s="11" t="s">
        <v>8269</v>
      </c>
      <c r="P3255" s="14">
        <f>ROUND(E3255/D3255*100,0)</f>
        <v>110</v>
      </c>
      <c r="Q3255" s="11">
        <f>IFERROR(ROUND(E3255/M3255,2),0)</f>
        <v>50.75</v>
      </c>
      <c r="R3255" s="16" t="s">
        <v>8315</v>
      </c>
      <c r="S3255" s="11" t="s">
        <v>8316</v>
      </c>
      <c r="T3255" s="21">
        <f>(((K3255/60)/60)/24)+DATE(1970,1,1)</f>
        <v>42061.212488425925</v>
      </c>
      <c r="U3255" s="21">
        <f>(((I3255/60)/60)/24)+DATE(1970,1,1)</f>
        <v>42089.166666666672</v>
      </c>
    </row>
    <row r="3256" spans="1:21" ht="49" x14ac:dyDescent="0.25">
      <c r="A3256">
        <v>3175</v>
      </c>
      <c r="B3256" s="9" t="s">
        <v>3175</v>
      </c>
      <c r="C3256" s="3" t="s">
        <v>7285</v>
      </c>
      <c r="D3256" s="12">
        <v>5000</v>
      </c>
      <c r="E3256" s="13">
        <v>5478</v>
      </c>
      <c r="F3256" s="11" t="s">
        <v>8218</v>
      </c>
      <c r="G3256" s="11" t="s">
        <v>8223</v>
      </c>
      <c r="H3256" s="11" t="s">
        <v>8245</v>
      </c>
      <c r="I3256" s="11">
        <v>1297977427</v>
      </c>
      <c r="K3256" s="11">
        <v>1292793427</v>
      </c>
      <c r="L3256" s="11" t="b">
        <v>1</v>
      </c>
      <c r="M3256" s="11">
        <v>60</v>
      </c>
      <c r="N3256" s="11" t="b">
        <v>1</v>
      </c>
      <c r="O3256" s="11" t="s">
        <v>8269</v>
      </c>
      <c r="P3256" s="14">
        <f>ROUND(E3256/D3256*100,0)</f>
        <v>110</v>
      </c>
      <c r="Q3256" s="11">
        <f>IFERROR(ROUND(E3256/M3256,2),0)</f>
        <v>91.3</v>
      </c>
      <c r="R3256" s="16" t="s">
        <v>8315</v>
      </c>
      <c r="S3256" s="11" t="s">
        <v>8316</v>
      </c>
      <c r="T3256" s="21">
        <f>(((K3256/60)/60)/24)+DATE(1970,1,1)</f>
        <v>40531.886886574073</v>
      </c>
      <c r="U3256" s="21">
        <f>(((I3256/60)/60)/24)+DATE(1970,1,1)</f>
        <v>40591.886886574073</v>
      </c>
    </row>
    <row r="3257" spans="1:21" ht="49" x14ac:dyDescent="0.25">
      <c r="A3257">
        <v>3260</v>
      </c>
      <c r="B3257" s="9" t="s">
        <v>3260</v>
      </c>
      <c r="C3257" s="3" t="s">
        <v>7370</v>
      </c>
      <c r="D3257" s="12">
        <v>5000</v>
      </c>
      <c r="E3257" s="13">
        <v>5462</v>
      </c>
      <c r="F3257" s="11" t="s">
        <v>8218</v>
      </c>
      <c r="G3257" s="11" t="s">
        <v>8223</v>
      </c>
      <c r="H3257" s="11" t="s">
        <v>8245</v>
      </c>
      <c r="I3257" s="11">
        <v>1448903318</v>
      </c>
      <c r="K3257" s="11">
        <v>1445875718</v>
      </c>
      <c r="L3257" s="11" t="b">
        <v>1</v>
      </c>
      <c r="M3257" s="11">
        <v>73</v>
      </c>
      <c r="N3257" s="11" t="b">
        <v>1</v>
      </c>
      <c r="O3257" s="11" t="s">
        <v>8269</v>
      </c>
      <c r="P3257" s="14">
        <f>ROUND(E3257/D3257*100,0)</f>
        <v>109</v>
      </c>
      <c r="Q3257" s="11">
        <f>IFERROR(ROUND(E3257/M3257,2),0)</f>
        <v>74.819999999999993</v>
      </c>
      <c r="R3257" s="16" t="s">
        <v>8315</v>
      </c>
      <c r="S3257" s="11" t="s">
        <v>8316</v>
      </c>
      <c r="T3257" s="21">
        <f>(((K3257/60)/60)/24)+DATE(1970,1,1)</f>
        <v>42303.672662037032</v>
      </c>
      <c r="U3257" s="21">
        <f>(((I3257/60)/60)/24)+DATE(1970,1,1)</f>
        <v>42338.714328703703</v>
      </c>
    </row>
    <row r="3258" spans="1:21" ht="49" x14ac:dyDescent="0.25">
      <c r="A3258">
        <v>3277</v>
      </c>
      <c r="B3258" s="9" t="s">
        <v>3277</v>
      </c>
      <c r="C3258" s="3" t="s">
        <v>7387</v>
      </c>
      <c r="D3258" s="12">
        <v>5000</v>
      </c>
      <c r="E3258" s="13">
        <v>5430</v>
      </c>
      <c r="F3258" s="11" t="s">
        <v>8218</v>
      </c>
      <c r="G3258" s="11" t="s">
        <v>8224</v>
      </c>
      <c r="H3258" s="11" t="s">
        <v>8246</v>
      </c>
      <c r="I3258" s="11">
        <v>1416331406</v>
      </c>
      <c r="K3258" s="11">
        <v>1413735806</v>
      </c>
      <c r="L3258" s="11" t="b">
        <v>1</v>
      </c>
      <c r="M3258" s="11">
        <v>100</v>
      </c>
      <c r="N3258" s="11" t="b">
        <v>1</v>
      </c>
      <c r="O3258" s="11" t="s">
        <v>8269</v>
      </c>
      <c r="P3258" s="14">
        <f>ROUND(E3258/D3258*100,0)</f>
        <v>109</v>
      </c>
      <c r="Q3258" s="11">
        <f>IFERROR(ROUND(E3258/M3258,2),0)</f>
        <v>54.3</v>
      </c>
      <c r="R3258" s="16" t="s">
        <v>8315</v>
      </c>
      <c r="S3258" s="11" t="s">
        <v>8316</v>
      </c>
      <c r="T3258" s="21">
        <f>(((K3258/60)/60)/24)+DATE(1970,1,1)</f>
        <v>41931.682939814818</v>
      </c>
      <c r="U3258" s="21">
        <f>(((I3258/60)/60)/24)+DATE(1970,1,1)</f>
        <v>41961.724606481483</v>
      </c>
    </row>
    <row r="3259" spans="1:21" ht="49" x14ac:dyDescent="0.25">
      <c r="A3259">
        <v>3352</v>
      </c>
      <c r="B3259" s="9" t="s">
        <v>3351</v>
      </c>
      <c r="C3259" s="3" t="s">
        <v>7462</v>
      </c>
      <c r="D3259" s="12">
        <v>5000</v>
      </c>
      <c r="E3259" s="13">
        <v>5376</v>
      </c>
      <c r="F3259" s="11" t="s">
        <v>8218</v>
      </c>
      <c r="G3259" s="11" t="s">
        <v>8224</v>
      </c>
      <c r="H3259" s="11" t="s">
        <v>8246</v>
      </c>
      <c r="I3259" s="11">
        <v>1467414000</v>
      </c>
      <c r="K3259" s="11">
        <v>1462492178</v>
      </c>
      <c r="L3259" s="11" t="b">
        <v>0</v>
      </c>
      <c r="M3259" s="11">
        <v>70</v>
      </c>
      <c r="N3259" s="11" t="b">
        <v>1</v>
      </c>
      <c r="O3259" s="11" t="s">
        <v>8269</v>
      </c>
      <c r="P3259" s="14">
        <f>ROUND(E3259/D3259*100,0)</f>
        <v>108</v>
      </c>
      <c r="Q3259" s="11">
        <f>IFERROR(ROUND(E3259/M3259,2),0)</f>
        <v>76.8</v>
      </c>
      <c r="R3259" s="16" t="s">
        <v>8315</v>
      </c>
      <c r="S3259" s="11" t="s">
        <v>8316</v>
      </c>
      <c r="T3259" s="21">
        <f>(((K3259/60)/60)/24)+DATE(1970,1,1)</f>
        <v>42495.992800925931</v>
      </c>
      <c r="U3259" s="21">
        <f>(((I3259/60)/60)/24)+DATE(1970,1,1)</f>
        <v>42552.958333333328</v>
      </c>
    </row>
    <row r="3260" spans="1:21" ht="33" x14ac:dyDescent="0.25">
      <c r="A3260">
        <v>3334</v>
      </c>
      <c r="B3260" s="9" t="s">
        <v>3334</v>
      </c>
      <c r="C3260" s="3" t="s">
        <v>7444</v>
      </c>
      <c r="D3260" s="12">
        <v>3871</v>
      </c>
      <c r="E3260" s="13">
        <v>5366</v>
      </c>
      <c r="F3260" s="11" t="s">
        <v>8218</v>
      </c>
      <c r="G3260" s="11" t="s">
        <v>8223</v>
      </c>
      <c r="H3260" s="11" t="s">
        <v>8245</v>
      </c>
      <c r="I3260" s="11">
        <v>1438259422</v>
      </c>
      <c r="K3260" s="11">
        <v>1435667422</v>
      </c>
      <c r="L3260" s="11" t="b">
        <v>0</v>
      </c>
      <c r="M3260" s="11">
        <v>46</v>
      </c>
      <c r="N3260" s="11" t="b">
        <v>1</v>
      </c>
      <c r="O3260" s="11" t="s">
        <v>8269</v>
      </c>
      <c r="P3260" s="14">
        <f>ROUND(E3260/D3260*100,0)</f>
        <v>139</v>
      </c>
      <c r="Q3260" s="11">
        <f>IFERROR(ROUND(E3260/M3260,2),0)</f>
        <v>116.65</v>
      </c>
      <c r="R3260" s="16" t="s">
        <v>8315</v>
      </c>
      <c r="S3260" s="11" t="s">
        <v>8316</v>
      </c>
      <c r="T3260" s="21">
        <f>(((K3260/60)/60)/24)+DATE(1970,1,1)</f>
        <v>42185.521087962959</v>
      </c>
      <c r="U3260" s="21">
        <f>(((I3260/60)/60)/24)+DATE(1970,1,1)</f>
        <v>42215.521087962959</v>
      </c>
    </row>
    <row r="3261" spans="1:21" ht="49" x14ac:dyDescent="0.25">
      <c r="A3261">
        <v>3483</v>
      </c>
      <c r="B3261" s="9" t="s">
        <v>3482</v>
      </c>
      <c r="C3261" s="3" t="s">
        <v>7593</v>
      </c>
      <c r="D3261" s="12">
        <v>3350</v>
      </c>
      <c r="E3261" s="13">
        <v>5358</v>
      </c>
      <c r="F3261" s="11" t="s">
        <v>8218</v>
      </c>
      <c r="G3261" s="11" t="s">
        <v>8223</v>
      </c>
      <c r="H3261" s="11" t="s">
        <v>8245</v>
      </c>
      <c r="I3261" s="11">
        <v>1404403381</v>
      </c>
      <c r="K3261" s="11">
        <v>1401811381</v>
      </c>
      <c r="L3261" s="11" t="b">
        <v>0</v>
      </c>
      <c r="M3261" s="11">
        <v>133</v>
      </c>
      <c r="N3261" s="11" t="b">
        <v>1</v>
      </c>
      <c r="O3261" s="11" t="s">
        <v>8269</v>
      </c>
      <c r="P3261" s="14">
        <f>ROUND(E3261/D3261*100,0)</f>
        <v>160</v>
      </c>
      <c r="Q3261" s="11">
        <f>IFERROR(ROUND(E3261/M3261,2),0)</f>
        <v>40.29</v>
      </c>
      <c r="R3261" s="16" t="s">
        <v>8315</v>
      </c>
      <c r="S3261" s="11" t="s">
        <v>8316</v>
      </c>
      <c r="T3261" s="21">
        <f>(((K3261/60)/60)/24)+DATE(1970,1,1)</f>
        <v>41793.668761574074</v>
      </c>
      <c r="U3261" s="21">
        <f>(((I3261/60)/60)/24)+DATE(1970,1,1)</f>
        <v>41823.668761574074</v>
      </c>
    </row>
    <row r="3262" spans="1:21" ht="49" x14ac:dyDescent="0.25">
      <c r="A3262">
        <v>3495</v>
      </c>
      <c r="B3262" s="9" t="s">
        <v>3494</v>
      </c>
      <c r="C3262" s="3" t="s">
        <v>7605</v>
      </c>
      <c r="D3262" s="12">
        <v>5000</v>
      </c>
      <c r="E3262" s="13">
        <v>5343</v>
      </c>
      <c r="F3262" s="11" t="s">
        <v>8218</v>
      </c>
      <c r="G3262" s="11" t="s">
        <v>8228</v>
      </c>
      <c r="H3262" s="11" t="s">
        <v>8250</v>
      </c>
      <c r="I3262" s="11">
        <v>1414862280</v>
      </c>
      <c r="K3262" s="11">
        <v>1412360309</v>
      </c>
      <c r="L3262" s="11" t="b">
        <v>0</v>
      </c>
      <c r="M3262" s="11">
        <v>72</v>
      </c>
      <c r="N3262" s="11" t="b">
        <v>1</v>
      </c>
      <c r="O3262" s="11" t="s">
        <v>8269</v>
      </c>
      <c r="P3262" s="14">
        <f>ROUND(E3262/D3262*100,0)</f>
        <v>107</v>
      </c>
      <c r="Q3262" s="11">
        <f>IFERROR(ROUND(E3262/M3262,2),0)</f>
        <v>74.209999999999994</v>
      </c>
      <c r="R3262" s="16" t="s">
        <v>8315</v>
      </c>
      <c r="S3262" s="11" t="s">
        <v>8316</v>
      </c>
      <c r="T3262" s="21">
        <f>(((K3262/60)/60)/24)+DATE(1970,1,1)</f>
        <v>41915.762835648151</v>
      </c>
      <c r="U3262" s="21">
        <f>(((I3262/60)/60)/24)+DATE(1970,1,1)</f>
        <v>41944.720833333333</v>
      </c>
    </row>
    <row r="3263" spans="1:21" ht="49" x14ac:dyDescent="0.25">
      <c r="A3263">
        <v>3436</v>
      </c>
      <c r="B3263" s="9" t="s">
        <v>3435</v>
      </c>
      <c r="C3263" s="3" t="s">
        <v>7546</v>
      </c>
      <c r="D3263" s="12">
        <v>5000</v>
      </c>
      <c r="E3263" s="13">
        <v>5295</v>
      </c>
      <c r="F3263" s="11" t="s">
        <v>8218</v>
      </c>
      <c r="G3263" s="11" t="s">
        <v>8223</v>
      </c>
      <c r="H3263" s="11" t="s">
        <v>8245</v>
      </c>
      <c r="I3263" s="11">
        <v>1408638480</v>
      </c>
      <c r="K3263" s="11">
        <v>1406811593</v>
      </c>
      <c r="L3263" s="11" t="b">
        <v>0</v>
      </c>
      <c r="M3263" s="11">
        <v>37</v>
      </c>
      <c r="N3263" s="11" t="b">
        <v>1</v>
      </c>
      <c r="O3263" s="11" t="s">
        <v>8269</v>
      </c>
      <c r="P3263" s="14">
        <f>ROUND(E3263/D3263*100,0)</f>
        <v>106</v>
      </c>
      <c r="Q3263" s="11">
        <f>IFERROR(ROUND(E3263/M3263,2),0)</f>
        <v>143.11000000000001</v>
      </c>
      <c r="R3263" s="16" t="s">
        <v>8315</v>
      </c>
      <c r="S3263" s="11" t="s">
        <v>8316</v>
      </c>
      <c r="T3263" s="21">
        <f>(((K3263/60)/60)/24)+DATE(1970,1,1)</f>
        <v>41851.541585648149</v>
      </c>
      <c r="U3263" s="21">
        <f>(((I3263/60)/60)/24)+DATE(1970,1,1)</f>
        <v>41872.686111111114</v>
      </c>
    </row>
    <row r="3264" spans="1:21" ht="49" x14ac:dyDescent="0.25">
      <c r="A3264">
        <v>3656</v>
      </c>
      <c r="B3264" s="9" t="s">
        <v>3653</v>
      </c>
      <c r="C3264" s="3" t="s">
        <v>7766</v>
      </c>
      <c r="D3264" s="12">
        <v>5000</v>
      </c>
      <c r="E3264" s="13">
        <v>5291</v>
      </c>
      <c r="F3264" s="11" t="s">
        <v>8218</v>
      </c>
      <c r="G3264" s="11" t="s">
        <v>8239</v>
      </c>
      <c r="H3264" s="11" t="s">
        <v>8256</v>
      </c>
      <c r="I3264" s="11">
        <v>1485989940</v>
      </c>
      <c r="K3264" s="11">
        <v>1483393836</v>
      </c>
      <c r="L3264" s="11" t="b">
        <v>0</v>
      </c>
      <c r="M3264" s="11">
        <v>46</v>
      </c>
      <c r="N3264" s="11" t="b">
        <v>1</v>
      </c>
      <c r="O3264" s="11" t="s">
        <v>8269</v>
      </c>
      <c r="P3264" s="14">
        <f>ROUND(E3264/D3264*100,0)</f>
        <v>106</v>
      </c>
      <c r="Q3264" s="11">
        <f>IFERROR(ROUND(E3264/M3264,2),0)</f>
        <v>115.02</v>
      </c>
      <c r="R3264" s="16" t="s">
        <v>8315</v>
      </c>
      <c r="S3264" s="11" t="s">
        <v>8316</v>
      </c>
      <c r="T3264" s="21">
        <f>(((K3264/60)/60)/24)+DATE(1970,1,1)</f>
        <v>42737.910138888896</v>
      </c>
      <c r="U3264" s="21">
        <f>(((I3264/60)/60)/24)+DATE(1970,1,1)</f>
        <v>42767.957638888889</v>
      </c>
    </row>
    <row r="3265" spans="1:21" ht="49" x14ac:dyDescent="0.25">
      <c r="A3265">
        <v>3685</v>
      </c>
      <c r="B3265" s="9" t="s">
        <v>3682</v>
      </c>
      <c r="C3265" s="3" t="s">
        <v>7795</v>
      </c>
      <c r="D3265" s="12">
        <v>5000</v>
      </c>
      <c r="E3265" s="13">
        <v>5285</v>
      </c>
      <c r="F3265" s="11" t="s">
        <v>8218</v>
      </c>
      <c r="G3265" s="11" t="s">
        <v>8223</v>
      </c>
      <c r="H3265" s="11" t="s">
        <v>8245</v>
      </c>
      <c r="I3265" s="11">
        <v>1400533200</v>
      </c>
      <c r="K3265" s="11">
        <v>1398348859</v>
      </c>
      <c r="L3265" s="11" t="b">
        <v>0</v>
      </c>
      <c r="M3265" s="11">
        <v>126</v>
      </c>
      <c r="N3265" s="11" t="b">
        <v>1</v>
      </c>
      <c r="O3265" s="11" t="s">
        <v>8269</v>
      </c>
      <c r="P3265" s="14">
        <f>ROUND(E3265/D3265*100,0)</f>
        <v>106</v>
      </c>
      <c r="Q3265" s="11">
        <f>IFERROR(ROUND(E3265/M3265,2),0)</f>
        <v>41.94</v>
      </c>
      <c r="R3265" s="16" t="s">
        <v>8315</v>
      </c>
      <c r="S3265" s="11" t="s">
        <v>8316</v>
      </c>
      <c r="T3265" s="21">
        <f>(((K3265/60)/60)/24)+DATE(1970,1,1)</f>
        <v>41753.593275462961</v>
      </c>
      <c r="U3265" s="21">
        <f>(((I3265/60)/60)/24)+DATE(1970,1,1)</f>
        <v>41778.875</v>
      </c>
    </row>
    <row r="3266" spans="1:21" ht="49" x14ac:dyDescent="0.25">
      <c r="A3266">
        <v>3825</v>
      </c>
      <c r="B3266" s="9" t="s">
        <v>3822</v>
      </c>
      <c r="C3266" s="3" t="s">
        <v>7934</v>
      </c>
      <c r="D3266" s="12">
        <v>5000</v>
      </c>
      <c r="E3266" s="13">
        <v>5271</v>
      </c>
      <c r="F3266" s="11" t="s">
        <v>8218</v>
      </c>
      <c r="G3266" s="11" t="s">
        <v>8223</v>
      </c>
      <c r="H3266" s="11" t="s">
        <v>8245</v>
      </c>
      <c r="I3266" s="11">
        <v>1434505214</v>
      </c>
      <c r="K3266" s="11">
        <v>1432690814</v>
      </c>
      <c r="L3266" s="11" t="b">
        <v>0</v>
      </c>
      <c r="M3266" s="11">
        <v>49</v>
      </c>
      <c r="N3266" s="11" t="b">
        <v>1</v>
      </c>
      <c r="O3266" s="11" t="s">
        <v>8269</v>
      </c>
      <c r="P3266" s="14">
        <f>ROUND(E3266/D3266*100,0)</f>
        <v>105</v>
      </c>
      <c r="Q3266" s="11">
        <f>IFERROR(ROUND(E3266/M3266,2),0)</f>
        <v>107.57</v>
      </c>
      <c r="R3266" s="16" t="s">
        <v>8315</v>
      </c>
      <c r="S3266" s="11" t="s">
        <v>8316</v>
      </c>
      <c r="T3266" s="21">
        <f>(((K3266/60)/60)/24)+DATE(1970,1,1)</f>
        <v>42151.069606481484</v>
      </c>
      <c r="U3266" s="21">
        <f>(((I3266/60)/60)/24)+DATE(1970,1,1)</f>
        <v>42172.069606481484</v>
      </c>
    </row>
    <row r="3267" spans="1:21" ht="49" x14ac:dyDescent="0.25">
      <c r="A3267">
        <v>3440</v>
      </c>
      <c r="B3267" s="9" t="s">
        <v>3439</v>
      </c>
      <c r="C3267" s="3" t="s">
        <v>7550</v>
      </c>
      <c r="D3267" s="12">
        <v>5000</v>
      </c>
      <c r="E3267" s="13">
        <v>5260.92</v>
      </c>
      <c r="F3267" s="11" t="s">
        <v>8218</v>
      </c>
      <c r="G3267" s="11" t="s">
        <v>8223</v>
      </c>
      <c r="H3267" s="11" t="s">
        <v>8245</v>
      </c>
      <c r="I3267" s="11">
        <v>1405095300</v>
      </c>
      <c r="K3267" s="11">
        <v>1403146628</v>
      </c>
      <c r="L3267" s="11" t="b">
        <v>0</v>
      </c>
      <c r="M3267" s="11">
        <v>82</v>
      </c>
      <c r="N3267" s="11" t="b">
        <v>1</v>
      </c>
      <c r="O3267" s="11" t="s">
        <v>8269</v>
      </c>
      <c r="P3267" s="14">
        <f>ROUND(E3267/D3267*100,0)</f>
        <v>105</v>
      </c>
      <c r="Q3267" s="11">
        <f>IFERROR(ROUND(E3267/M3267,2),0)</f>
        <v>64.16</v>
      </c>
      <c r="R3267" s="16" t="s">
        <v>8315</v>
      </c>
      <c r="S3267" s="11" t="s">
        <v>8316</v>
      </c>
      <c r="T3267" s="21">
        <f>(((K3267/60)/60)/24)+DATE(1970,1,1)</f>
        <v>41809.12300925926</v>
      </c>
      <c r="U3267" s="21">
        <f>(((I3267/60)/60)/24)+DATE(1970,1,1)</f>
        <v>41831.677083333336</v>
      </c>
    </row>
    <row r="3268" spans="1:21" ht="49" x14ac:dyDescent="0.25">
      <c r="A3268">
        <v>3276</v>
      </c>
      <c r="B3268" s="9" t="s">
        <v>3276</v>
      </c>
      <c r="C3268" s="3" t="s">
        <v>7386</v>
      </c>
      <c r="D3268" s="12">
        <v>4500</v>
      </c>
      <c r="E3268" s="13">
        <v>5258</v>
      </c>
      <c r="F3268" s="11" t="s">
        <v>8218</v>
      </c>
      <c r="G3268" s="11" t="s">
        <v>8228</v>
      </c>
      <c r="H3268" s="11" t="s">
        <v>8250</v>
      </c>
      <c r="I3268" s="11">
        <v>1459483140</v>
      </c>
      <c r="K3268" s="11">
        <v>1456526879</v>
      </c>
      <c r="L3268" s="11" t="b">
        <v>1</v>
      </c>
      <c r="M3268" s="11">
        <v>100</v>
      </c>
      <c r="N3268" s="11" t="b">
        <v>1</v>
      </c>
      <c r="O3268" s="11" t="s">
        <v>8269</v>
      </c>
      <c r="P3268" s="14">
        <f>ROUND(E3268/D3268*100,0)</f>
        <v>117</v>
      </c>
      <c r="Q3268" s="11">
        <f>IFERROR(ROUND(E3268/M3268,2),0)</f>
        <v>52.58</v>
      </c>
      <c r="R3268" s="16" t="s">
        <v>8315</v>
      </c>
      <c r="S3268" s="11" t="s">
        <v>8316</v>
      </c>
      <c r="T3268" s="21">
        <f>(((K3268/60)/60)/24)+DATE(1970,1,1)</f>
        <v>42426.949988425928</v>
      </c>
      <c r="U3268" s="21">
        <f>(((I3268/60)/60)/24)+DATE(1970,1,1)</f>
        <v>42461.165972222225</v>
      </c>
    </row>
    <row r="3269" spans="1:21" ht="33" x14ac:dyDescent="0.25">
      <c r="A3269">
        <v>3146</v>
      </c>
      <c r="B3269" s="9" t="s">
        <v>3146</v>
      </c>
      <c r="C3269" s="3" t="s">
        <v>7256</v>
      </c>
      <c r="D3269" s="12">
        <v>50000</v>
      </c>
      <c r="E3269" s="13">
        <v>5250</v>
      </c>
      <c r="F3269" s="11" t="s">
        <v>8221</v>
      </c>
      <c r="G3269" s="11" t="s">
        <v>8237</v>
      </c>
      <c r="H3269" s="11" t="s">
        <v>8255</v>
      </c>
      <c r="I3269" s="11">
        <v>1492356166</v>
      </c>
      <c r="K3269" s="11">
        <v>1488471766</v>
      </c>
      <c r="L3269" s="11" t="b">
        <v>0</v>
      </c>
      <c r="M3269" s="11">
        <v>12</v>
      </c>
      <c r="N3269" s="11" t="b">
        <v>0</v>
      </c>
      <c r="O3269" s="11" t="s">
        <v>8269</v>
      </c>
      <c r="P3269" s="14">
        <f>ROUND(E3269/D3269*100,0)</f>
        <v>11</v>
      </c>
      <c r="Q3269" s="11">
        <f>IFERROR(ROUND(E3269/M3269,2),0)</f>
        <v>437.5</v>
      </c>
      <c r="R3269" s="16" t="s">
        <v>8315</v>
      </c>
      <c r="S3269" s="11" t="s">
        <v>8316</v>
      </c>
      <c r="T3269" s="21">
        <f>(((K3269/60)/60)/24)+DATE(1970,1,1)</f>
        <v>42796.682476851856</v>
      </c>
      <c r="U3269" s="21">
        <f>(((I3269/60)/60)/24)+DATE(1970,1,1)</f>
        <v>42841.640810185185</v>
      </c>
    </row>
    <row r="3270" spans="1:21" ht="49" x14ac:dyDescent="0.25">
      <c r="A3270">
        <v>3331</v>
      </c>
      <c r="B3270" s="9" t="s">
        <v>3331</v>
      </c>
      <c r="C3270" s="3" t="s">
        <v>7441</v>
      </c>
      <c r="D3270" s="12">
        <v>5000</v>
      </c>
      <c r="E3270" s="13">
        <v>5226</v>
      </c>
      <c r="F3270" s="11" t="s">
        <v>8218</v>
      </c>
      <c r="G3270" s="11" t="s">
        <v>8223</v>
      </c>
      <c r="H3270" s="11" t="s">
        <v>8245</v>
      </c>
      <c r="I3270" s="11">
        <v>1444149886</v>
      </c>
      <c r="K3270" s="11">
        <v>1441125886</v>
      </c>
      <c r="L3270" s="11" t="b">
        <v>0</v>
      </c>
      <c r="M3270" s="11">
        <v>65</v>
      </c>
      <c r="N3270" s="11" t="b">
        <v>1</v>
      </c>
      <c r="O3270" s="11" t="s">
        <v>8269</v>
      </c>
      <c r="P3270" s="14">
        <f>ROUND(E3270/D3270*100,0)</f>
        <v>105</v>
      </c>
      <c r="Q3270" s="11">
        <f>IFERROR(ROUND(E3270/M3270,2),0)</f>
        <v>80.400000000000006</v>
      </c>
      <c r="R3270" s="16" t="s">
        <v>8315</v>
      </c>
      <c r="S3270" s="11" t="s">
        <v>8316</v>
      </c>
      <c r="T3270" s="21">
        <f>(((K3270/60)/60)/24)+DATE(1970,1,1)</f>
        <v>42248.697754629626</v>
      </c>
      <c r="U3270" s="21">
        <f>(((I3270/60)/60)/24)+DATE(1970,1,1)</f>
        <v>42283.697754629626</v>
      </c>
    </row>
    <row r="3271" spans="1:21" ht="33" x14ac:dyDescent="0.25">
      <c r="A3271">
        <v>3217</v>
      </c>
      <c r="B3271" s="9" t="s">
        <v>3217</v>
      </c>
      <c r="C3271" s="3" t="s">
        <v>7327</v>
      </c>
      <c r="D3271" s="12">
        <v>4500</v>
      </c>
      <c r="E3271" s="13">
        <v>5221</v>
      </c>
      <c r="F3271" s="11" t="s">
        <v>8218</v>
      </c>
      <c r="G3271" s="11" t="s">
        <v>8223</v>
      </c>
      <c r="H3271" s="11" t="s">
        <v>8245</v>
      </c>
      <c r="I3271" s="11">
        <v>1478264784</v>
      </c>
      <c r="K3271" s="11">
        <v>1475672784</v>
      </c>
      <c r="L3271" s="11" t="b">
        <v>1</v>
      </c>
      <c r="M3271" s="11">
        <v>104</v>
      </c>
      <c r="N3271" s="11" t="b">
        <v>1</v>
      </c>
      <c r="O3271" s="11" t="s">
        <v>8269</v>
      </c>
      <c r="P3271" s="14">
        <f>ROUND(E3271/D3271*100,0)</f>
        <v>116</v>
      </c>
      <c r="Q3271" s="11">
        <f>IFERROR(ROUND(E3271/M3271,2),0)</f>
        <v>50.2</v>
      </c>
      <c r="R3271" s="16" t="s">
        <v>8315</v>
      </c>
      <c r="S3271" s="11" t="s">
        <v>8316</v>
      </c>
      <c r="T3271" s="21">
        <f>(((K3271/60)/60)/24)+DATE(1970,1,1)</f>
        <v>42648.546111111107</v>
      </c>
      <c r="U3271" s="21">
        <f>(((I3271/60)/60)/24)+DATE(1970,1,1)</f>
        <v>42678.546111111107</v>
      </c>
    </row>
    <row r="3272" spans="1:21" ht="49" x14ac:dyDescent="0.25">
      <c r="A3272">
        <v>3369</v>
      </c>
      <c r="B3272" s="9" t="s">
        <v>3368</v>
      </c>
      <c r="C3272" s="3" t="s">
        <v>7479</v>
      </c>
      <c r="D3272" s="12">
        <v>5000</v>
      </c>
      <c r="E3272" s="13">
        <v>5195</v>
      </c>
      <c r="F3272" s="11" t="s">
        <v>8218</v>
      </c>
      <c r="G3272" s="11" t="s">
        <v>8240</v>
      </c>
      <c r="H3272" s="11" t="s">
        <v>8248</v>
      </c>
      <c r="I3272" s="11">
        <v>1484441980</v>
      </c>
      <c r="K3272" s="11">
        <v>1479257980</v>
      </c>
      <c r="L3272" s="11" t="b">
        <v>0</v>
      </c>
      <c r="M3272" s="11">
        <v>54</v>
      </c>
      <c r="N3272" s="11" t="b">
        <v>1</v>
      </c>
      <c r="O3272" s="11" t="s">
        <v>8269</v>
      </c>
      <c r="P3272" s="14">
        <f>ROUND(E3272/D3272*100,0)</f>
        <v>104</v>
      </c>
      <c r="Q3272" s="11">
        <f>IFERROR(ROUND(E3272/M3272,2),0)</f>
        <v>96.2</v>
      </c>
      <c r="R3272" s="16" t="s">
        <v>8315</v>
      </c>
      <c r="S3272" s="11" t="s">
        <v>8316</v>
      </c>
      <c r="T3272" s="21">
        <f>(((K3272/60)/60)/24)+DATE(1970,1,1)</f>
        <v>42690.041435185187</v>
      </c>
      <c r="U3272" s="21">
        <f>(((I3272/60)/60)/24)+DATE(1970,1,1)</f>
        <v>42750.041435185187</v>
      </c>
    </row>
    <row r="3273" spans="1:21" ht="49" x14ac:dyDescent="0.25">
      <c r="A3273">
        <v>3208</v>
      </c>
      <c r="B3273" s="9" t="s">
        <v>3208</v>
      </c>
      <c r="C3273" s="3" t="s">
        <v>7318</v>
      </c>
      <c r="D3273" s="12">
        <v>5000</v>
      </c>
      <c r="E3273" s="13">
        <v>5175</v>
      </c>
      <c r="F3273" s="11" t="s">
        <v>8218</v>
      </c>
      <c r="G3273" s="11" t="s">
        <v>8223</v>
      </c>
      <c r="H3273" s="11" t="s">
        <v>8245</v>
      </c>
      <c r="I3273" s="11">
        <v>1406557877</v>
      </c>
      <c r="K3273" s="11">
        <v>1404743477</v>
      </c>
      <c r="L3273" s="11" t="b">
        <v>1</v>
      </c>
      <c r="M3273" s="11">
        <v>82</v>
      </c>
      <c r="N3273" s="11" t="b">
        <v>1</v>
      </c>
      <c r="O3273" s="11" t="s">
        <v>8269</v>
      </c>
      <c r="P3273" s="14">
        <f>ROUND(E3273/D3273*100,0)</f>
        <v>104</v>
      </c>
      <c r="Q3273" s="11">
        <f>IFERROR(ROUND(E3273/M3273,2),0)</f>
        <v>63.11</v>
      </c>
      <c r="R3273" s="16" t="s">
        <v>8315</v>
      </c>
      <c r="S3273" s="11" t="s">
        <v>8316</v>
      </c>
      <c r="T3273" s="21">
        <f>(((K3273/60)/60)/24)+DATE(1970,1,1)</f>
        <v>41827.605057870373</v>
      </c>
      <c r="U3273" s="21">
        <f>(((I3273/60)/60)/24)+DATE(1970,1,1)</f>
        <v>41848.605057870373</v>
      </c>
    </row>
    <row r="3274" spans="1:21" ht="49" x14ac:dyDescent="0.25">
      <c r="A3274">
        <v>3464</v>
      </c>
      <c r="B3274" s="9" t="s">
        <v>3463</v>
      </c>
      <c r="C3274" s="3" t="s">
        <v>7574</v>
      </c>
      <c r="D3274" s="12">
        <v>5000</v>
      </c>
      <c r="E3274" s="13">
        <v>5116.18</v>
      </c>
      <c r="F3274" s="11" t="s">
        <v>8218</v>
      </c>
      <c r="G3274" s="11" t="s">
        <v>8223</v>
      </c>
      <c r="H3274" s="11" t="s">
        <v>8245</v>
      </c>
      <c r="I3274" s="11">
        <v>1471921637</v>
      </c>
      <c r="K3274" s="11">
        <v>1469329637</v>
      </c>
      <c r="L3274" s="11" t="b">
        <v>0</v>
      </c>
      <c r="M3274" s="11">
        <v>93</v>
      </c>
      <c r="N3274" s="11" t="b">
        <v>1</v>
      </c>
      <c r="O3274" s="11" t="s">
        <v>8269</v>
      </c>
      <c r="P3274" s="14">
        <f>ROUND(E3274/D3274*100,0)</f>
        <v>102</v>
      </c>
      <c r="Q3274" s="11">
        <f>IFERROR(ROUND(E3274/M3274,2),0)</f>
        <v>55.01</v>
      </c>
      <c r="R3274" s="16" t="s">
        <v>8315</v>
      </c>
      <c r="S3274" s="11" t="s">
        <v>8316</v>
      </c>
      <c r="T3274" s="21">
        <f>(((K3274/60)/60)/24)+DATE(1970,1,1)</f>
        <v>42575.130057870367</v>
      </c>
      <c r="U3274" s="21">
        <f>(((I3274/60)/60)/24)+DATE(1970,1,1)</f>
        <v>42605.130057870367</v>
      </c>
    </row>
    <row r="3275" spans="1:21" ht="49" x14ac:dyDescent="0.25">
      <c r="A3275">
        <v>2974</v>
      </c>
      <c r="B3275" s="9" t="s">
        <v>2974</v>
      </c>
      <c r="C3275" s="3" t="s">
        <v>7084</v>
      </c>
      <c r="D3275" s="12">
        <v>5000</v>
      </c>
      <c r="E3275" s="13">
        <v>5100</v>
      </c>
      <c r="F3275" s="11" t="s">
        <v>8218</v>
      </c>
      <c r="G3275" s="11" t="s">
        <v>8223</v>
      </c>
      <c r="H3275" s="11" t="s">
        <v>8245</v>
      </c>
      <c r="I3275" s="11">
        <v>1411695300</v>
      </c>
      <c r="K3275" s="11">
        <v>1409275671</v>
      </c>
      <c r="L3275" s="11" t="b">
        <v>0</v>
      </c>
      <c r="M3275" s="11">
        <v>87</v>
      </c>
      <c r="N3275" s="11" t="b">
        <v>1</v>
      </c>
      <c r="O3275" s="11" t="s">
        <v>8269</v>
      </c>
      <c r="P3275" s="14">
        <f>ROUND(E3275/D3275*100,0)</f>
        <v>102</v>
      </c>
      <c r="Q3275" s="11">
        <f>IFERROR(ROUND(E3275/M3275,2),0)</f>
        <v>58.62</v>
      </c>
      <c r="R3275" s="16" t="s">
        <v>8315</v>
      </c>
      <c r="S3275" s="11" t="s">
        <v>8316</v>
      </c>
      <c r="T3275" s="21">
        <f>(((K3275/60)/60)/24)+DATE(1970,1,1)</f>
        <v>41880.061006944445</v>
      </c>
      <c r="U3275" s="21">
        <f>(((I3275/60)/60)/24)+DATE(1970,1,1)</f>
        <v>41908.065972222219</v>
      </c>
    </row>
    <row r="3276" spans="1:21" ht="49" x14ac:dyDescent="0.25">
      <c r="A3276">
        <v>3589</v>
      </c>
      <c r="B3276" s="9" t="s">
        <v>3588</v>
      </c>
      <c r="C3276" s="3" t="s">
        <v>7699</v>
      </c>
      <c r="D3276" s="12">
        <v>4000</v>
      </c>
      <c r="E3276" s="13">
        <v>5100</v>
      </c>
      <c r="F3276" s="11" t="s">
        <v>8218</v>
      </c>
      <c r="G3276" s="11" t="s">
        <v>8223</v>
      </c>
      <c r="H3276" s="11" t="s">
        <v>8245</v>
      </c>
      <c r="I3276" s="11">
        <v>1432654347</v>
      </c>
      <c r="K3276" s="11">
        <v>1430494347</v>
      </c>
      <c r="L3276" s="11" t="b">
        <v>0</v>
      </c>
      <c r="M3276" s="11">
        <v>62</v>
      </c>
      <c r="N3276" s="11" t="b">
        <v>1</v>
      </c>
      <c r="O3276" s="11" t="s">
        <v>8269</v>
      </c>
      <c r="P3276" s="14">
        <f>ROUND(E3276/D3276*100,0)</f>
        <v>128</v>
      </c>
      <c r="Q3276" s="11">
        <f>IFERROR(ROUND(E3276/M3276,2),0)</f>
        <v>82.26</v>
      </c>
      <c r="R3276" s="16" t="s">
        <v>8315</v>
      </c>
      <c r="S3276" s="11" t="s">
        <v>8316</v>
      </c>
      <c r="T3276" s="21">
        <f>(((K3276/60)/60)/24)+DATE(1970,1,1)</f>
        <v>42125.647534722222</v>
      </c>
      <c r="U3276" s="21">
        <f>(((I3276/60)/60)/24)+DATE(1970,1,1)</f>
        <v>42150.647534722222</v>
      </c>
    </row>
    <row r="3277" spans="1:21" ht="49" x14ac:dyDescent="0.25">
      <c r="A3277">
        <v>3162</v>
      </c>
      <c r="B3277" s="9" t="s">
        <v>3162</v>
      </c>
      <c r="C3277" s="3" t="s">
        <v>7272</v>
      </c>
      <c r="D3277" s="12">
        <v>4000</v>
      </c>
      <c r="E3277" s="13">
        <v>5086</v>
      </c>
      <c r="F3277" s="11" t="s">
        <v>8218</v>
      </c>
      <c r="G3277" s="11" t="s">
        <v>8223</v>
      </c>
      <c r="H3277" s="11" t="s">
        <v>8245</v>
      </c>
      <c r="I3277" s="11">
        <v>1404698400</v>
      </c>
      <c r="K3277" s="11">
        <v>1402331262</v>
      </c>
      <c r="L3277" s="11" t="b">
        <v>1</v>
      </c>
      <c r="M3277" s="11">
        <v>63</v>
      </c>
      <c r="N3277" s="11" t="b">
        <v>1</v>
      </c>
      <c r="O3277" s="11" t="s">
        <v>8269</v>
      </c>
      <c r="P3277" s="14">
        <f>ROUND(E3277/D3277*100,0)</f>
        <v>127</v>
      </c>
      <c r="Q3277" s="11">
        <f>IFERROR(ROUND(E3277/M3277,2),0)</f>
        <v>80.73</v>
      </c>
      <c r="R3277" s="16" t="s">
        <v>8315</v>
      </c>
      <c r="S3277" s="11" t="s">
        <v>8316</v>
      </c>
      <c r="T3277" s="21">
        <f>(((K3277/60)/60)/24)+DATE(1970,1,1)</f>
        <v>41799.685902777775</v>
      </c>
      <c r="U3277" s="21">
        <f>(((I3277/60)/60)/24)+DATE(1970,1,1)</f>
        <v>41827.083333333336</v>
      </c>
    </row>
    <row r="3278" spans="1:21" ht="49" x14ac:dyDescent="0.25">
      <c r="A3278">
        <v>2979</v>
      </c>
      <c r="B3278" s="9" t="s">
        <v>2979</v>
      </c>
      <c r="C3278" s="3" t="s">
        <v>7089</v>
      </c>
      <c r="D3278" s="12">
        <v>5000</v>
      </c>
      <c r="E3278" s="13">
        <v>5070</v>
      </c>
      <c r="F3278" s="11" t="s">
        <v>8218</v>
      </c>
      <c r="G3278" s="11" t="s">
        <v>8223</v>
      </c>
      <c r="H3278" s="11" t="s">
        <v>8245</v>
      </c>
      <c r="I3278" s="11">
        <v>1420524000</v>
      </c>
      <c r="K3278" s="11">
        <v>1419104823</v>
      </c>
      <c r="L3278" s="11" t="b">
        <v>0</v>
      </c>
      <c r="M3278" s="11">
        <v>46</v>
      </c>
      <c r="N3278" s="11" t="b">
        <v>1</v>
      </c>
      <c r="O3278" s="11" t="s">
        <v>8269</v>
      </c>
      <c r="P3278" s="14">
        <f>ROUND(E3278/D3278*100,0)</f>
        <v>101</v>
      </c>
      <c r="Q3278" s="11">
        <f>IFERROR(ROUND(E3278/M3278,2),0)</f>
        <v>110.22</v>
      </c>
      <c r="R3278" s="16" t="s">
        <v>8315</v>
      </c>
      <c r="S3278" s="11" t="s">
        <v>8316</v>
      </c>
      <c r="T3278" s="21">
        <f>(((K3278/60)/60)/24)+DATE(1970,1,1)</f>
        <v>41993.824340277773</v>
      </c>
      <c r="U3278" s="21">
        <f>(((I3278/60)/60)/24)+DATE(1970,1,1)</f>
        <v>42010.25</v>
      </c>
    </row>
    <row r="3279" spans="1:21" ht="49" x14ac:dyDescent="0.25">
      <c r="A3279">
        <v>3351</v>
      </c>
      <c r="B3279" s="9" t="s">
        <v>3350</v>
      </c>
      <c r="C3279" s="3" t="s">
        <v>7461</v>
      </c>
      <c r="D3279" s="12">
        <v>5000</v>
      </c>
      <c r="E3279" s="13">
        <v>5055</v>
      </c>
      <c r="F3279" s="11" t="s">
        <v>8218</v>
      </c>
      <c r="G3279" s="11" t="s">
        <v>8224</v>
      </c>
      <c r="H3279" s="11" t="s">
        <v>8246</v>
      </c>
      <c r="I3279" s="11">
        <v>1406113200</v>
      </c>
      <c r="K3279" s="11">
        <v>1402910965</v>
      </c>
      <c r="L3279" s="11" t="b">
        <v>0</v>
      </c>
      <c r="M3279" s="11">
        <v>54</v>
      </c>
      <c r="N3279" s="11" t="b">
        <v>1</v>
      </c>
      <c r="O3279" s="11" t="s">
        <v>8269</v>
      </c>
      <c r="P3279" s="14">
        <f>ROUND(E3279/D3279*100,0)</f>
        <v>101</v>
      </c>
      <c r="Q3279" s="11">
        <f>IFERROR(ROUND(E3279/M3279,2),0)</f>
        <v>93.61</v>
      </c>
      <c r="R3279" s="16" t="s">
        <v>8315</v>
      </c>
      <c r="S3279" s="11" t="s">
        <v>8316</v>
      </c>
      <c r="T3279" s="21">
        <f>(((K3279/60)/60)/24)+DATE(1970,1,1)</f>
        <v>41806.395428240743</v>
      </c>
      <c r="U3279" s="21">
        <f>(((I3279/60)/60)/24)+DATE(1970,1,1)</f>
        <v>41843.458333333336</v>
      </c>
    </row>
    <row r="3280" spans="1:21" ht="33" x14ac:dyDescent="0.25">
      <c r="A3280">
        <v>3212</v>
      </c>
      <c r="B3280" s="9" t="s">
        <v>3212</v>
      </c>
      <c r="C3280" s="3" t="s">
        <v>7322</v>
      </c>
      <c r="D3280" s="12">
        <v>4000</v>
      </c>
      <c r="E3280" s="13">
        <v>5050</v>
      </c>
      <c r="F3280" s="11" t="s">
        <v>8218</v>
      </c>
      <c r="G3280" s="11" t="s">
        <v>8223</v>
      </c>
      <c r="H3280" s="11" t="s">
        <v>8245</v>
      </c>
      <c r="I3280" s="11">
        <v>1407524751</v>
      </c>
      <c r="K3280" s="11">
        <v>1404932751</v>
      </c>
      <c r="L3280" s="11" t="b">
        <v>1</v>
      </c>
      <c r="M3280" s="11">
        <v>94</v>
      </c>
      <c r="N3280" s="11" t="b">
        <v>1</v>
      </c>
      <c r="O3280" s="11" t="s">
        <v>8269</v>
      </c>
      <c r="P3280" s="14">
        <f>ROUND(E3280/D3280*100,0)</f>
        <v>126</v>
      </c>
      <c r="Q3280" s="11">
        <f>IFERROR(ROUND(E3280/M3280,2),0)</f>
        <v>53.72</v>
      </c>
      <c r="R3280" s="16" t="s">
        <v>8315</v>
      </c>
      <c r="S3280" s="11" t="s">
        <v>8316</v>
      </c>
      <c r="T3280" s="21">
        <f>(((K3280/60)/60)/24)+DATE(1970,1,1)</f>
        <v>41829.795729166668</v>
      </c>
      <c r="U3280" s="21">
        <f>(((I3280/60)/60)/24)+DATE(1970,1,1)</f>
        <v>41859.795729166668</v>
      </c>
    </row>
    <row r="3281" spans="1:21" ht="49" x14ac:dyDescent="0.25">
      <c r="A3281">
        <v>3721</v>
      </c>
      <c r="B3281" s="9" t="s">
        <v>3718</v>
      </c>
      <c r="C3281" s="3" t="s">
        <v>7831</v>
      </c>
      <c r="D3281" s="12">
        <v>5000</v>
      </c>
      <c r="E3281" s="13">
        <v>5040</v>
      </c>
      <c r="F3281" s="11" t="s">
        <v>8218</v>
      </c>
      <c r="G3281" s="11" t="s">
        <v>8223</v>
      </c>
      <c r="H3281" s="11" t="s">
        <v>8245</v>
      </c>
      <c r="I3281" s="11">
        <v>1415230084</v>
      </c>
      <c r="K3281" s="11">
        <v>1413412084</v>
      </c>
      <c r="L3281" s="11" t="b">
        <v>0</v>
      </c>
      <c r="M3281" s="11">
        <v>44</v>
      </c>
      <c r="N3281" s="11" t="b">
        <v>1</v>
      </c>
      <c r="O3281" s="11" t="s">
        <v>8269</v>
      </c>
      <c r="P3281" s="14">
        <f>ROUND(E3281/D3281*100,0)</f>
        <v>101</v>
      </c>
      <c r="Q3281" s="11">
        <f>IFERROR(ROUND(E3281/M3281,2),0)</f>
        <v>114.55</v>
      </c>
      <c r="R3281" s="16" t="s">
        <v>8315</v>
      </c>
      <c r="S3281" s="11" t="s">
        <v>8316</v>
      </c>
      <c r="T3281" s="21">
        <f>(((K3281/60)/60)/24)+DATE(1970,1,1)</f>
        <v>41927.936157407406</v>
      </c>
      <c r="U3281" s="21">
        <f>(((I3281/60)/60)/24)+DATE(1970,1,1)</f>
        <v>41948.977824074071</v>
      </c>
    </row>
    <row r="3282" spans="1:21" ht="49" x14ac:dyDescent="0.25">
      <c r="A3282">
        <v>2964</v>
      </c>
      <c r="B3282" s="9" t="s">
        <v>2964</v>
      </c>
      <c r="C3282" s="3" t="s">
        <v>7074</v>
      </c>
      <c r="D3282" s="12">
        <v>5000</v>
      </c>
      <c r="E3282" s="13">
        <v>5035.6899999999996</v>
      </c>
      <c r="F3282" s="11" t="s">
        <v>8218</v>
      </c>
      <c r="G3282" s="11" t="s">
        <v>8223</v>
      </c>
      <c r="H3282" s="11" t="s">
        <v>8245</v>
      </c>
      <c r="I3282" s="11">
        <v>1407360720</v>
      </c>
      <c r="K3282" s="11">
        <v>1404769819</v>
      </c>
      <c r="L3282" s="11" t="b">
        <v>0</v>
      </c>
      <c r="M3282" s="11">
        <v>196</v>
      </c>
      <c r="N3282" s="11" t="b">
        <v>1</v>
      </c>
      <c r="O3282" s="11" t="s">
        <v>8269</v>
      </c>
      <c r="P3282" s="14">
        <f>ROUND(E3282/D3282*100,0)</f>
        <v>101</v>
      </c>
      <c r="Q3282" s="11">
        <f>IFERROR(ROUND(E3282/M3282,2),0)</f>
        <v>25.69</v>
      </c>
      <c r="R3282" s="16" t="s">
        <v>8315</v>
      </c>
      <c r="S3282" s="11" t="s">
        <v>8316</v>
      </c>
      <c r="T3282" s="21">
        <f>(((K3282/60)/60)/24)+DATE(1970,1,1)</f>
        <v>41827.909942129627</v>
      </c>
      <c r="U3282" s="21">
        <f>(((I3282/60)/60)/24)+DATE(1970,1,1)</f>
        <v>41857.897222222222</v>
      </c>
    </row>
    <row r="3283" spans="1:21" ht="49" x14ac:dyDescent="0.25">
      <c r="A3283">
        <v>3569</v>
      </c>
      <c r="B3283" s="9" t="s">
        <v>3568</v>
      </c>
      <c r="C3283" s="3" t="s">
        <v>7679</v>
      </c>
      <c r="D3283" s="12">
        <v>5000</v>
      </c>
      <c r="E3283" s="13">
        <v>5024</v>
      </c>
      <c r="F3283" s="11" t="s">
        <v>8218</v>
      </c>
      <c r="G3283" s="11" t="s">
        <v>8223</v>
      </c>
      <c r="H3283" s="11" t="s">
        <v>8245</v>
      </c>
      <c r="I3283" s="11">
        <v>1420734696</v>
      </c>
      <c r="K3283" s="11">
        <v>1418142696</v>
      </c>
      <c r="L3283" s="11" t="b">
        <v>0</v>
      </c>
      <c r="M3283" s="11">
        <v>41</v>
      </c>
      <c r="N3283" s="11" t="b">
        <v>1</v>
      </c>
      <c r="O3283" s="11" t="s">
        <v>8269</v>
      </c>
      <c r="P3283" s="14">
        <f>ROUND(E3283/D3283*100,0)</f>
        <v>100</v>
      </c>
      <c r="Q3283" s="11">
        <f>IFERROR(ROUND(E3283/M3283,2),0)</f>
        <v>122.54</v>
      </c>
      <c r="R3283" s="16" t="s">
        <v>8315</v>
      </c>
      <c r="S3283" s="11" t="s">
        <v>8316</v>
      </c>
      <c r="T3283" s="21">
        <f>(((K3283/60)/60)/24)+DATE(1970,1,1)</f>
        <v>41982.688611111109</v>
      </c>
      <c r="U3283" s="21">
        <f>(((I3283/60)/60)/24)+DATE(1970,1,1)</f>
        <v>42012.688611111109</v>
      </c>
    </row>
    <row r="3284" spans="1:21" ht="49" x14ac:dyDescent="0.25">
      <c r="A3284">
        <v>3335</v>
      </c>
      <c r="B3284" s="9" t="s">
        <v>3335</v>
      </c>
      <c r="C3284" s="3" t="s">
        <v>7445</v>
      </c>
      <c r="D3284" s="12">
        <v>5000</v>
      </c>
      <c r="E3284" s="13">
        <v>5016</v>
      </c>
      <c r="F3284" s="11" t="s">
        <v>8218</v>
      </c>
      <c r="G3284" s="11" t="s">
        <v>8224</v>
      </c>
      <c r="H3284" s="11" t="s">
        <v>8246</v>
      </c>
      <c r="I3284" s="11">
        <v>1407106800</v>
      </c>
      <c r="K3284" s="11">
        <v>1404749446</v>
      </c>
      <c r="L3284" s="11" t="b">
        <v>0</v>
      </c>
      <c r="M3284" s="11">
        <v>63</v>
      </c>
      <c r="N3284" s="11" t="b">
        <v>1</v>
      </c>
      <c r="O3284" s="11" t="s">
        <v>8269</v>
      </c>
      <c r="P3284" s="14">
        <f>ROUND(E3284/D3284*100,0)</f>
        <v>100</v>
      </c>
      <c r="Q3284" s="11">
        <f>IFERROR(ROUND(E3284/M3284,2),0)</f>
        <v>79.62</v>
      </c>
      <c r="R3284" s="16" t="s">
        <v>8315</v>
      </c>
      <c r="S3284" s="11" t="s">
        <v>8316</v>
      </c>
      <c r="T3284" s="21">
        <f>(((K3284/60)/60)/24)+DATE(1970,1,1)</f>
        <v>41827.674143518518</v>
      </c>
      <c r="U3284" s="21">
        <f>(((I3284/60)/60)/24)+DATE(1970,1,1)</f>
        <v>41854.958333333336</v>
      </c>
    </row>
    <row r="3285" spans="1:21" ht="49" x14ac:dyDescent="0.25">
      <c r="A3285">
        <v>3687</v>
      </c>
      <c r="B3285" s="9" t="s">
        <v>3684</v>
      </c>
      <c r="C3285" s="3" t="s">
        <v>7797</v>
      </c>
      <c r="D3285" s="12">
        <v>5000</v>
      </c>
      <c r="E3285" s="13">
        <v>5012.25</v>
      </c>
      <c r="F3285" s="11" t="s">
        <v>8218</v>
      </c>
      <c r="G3285" s="11" t="s">
        <v>8223</v>
      </c>
      <c r="H3285" s="11" t="s">
        <v>8245</v>
      </c>
      <c r="I3285" s="11">
        <v>1403846055</v>
      </c>
      <c r="K3285" s="11">
        <v>1401254055</v>
      </c>
      <c r="L3285" s="11" t="b">
        <v>0</v>
      </c>
      <c r="M3285" s="11">
        <v>25</v>
      </c>
      <c r="N3285" s="11" t="b">
        <v>1</v>
      </c>
      <c r="O3285" s="11" t="s">
        <v>8269</v>
      </c>
      <c r="P3285" s="14">
        <f>ROUND(E3285/D3285*100,0)</f>
        <v>100</v>
      </c>
      <c r="Q3285" s="11">
        <f>IFERROR(ROUND(E3285/M3285,2),0)</f>
        <v>200.49</v>
      </c>
      <c r="R3285" s="16" t="s">
        <v>8315</v>
      </c>
      <c r="S3285" s="11" t="s">
        <v>8316</v>
      </c>
      <c r="T3285" s="21">
        <f>(((K3285/60)/60)/24)+DATE(1970,1,1)</f>
        <v>41787.218229166669</v>
      </c>
      <c r="U3285" s="21">
        <f>(((I3285/60)/60)/24)+DATE(1970,1,1)</f>
        <v>41817.218229166669</v>
      </c>
    </row>
    <row r="3286" spans="1:21" ht="49" x14ac:dyDescent="0.25">
      <c r="A3286">
        <v>3590</v>
      </c>
      <c r="B3286" s="9" t="s">
        <v>3589</v>
      </c>
      <c r="C3286" s="3" t="s">
        <v>7700</v>
      </c>
      <c r="D3286" s="12">
        <v>5000</v>
      </c>
      <c r="E3286" s="13">
        <v>5003</v>
      </c>
      <c r="F3286" s="11" t="s">
        <v>8218</v>
      </c>
      <c r="G3286" s="11" t="s">
        <v>8224</v>
      </c>
      <c r="H3286" s="11" t="s">
        <v>8246</v>
      </c>
      <c r="I3286" s="11">
        <v>1413792034</v>
      </c>
      <c r="K3286" s="11">
        <v>1411200034</v>
      </c>
      <c r="L3286" s="11" t="b">
        <v>0</v>
      </c>
      <c r="M3286" s="11">
        <v>73</v>
      </c>
      <c r="N3286" s="11" t="b">
        <v>1</v>
      </c>
      <c r="O3286" s="11" t="s">
        <v>8269</v>
      </c>
      <c r="P3286" s="14">
        <f>ROUND(E3286/D3286*100,0)</f>
        <v>100</v>
      </c>
      <c r="Q3286" s="11">
        <f>IFERROR(ROUND(E3286/M3286,2),0)</f>
        <v>68.53</v>
      </c>
      <c r="R3286" s="16" t="s">
        <v>8315</v>
      </c>
      <c r="S3286" s="11" t="s">
        <v>8316</v>
      </c>
      <c r="T3286" s="21">
        <f>(((K3286/60)/60)/24)+DATE(1970,1,1)</f>
        <v>41902.333726851852</v>
      </c>
      <c r="U3286" s="21">
        <f>(((I3286/60)/60)/24)+DATE(1970,1,1)</f>
        <v>41932.333726851852</v>
      </c>
    </row>
    <row r="3287" spans="1:21" ht="49" x14ac:dyDescent="0.25">
      <c r="A3287">
        <v>3828</v>
      </c>
      <c r="B3287" s="9" t="s">
        <v>3825</v>
      </c>
      <c r="C3287" s="3" t="s">
        <v>7937</v>
      </c>
      <c r="D3287" s="12">
        <v>5000</v>
      </c>
      <c r="E3287" s="13">
        <v>5000</v>
      </c>
      <c r="F3287" s="11" t="s">
        <v>8218</v>
      </c>
      <c r="G3287" s="11" t="s">
        <v>8223</v>
      </c>
      <c r="H3287" s="11" t="s">
        <v>8245</v>
      </c>
      <c r="I3287" s="11">
        <v>1420033187</v>
      </c>
      <c r="K3287" s="11">
        <v>1414845587</v>
      </c>
      <c r="L3287" s="11" t="b">
        <v>0</v>
      </c>
      <c r="M3287" s="11">
        <v>28</v>
      </c>
      <c r="N3287" s="11" t="b">
        <v>1</v>
      </c>
      <c r="O3287" s="11" t="s">
        <v>8269</v>
      </c>
      <c r="P3287" s="14">
        <f>ROUND(E3287/D3287*100,0)</f>
        <v>100</v>
      </c>
      <c r="Q3287" s="11">
        <f>IFERROR(ROUND(E3287/M3287,2),0)</f>
        <v>178.57</v>
      </c>
      <c r="R3287" s="16" t="s">
        <v>8315</v>
      </c>
      <c r="S3287" s="11" t="s">
        <v>8316</v>
      </c>
      <c r="T3287" s="21">
        <f>(((K3287/60)/60)/24)+DATE(1970,1,1)</f>
        <v>41944.527627314819</v>
      </c>
      <c r="U3287" s="21">
        <f>(((I3287/60)/60)/24)+DATE(1970,1,1)</f>
        <v>42004.569293981483</v>
      </c>
    </row>
    <row r="3288" spans="1:21" ht="49" x14ac:dyDescent="0.25">
      <c r="A3288">
        <v>3473</v>
      </c>
      <c r="B3288" s="9" t="s">
        <v>3472</v>
      </c>
      <c r="C3288" s="3" t="s">
        <v>7583</v>
      </c>
      <c r="D3288" s="12">
        <v>4900</v>
      </c>
      <c r="E3288" s="13">
        <v>4900</v>
      </c>
      <c r="F3288" s="11" t="s">
        <v>8218</v>
      </c>
      <c r="G3288" s="11" t="s">
        <v>8223</v>
      </c>
      <c r="H3288" s="11" t="s">
        <v>8245</v>
      </c>
      <c r="I3288" s="11">
        <v>1426883220</v>
      </c>
      <c r="K3288" s="11">
        <v>1425067296</v>
      </c>
      <c r="L3288" s="11" t="b">
        <v>0</v>
      </c>
      <c r="M3288" s="11">
        <v>33</v>
      </c>
      <c r="N3288" s="11" t="b">
        <v>1</v>
      </c>
      <c r="O3288" s="11" t="s">
        <v>8269</v>
      </c>
      <c r="P3288" s="14">
        <f>ROUND(E3288/D3288*100,0)</f>
        <v>100</v>
      </c>
      <c r="Q3288" s="11">
        <f>IFERROR(ROUND(E3288/M3288,2),0)</f>
        <v>148.47999999999999</v>
      </c>
      <c r="R3288" s="16" t="s">
        <v>8315</v>
      </c>
      <c r="S3288" s="11" t="s">
        <v>8316</v>
      </c>
      <c r="T3288" s="21">
        <f>(((K3288/60)/60)/24)+DATE(1970,1,1)</f>
        <v>42062.834444444445</v>
      </c>
      <c r="U3288" s="21">
        <f>(((I3288/60)/60)/24)+DATE(1970,1,1)</f>
        <v>42083.852083333331</v>
      </c>
    </row>
    <row r="3289" spans="1:21" ht="33" x14ac:dyDescent="0.25">
      <c r="A3289">
        <v>3179</v>
      </c>
      <c r="B3289" s="9" t="s">
        <v>3179</v>
      </c>
      <c r="C3289" s="3" t="s">
        <v>7289</v>
      </c>
      <c r="D3289" s="12">
        <v>4200</v>
      </c>
      <c r="E3289" s="13">
        <v>4794.82</v>
      </c>
      <c r="F3289" s="11" t="s">
        <v>8218</v>
      </c>
      <c r="G3289" s="11" t="s">
        <v>8223</v>
      </c>
      <c r="H3289" s="11" t="s">
        <v>8245</v>
      </c>
      <c r="I3289" s="11">
        <v>1367859071</v>
      </c>
      <c r="K3289" s="11">
        <v>1365699071</v>
      </c>
      <c r="L3289" s="11" t="b">
        <v>1</v>
      </c>
      <c r="M3289" s="11">
        <v>62</v>
      </c>
      <c r="N3289" s="11" t="b">
        <v>1</v>
      </c>
      <c r="O3289" s="11" t="s">
        <v>8269</v>
      </c>
      <c r="P3289" s="14">
        <f>ROUND(E3289/D3289*100,0)</f>
        <v>114</v>
      </c>
      <c r="Q3289" s="11">
        <f>IFERROR(ROUND(E3289/M3289,2),0)</f>
        <v>77.34</v>
      </c>
      <c r="R3289" s="16" t="s">
        <v>8315</v>
      </c>
      <c r="S3289" s="11" t="s">
        <v>8316</v>
      </c>
      <c r="T3289" s="21">
        <f>(((K3289/60)/60)/24)+DATE(1970,1,1)</f>
        <v>41375.702210648145</v>
      </c>
      <c r="U3289" s="21">
        <f>(((I3289/60)/60)/24)+DATE(1970,1,1)</f>
        <v>41400.702210648145</v>
      </c>
    </row>
    <row r="3290" spans="1:21" ht="49" x14ac:dyDescent="0.25">
      <c r="A3290">
        <v>3416</v>
      </c>
      <c r="B3290" s="9" t="s">
        <v>3415</v>
      </c>
      <c r="C3290" s="3" t="s">
        <v>7526</v>
      </c>
      <c r="D3290" s="12">
        <v>4000</v>
      </c>
      <c r="E3290" s="13">
        <v>4784</v>
      </c>
      <c r="F3290" s="11" t="s">
        <v>8218</v>
      </c>
      <c r="G3290" s="11" t="s">
        <v>8224</v>
      </c>
      <c r="H3290" s="11" t="s">
        <v>8246</v>
      </c>
      <c r="I3290" s="11">
        <v>1429813800</v>
      </c>
      <c r="K3290" s="11">
        <v>1427363645</v>
      </c>
      <c r="L3290" s="11" t="b">
        <v>0</v>
      </c>
      <c r="M3290" s="11">
        <v>30</v>
      </c>
      <c r="N3290" s="11" t="b">
        <v>1</v>
      </c>
      <c r="O3290" s="11" t="s">
        <v>8269</v>
      </c>
      <c r="P3290" s="14">
        <f>ROUND(E3290/D3290*100,0)</f>
        <v>120</v>
      </c>
      <c r="Q3290" s="11">
        <f>IFERROR(ROUND(E3290/M3290,2),0)</f>
        <v>159.47</v>
      </c>
      <c r="R3290" s="16" t="s">
        <v>8315</v>
      </c>
      <c r="S3290" s="11" t="s">
        <v>8316</v>
      </c>
      <c r="T3290" s="21">
        <f>(((K3290/60)/60)/24)+DATE(1970,1,1)</f>
        <v>42089.412557870368</v>
      </c>
      <c r="U3290" s="21">
        <f>(((I3290/60)/60)/24)+DATE(1970,1,1)</f>
        <v>42117.770833333328</v>
      </c>
    </row>
    <row r="3291" spans="1:21" ht="49" x14ac:dyDescent="0.25">
      <c r="A3291">
        <v>3486</v>
      </c>
      <c r="B3291" s="9" t="s">
        <v>3485</v>
      </c>
      <c r="C3291" s="3" t="s">
        <v>7596</v>
      </c>
      <c r="D3291" s="12">
        <v>3000</v>
      </c>
      <c r="E3291" s="13">
        <v>4656</v>
      </c>
      <c r="F3291" s="11" t="s">
        <v>8218</v>
      </c>
      <c r="G3291" s="11" t="s">
        <v>8223</v>
      </c>
      <c r="H3291" s="11" t="s">
        <v>8245</v>
      </c>
      <c r="I3291" s="11">
        <v>1433314740</v>
      </c>
      <c r="K3291" s="11">
        <v>1430600401</v>
      </c>
      <c r="L3291" s="11" t="b">
        <v>0</v>
      </c>
      <c r="M3291" s="11">
        <v>56</v>
      </c>
      <c r="N3291" s="11" t="b">
        <v>1</v>
      </c>
      <c r="O3291" s="11" t="s">
        <v>8269</v>
      </c>
      <c r="P3291" s="14">
        <f>ROUND(E3291/D3291*100,0)</f>
        <v>155</v>
      </c>
      <c r="Q3291" s="11">
        <f>IFERROR(ROUND(E3291/M3291,2),0)</f>
        <v>83.14</v>
      </c>
      <c r="R3291" s="16" t="s">
        <v>8315</v>
      </c>
      <c r="S3291" s="11" t="s">
        <v>8316</v>
      </c>
      <c r="T3291" s="21">
        <f>(((K3291/60)/60)/24)+DATE(1970,1,1)</f>
        <v>42126.87501157407</v>
      </c>
      <c r="U3291" s="21">
        <f>(((I3291/60)/60)/24)+DATE(1970,1,1)</f>
        <v>42158.290972222225</v>
      </c>
    </row>
    <row r="3292" spans="1:21" ht="49" x14ac:dyDescent="0.25">
      <c r="A3292">
        <v>3184</v>
      </c>
      <c r="B3292" s="9" t="s">
        <v>3184</v>
      </c>
      <c r="C3292" s="3" t="s">
        <v>7294</v>
      </c>
      <c r="D3292" s="12">
        <v>4300</v>
      </c>
      <c r="E3292" s="13">
        <v>4610</v>
      </c>
      <c r="F3292" s="11" t="s">
        <v>8218</v>
      </c>
      <c r="G3292" s="11" t="s">
        <v>8223</v>
      </c>
      <c r="H3292" s="11" t="s">
        <v>8245</v>
      </c>
      <c r="I3292" s="11">
        <v>1404258631</v>
      </c>
      <c r="K3292" s="11">
        <v>1401666631</v>
      </c>
      <c r="L3292" s="11" t="b">
        <v>1</v>
      </c>
      <c r="M3292" s="11">
        <v>46</v>
      </c>
      <c r="N3292" s="11" t="b">
        <v>1</v>
      </c>
      <c r="O3292" s="11" t="s">
        <v>8269</v>
      </c>
      <c r="P3292" s="14">
        <f>ROUND(E3292/D3292*100,0)</f>
        <v>107</v>
      </c>
      <c r="Q3292" s="11">
        <f>IFERROR(ROUND(E3292/M3292,2),0)</f>
        <v>100.22</v>
      </c>
      <c r="R3292" s="16" t="s">
        <v>8315</v>
      </c>
      <c r="S3292" s="11" t="s">
        <v>8316</v>
      </c>
      <c r="T3292" s="21">
        <f>(((K3292/60)/60)/24)+DATE(1970,1,1)</f>
        <v>41791.993414351848</v>
      </c>
      <c r="U3292" s="21">
        <f>(((I3292/60)/60)/24)+DATE(1970,1,1)</f>
        <v>41821.993414351848</v>
      </c>
    </row>
    <row r="3293" spans="1:21" ht="33" x14ac:dyDescent="0.25">
      <c r="A3293">
        <v>3723</v>
      </c>
      <c r="B3293" s="9" t="s">
        <v>3720</v>
      </c>
      <c r="C3293" s="3" t="s">
        <v>7833</v>
      </c>
      <c r="D3293" s="12">
        <v>4500</v>
      </c>
      <c r="E3293" s="13">
        <v>4592</v>
      </c>
      <c r="F3293" s="11" t="s">
        <v>8218</v>
      </c>
      <c r="G3293" s="11" t="s">
        <v>8224</v>
      </c>
      <c r="H3293" s="11" t="s">
        <v>8246</v>
      </c>
      <c r="I3293" s="11">
        <v>1417374262</v>
      </c>
      <c r="K3293" s="11">
        <v>1414778662</v>
      </c>
      <c r="L3293" s="11" t="b">
        <v>0</v>
      </c>
      <c r="M3293" s="11">
        <v>63</v>
      </c>
      <c r="N3293" s="11" t="b">
        <v>1</v>
      </c>
      <c r="O3293" s="11" t="s">
        <v>8269</v>
      </c>
      <c r="P3293" s="14">
        <f>ROUND(E3293/D3293*100,0)</f>
        <v>102</v>
      </c>
      <c r="Q3293" s="11">
        <f>IFERROR(ROUND(E3293/M3293,2),0)</f>
        <v>72.89</v>
      </c>
      <c r="R3293" s="16" t="s">
        <v>8315</v>
      </c>
      <c r="S3293" s="11" t="s">
        <v>8316</v>
      </c>
      <c r="T3293" s="21">
        <f>(((K3293/60)/60)/24)+DATE(1970,1,1)</f>
        <v>41943.753032407411</v>
      </c>
      <c r="U3293" s="21">
        <f>(((I3293/60)/60)/24)+DATE(1970,1,1)</f>
        <v>41973.794699074075</v>
      </c>
    </row>
    <row r="3294" spans="1:21" ht="65" x14ac:dyDescent="0.25">
      <c r="A3294">
        <v>3827</v>
      </c>
      <c r="B3294" s="9" t="s">
        <v>3824</v>
      </c>
      <c r="C3294" s="3" t="s">
        <v>7936</v>
      </c>
      <c r="D3294" s="12">
        <v>3000</v>
      </c>
      <c r="E3294" s="13">
        <v>4580</v>
      </c>
      <c r="F3294" s="11" t="s">
        <v>8218</v>
      </c>
      <c r="G3294" s="11" t="s">
        <v>8224</v>
      </c>
      <c r="H3294" s="11" t="s">
        <v>8246</v>
      </c>
      <c r="I3294" s="11">
        <v>1427414400</v>
      </c>
      <c r="K3294" s="11">
        <v>1422656201</v>
      </c>
      <c r="L3294" s="11" t="b">
        <v>0</v>
      </c>
      <c r="M3294" s="11">
        <v>65</v>
      </c>
      <c r="N3294" s="11" t="b">
        <v>1</v>
      </c>
      <c r="O3294" s="11" t="s">
        <v>8269</v>
      </c>
      <c r="P3294" s="14">
        <f>ROUND(E3294/D3294*100,0)</f>
        <v>153</v>
      </c>
      <c r="Q3294" s="11">
        <f>IFERROR(ROUND(E3294/M3294,2),0)</f>
        <v>70.459999999999994</v>
      </c>
      <c r="R3294" s="16" t="s">
        <v>8315</v>
      </c>
      <c r="S3294" s="11" t="s">
        <v>8316</v>
      </c>
      <c r="T3294" s="21">
        <f>(((K3294/60)/60)/24)+DATE(1970,1,1)</f>
        <v>42034.928252314814</v>
      </c>
      <c r="U3294" s="21">
        <f>(((I3294/60)/60)/24)+DATE(1970,1,1)</f>
        <v>42090</v>
      </c>
    </row>
    <row r="3295" spans="1:21" ht="49" x14ac:dyDescent="0.25">
      <c r="A3295">
        <v>3160</v>
      </c>
      <c r="B3295" s="9" t="s">
        <v>3160</v>
      </c>
      <c r="C3295" s="3" t="s">
        <v>7270</v>
      </c>
      <c r="D3295" s="12">
        <v>4500</v>
      </c>
      <c r="E3295" s="13">
        <v>4569</v>
      </c>
      <c r="F3295" s="11" t="s">
        <v>8218</v>
      </c>
      <c r="G3295" s="11" t="s">
        <v>8223</v>
      </c>
      <c r="H3295" s="11" t="s">
        <v>8245</v>
      </c>
      <c r="I3295" s="11">
        <v>1407905940</v>
      </c>
      <c r="K3295" s="11">
        <v>1405923687</v>
      </c>
      <c r="L3295" s="11" t="b">
        <v>1</v>
      </c>
      <c r="M3295" s="11">
        <v>57</v>
      </c>
      <c r="N3295" s="11" t="b">
        <v>1</v>
      </c>
      <c r="O3295" s="11" t="s">
        <v>8269</v>
      </c>
      <c r="P3295" s="14">
        <f>ROUND(E3295/D3295*100,0)</f>
        <v>102</v>
      </c>
      <c r="Q3295" s="11">
        <f>IFERROR(ROUND(E3295/M3295,2),0)</f>
        <v>80.16</v>
      </c>
      <c r="R3295" s="16" t="s">
        <v>8315</v>
      </c>
      <c r="S3295" s="11" t="s">
        <v>8316</v>
      </c>
      <c r="T3295" s="21">
        <f>(((K3295/60)/60)/24)+DATE(1970,1,1)</f>
        <v>41841.26489583333</v>
      </c>
      <c r="U3295" s="21">
        <f>(((I3295/60)/60)/24)+DATE(1970,1,1)</f>
        <v>41864.207638888889</v>
      </c>
    </row>
    <row r="3296" spans="1:21" ht="49" x14ac:dyDescent="0.25">
      <c r="A3296">
        <v>3344</v>
      </c>
      <c r="B3296" s="9" t="s">
        <v>3344</v>
      </c>
      <c r="C3296" s="3" t="s">
        <v>7454</v>
      </c>
      <c r="D3296" s="12">
        <v>4500</v>
      </c>
      <c r="E3296" s="13">
        <v>4565</v>
      </c>
      <c r="F3296" s="11" t="s">
        <v>8218</v>
      </c>
      <c r="G3296" s="11" t="s">
        <v>8223</v>
      </c>
      <c r="H3296" s="11" t="s">
        <v>8245</v>
      </c>
      <c r="I3296" s="11">
        <v>1409374093</v>
      </c>
      <c r="K3296" s="11">
        <v>1406782093</v>
      </c>
      <c r="L3296" s="11" t="b">
        <v>0</v>
      </c>
      <c r="M3296" s="11">
        <v>40</v>
      </c>
      <c r="N3296" s="11" t="b">
        <v>1</v>
      </c>
      <c r="O3296" s="11" t="s">
        <v>8269</v>
      </c>
      <c r="P3296" s="14">
        <f>ROUND(E3296/D3296*100,0)</f>
        <v>101</v>
      </c>
      <c r="Q3296" s="11">
        <f>IFERROR(ROUND(E3296/M3296,2),0)</f>
        <v>114.13</v>
      </c>
      <c r="R3296" s="16" t="s">
        <v>8315</v>
      </c>
      <c r="S3296" s="11" t="s">
        <v>8316</v>
      </c>
      <c r="T3296" s="21">
        <f>(((K3296/60)/60)/24)+DATE(1970,1,1)</f>
        <v>41851.200150462959</v>
      </c>
      <c r="U3296" s="21">
        <f>(((I3296/60)/60)/24)+DATE(1970,1,1)</f>
        <v>41881.200150462959</v>
      </c>
    </row>
    <row r="3297" spans="1:21" ht="49" x14ac:dyDescent="0.25">
      <c r="A3297">
        <v>3523</v>
      </c>
      <c r="B3297" s="9" t="s">
        <v>3522</v>
      </c>
      <c r="C3297" s="3" t="s">
        <v>7633</v>
      </c>
      <c r="D3297" s="12">
        <v>4000</v>
      </c>
      <c r="E3297" s="13">
        <v>4546</v>
      </c>
      <c r="F3297" s="11" t="s">
        <v>8218</v>
      </c>
      <c r="G3297" s="11" t="s">
        <v>8224</v>
      </c>
      <c r="H3297" s="11" t="s">
        <v>8246</v>
      </c>
      <c r="I3297" s="11">
        <v>1474844400</v>
      </c>
      <c r="K3297" s="11">
        <v>1469871148</v>
      </c>
      <c r="L3297" s="11" t="b">
        <v>0</v>
      </c>
      <c r="M3297" s="11">
        <v>80</v>
      </c>
      <c r="N3297" s="11" t="b">
        <v>1</v>
      </c>
      <c r="O3297" s="11" t="s">
        <v>8269</v>
      </c>
      <c r="P3297" s="14">
        <f>ROUND(E3297/D3297*100,0)</f>
        <v>114</v>
      </c>
      <c r="Q3297" s="11">
        <f>IFERROR(ROUND(E3297/M3297,2),0)</f>
        <v>56.83</v>
      </c>
      <c r="R3297" s="16" t="s">
        <v>8315</v>
      </c>
      <c r="S3297" s="11" t="s">
        <v>8316</v>
      </c>
      <c r="T3297" s="21">
        <f>(((K3297/60)/60)/24)+DATE(1970,1,1)</f>
        <v>42581.397546296299</v>
      </c>
      <c r="U3297" s="21">
        <f>(((I3297/60)/60)/24)+DATE(1970,1,1)</f>
        <v>42638.958333333328</v>
      </c>
    </row>
    <row r="3298" spans="1:21" ht="49" x14ac:dyDescent="0.25">
      <c r="A3298">
        <v>3673</v>
      </c>
      <c r="B3298" s="9" t="s">
        <v>3670</v>
      </c>
      <c r="C3298" s="3" t="s">
        <v>7783</v>
      </c>
      <c r="D3298" s="12">
        <v>4000</v>
      </c>
      <c r="E3298" s="13">
        <v>4545</v>
      </c>
      <c r="F3298" s="11" t="s">
        <v>8218</v>
      </c>
      <c r="G3298" s="11" t="s">
        <v>8224</v>
      </c>
      <c r="H3298" s="11" t="s">
        <v>8246</v>
      </c>
      <c r="I3298" s="11">
        <v>1415191920</v>
      </c>
      <c r="K3298" s="11">
        <v>1412233497</v>
      </c>
      <c r="L3298" s="11" t="b">
        <v>0</v>
      </c>
      <c r="M3298" s="11">
        <v>114</v>
      </c>
      <c r="N3298" s="11" t="b">
        <v>1</v>
      </c>
      <c r="O3298" s="11" t="s">
        <v>8269</v>
      </c>
      <c r="P3298" s="14">
        <f>ROUND(E3298/D3298*100,0)</f>
        <v>114</v>
      </c>
      <c r="Q3298" s="11">
        <f>IFERROR(ROUND(E3298/M3298,2),0)</f>
        <v>39.869999999999997</v>
      </c>
      <c r="R3298" s="16" t="s">
        <v>8315</v>
      </c>
      <c r="S3298" s="11" t="s">
        <v>8316</v>
      </c>
      <c r="T3298" s="21">
        <f>(((K3298/60)/60)/24)+DATE(1970,1,1)</f>
        <v>41914.295104166667</v>
      </c>
      <c r="U3298" s="21">
        <f>(((I3298/60)/60)/24)+DATE(1970,1,1)</f>
        <v>41948.536111111112</v>
      </c>
    </row>
    <row r="3299" spans="1:21" ht="49" x14ac:dyDescent="0.25">
      <c r="A3299">
        <v>3674</v>
      </c>
      <c r="B3299" s="9" t="s">
        <v>3671</v>
      </c>
      <c r="C3299" s="3" t="s">
        <v>7784</v>
      </c>
      <c r="D3299" s="12">
        <v>4500</v>
      </c>
      <c r="E3299" s="13">
        <v>4500</v>
      </c>
      <c r="F3299" s="11" t="s">
        <v>8218</v>
      </c>
      <c r="G3299" s="11" t="s">
        <v>8235</v>
      </c>
      <c r="H3299" s="11" t="s">
        <v>8248</v>
      </c>
      <c r="I3299" s="11">
        <v>1472936229</v>
      </c>
      <c r="K3299" s="11">
        <v>1467752229</v>
      </c>
      <c r="L3299" s="11" t="b">
        <v>0</v>
      </c>
      <c r="M3299" s="11">
        <v>31</v>
      </c>
      <c r="N3299" s="11" t="b">
        <v>1</v>
      </c>
      <c r="O3299" s="11" t="s">
        <v>8269</v>
      </c>
      <c r="P3299" s="14">
        <f>ROUND(E3299/D3299*100,0)</f>
        <v>100</v>
      </c>
      <c r="Q3299" s="11">
        <f>IFERROR(ROUND(E3299/M3299,2),0)</f>
        <v>145.16</v>
      </c>
      <c r="R3299" s="16" t="s">
        <v>8315</v>
      </c>
      <c r="S3299" s="11" t="s">
        <v>8316</v>
      </c>
      <c r="T3299" s="21">
        <f>(((K3299/60)/60)/24)+DATE(1970,1,1)</f>
        <v>42556.873020833329</v>
      </c>
      <c r="U3299" s="21">
        <f>(((I3299/60)/60)/24)+DATE(1970,1,1)</f>
        <v>42616.873020833329</v>
      </c>
    </row>
    <row r="3300" spans="1:21" ht="33" x14ac:dyDescent="0.25">
      <c r="A3300">
        <v>3466</v>
      </c>
      <c r="B3300" s="9" t="s">
        <v>3465</v>
      </c>
      <c r="C3300" s="3" t="s">
        <v>7576</v>
      </c>
      <c r="D3300" s="12">
        <v>3500</v>
      </c>
      <c r="E3300" s="13">
        <v>4450</v>
      </c>
      <c r="F3300" s="11" t="s">
        <v>8218</v>
      </c>
      <c r="G3300" s="11" t="s">
        <v>8223</v>
      </c>
      <c r="H3300" s="11" t="s">
        <v>8245</v>
      </c>
      <c r="I3300" s="11">
        <v>1461108450</v>
      </c>
      <c r="K3300" s="11">
        <v>1455928050</v>
      </c>
      <c r="L3300" s="11" t="b">
        <v>0</v>
      </c>
      <c r="M3300" s="11">
        <v>61</v>
      </c>
      <c r="N3300" s="11" t="b">
        <v>1</v>
      </c>
      <c r="O3300" s="11" t="s">
        <v>8269</v>
      </c>
      <c r="P3300" s="14">
        <f>ROUND(E3300/D3300*100,0)</f>
        <v>127</v>
      </c>
      <c r="Q3300" s="11">
        <f>IFERROR(ROUND(E3300/M3300,2),0)</f>
        <v>72.95</v>
      </c>
      <c r="R3300" s="16" t="s">
        <v>8315</v>
      </c>
      <c r="S3300" s="11" t="s">
        <v>8316</v>
      </c>
      <c r="T3300" s="21">
        <f>(((K3300/60)/60)/24)+DATE(1970,1,1)</f>
        <v>42420.019097222219</v>
      </c>
      <c r="U3300" s="21">
        <f>(((I3300/60)/60)/24)+DATE(1970,1,1)</f>
        <v>42479.977430555555</v>
      </c>
    </row>
    <row r="3301" spans="1:21" ht="49" x14ac:dyDescent="0.25">
      <c r="A3301">
        <v>3398</v>
      </c>
      <c r="B3301" s="9" t="s">
        <v>3397</v>
      </c>
      <c r="C3301" s="3" t="s">
        <v>7508</v>
      </c>
      <c r="D3301" s="12">
        <v>4000</v>
      </c>
      <c r="E3301" s="13">
        <v>4443</v>
      </c>
      <c r="F3301" s="11" t="s">
        <v>8218</v>
      </c>
      <c r="G3301" s="11" t="s">
        <v>8223</v>
      </c>
      <c r="H3301" s="11" t="s">
        <v>8245</v>
      </c>
      <c r="I3301" s="11">
        <v>1416589200</v>
      </c>
      <c r="K3301" s="11">
        <v>1414605776</v>
      </c>
      <c r="L3301" s="11" t="b">
        <v>0</v>
      </c>
      <c r="M3301" s="11">
        <v>65</v>
      </c>
      <c r="N3301" s="11" t="b">
        <v>1</v>
      </c>
      <c r="O3301" s="11" t="s">
        <v>8269</v>
      </c>
      <c r="P3301" s="14">
        <f>ROUND(E3301/D3301*100,0)</f>
        <v>111</v>
      </c>
      <c r="Q3301" s="11">
        <f>IFERROR(ROUND(E3301/M3301,2),0)</f>
        <v>68.349999999999994</v>
      </c>
      <c r="R3301" s="16" t="s">
        <v>8315</v>
      </c>
      <c r="S3301" s="11" t="s">
        <v>8316</v>
      </c>
      <c r="T3301" s="21">
        <f>(((K3301/60)/60)/24)+DATE(1970,1,1)</f>
        <v>41941.75203703704</v>
      </c>
      <c r="U3301" s="21">
        <f>(((I3301/60)/60)/24)+DATE(1970,1,1)</f>
        <v>41964.708333333328</v>
      </c>
    </row>
    <row r="3302" spans="1:21" ht="49" x14ac:dyDescent="0.25">
      <c r="A3302">
        <v>3265</v>
      </c>
      <c r="B3302" s="9" t="s">
        <v>3265</v>
      </c>
      <c r="C3302" s="3" t="s">
        <v>7375</v>
      </c>
      <c r="D3302" s="12">
        <v>2700</v>
      </c>
      <c r="E3302" s="13">
        <v>4428</v>
      </c>
      <c r="F3302" s="11" t="s">
        <v>8218</v>
      </c>
      <c r="G3302" s="11" t="s">
        <v>8240</v>
      </c>
      <c r="H3302" s="11" t="s">
        <v>8248</v>
      </c>
      <c r="I3302" s="11">
        <v>1449162000</v>
      </c>
      <c r="K3302" s="11">
        <v>1446570315</v>
      </c>
      <c r="L3302" s="11" t="b">
        <v>1</v>
      </c>
      <c r="M3302" s="11">
        <v>63</v>
      </c>
      <c r="N3302" s="11" t="b">
        <v>1</v>
      </c>
      <c r="O3302" s="11" t="s">
        <v>8269</v>
      </c>
      <c r="P3302" s="14">
        <f>ROUND(E3302/D3302*100,0)</f>
        <v>164</v>
      </c>
      <c r="Q3302" s="11">
        <f>IFERROR(ROUND(E3302/M3302,2),0)</f>
        <v>70.290000000000006</v>
      </c>
      <c r="R3302" s="16" t="s">
        <v>8315</v>
      </c>
      <c r="S3302" s="11" t="s">
        <v>8316</v>
      </c>
      <c r="T3302" s="21">
        <f>(((K3302/60)/60)/24)+DATE(1970,1,1)</f>
        <v>42311.711979166663</v>
      </c>
      <c r="U3302" s="21">
        <f>(((I3302/60)/60)/24)+DATE(1970,1,1)</f>
        <v>42341.708333333328</v>
      </c>
    </row>
    <row r="3303" spans="1:21" ht="49" x14ac:dyDescent="0.25">
      <c r="A3303">
        <v>3724</v>
      </c>
      <c r="B3303" s="9" t="s">
        <v>3721</v>
      </c>
      <c r="C3303" s="3" t="s">
        <v>7834</v>
      </c>
      <c r="D3303" s="12">
        <v>4300</v>
      </c>
      <c r="E3303" s="13">
        <v>4409.55</v>
      </c>
      <c r="F3303" s="11" t="s">
        <v>8218</v>
      </c>
      <c r="G3303" s="11" t="s">
        <v>8224</v>
      </c>
      <c r="H3303" s="11" t="s">
        <v>8246</v>
      </c>
      <c r="I3303" s="11">
        <v>1462402800</v>
      </c>
      <c r="K3303" s="11">
        <v>1459856860</v>
      </c>
      <c r="L3303" s="11" t="b">
        <v>0</v>
      </c>
      <c r="M3303" s="11">
        <v>89</v>
      </c>
      <c r="N3303" s="11" t="b">
        <v>1</v>
      </c>
      <c r="O3303" s="11" t="s">
        <v>8269</v>
      </c>
      <c r="P3303" s="14">
        <f>ROUND(E3303/D3303*100,0)</f>
        <v>103</v>
      </c>
      <c r="Q3303" s="11">
        <f>IFERROR(ROUND(E3303/M3303,2),0)</f>
        <v>49.55</v>
      </c>
      <c r="R3303" s="16" t="s">
        <v>8315</v>
      </c>
      <c r="S3303" s="11" t="s">
        <v>8316</v>
      </c>
      <c r="T3303" s="21">
        <f>(((K3303/60)/60)/24)+DATE(1970,1,1)</f>
        <v>42465.491435185191</v>
      </c>
      <c r="U3303" s="21">
        <f>(((I3303/60)/60)/24)+DATE(1970,1,1)</f>
        <v>42494.958333333328</v>
      </c>
    </row>
    <row r="3304" spans="1:21" ht="49" x14ac:dyDescent="0.25">
      <c r="A3304">
        <v>3315</v>
      </c>
      <c r="B3304" s="9" t="s">
        <v>3315</v>
      </c>
      <c r="C3304" s="3" t="s">
        <v>7425</v>
      </c>
      <c r="D3304" s="12">
        <v>4000</v>
      </c>
      <c r="E3304" s="13">
        <v>4400</v>
      </c>
      <c r="F3304" s="11" t="s">
        <v>8218</v>
      </c>
      <c r="G3304" s="11" t="s">
        <v>8224</v>
      </c>
      <c r="H3304" s="11" t="s">
        <v>8246</v>
      </c>
      <c r="I3304" s="11">
        <v>1462519041</v>
      </c>
      <c r="K3304" s="11">
        <v>1459927041</v>
      </c>
      <c r="L3304" s="11" t="b">
        <v>0</v>
      </c>
      <c r="M3304" s="11">
        <v>89</v>
      </c>
      <c r="N3304" s="11" t="b">
        <v>1</v>
      </c>
      <c r="O3304" s="11" t="s">
        <v>8269</v>
      </c>
      <c r="P3304" s="14">
        <f>ROUND(E3304/D3304*100,0)</f>
        <v>110</v>
      </c>
      <c r="Q3304" s="11">
        <f>IFERROR(ROUND(E3304/M3304,2),0)</f>
        <v>49.44</v>
      </c>
      <c r="R3304" s="16" t="s">
        <v>8315</v>
      </c>
      <c r="S3304" s="11" t="s">
        <v>8316</v>
      </c>
      <c r="T3304" s="21">
        <f>(((K3304/60)/60)/24)+DATE(1970,1,1)</f>
        <v>42466.303715277783</v>
      </c>
      <c r="U3304" s="21">
        <f>(((I3304/60)/60)/24)+DATE(1970,1,1)</f>
        <v>42496.303715277783</v>
      </c>
    </row>
    <row r="3305" spans="1:21" ht="49" x14ac:dyDescent="0.25">
      <c r="A3305">
        <v>3273</v>
      </c>
      <c r="B3305" s="9" t="s">
        <v>3273</v>
      </c>
      <c r="C3305" s="3" t="s">
        <v>7383</v>
      </c>
      <c r="D3305" s="12">
        <v>4000</v>
      </c>
      <c r="E3305" s="13">
        <v>4296</v>
      </c>
      <c r="F3305" s="11" t="s">
        <v>8218</v>
      </c>
      <c r="G3305" s="11" t="s">
        <v>8223</v>
      </c>
      <c r="H3305" s="11" t="s">
        <v>8245</v>
      </c>
      <c r="I3305" s="11">
        <v>1473879600</v>
      </c>
      <c r="K3305" s="11">
        <v>1472498042</v>
      </c>
      <c r="L3305" s="11" t="b">
        <v>1</v>
      </c>
      <c r="M3305" s="11">
        <v>21</v>
      </c>
      <c r="N3305" s="11" t="b">
        <v>1</v>
      </c>
      <c r="O3305" s="11" t="s">
        <v>8269</v>
      </c>
      <c r="P3305" s="14">
        <f>ROUND(E3305/D3305*100,0)</f>
        <v>107</v>
      </c>
      <c r="Q3305" s="11">
        <f>IFERROR(ROUND(E3305/M3305,2),0)</f>
        <v>204.57</v>
      </c>
      <c r="R3305" s="16" t="s">
        <v>8315</v>
      </c>
      <c r="S3305" s="11" t="s">
        <v>8316</v>
      </c>
      <c r="T3305" s="21">
        <f>(((K3305/60)/60)/24)+DATE(1970,1,1)</f>
        <v>42611.801412037035</v>
      </c>
      <c r="U3305" s="21">
        <f>(((I3305/60)/60)/24)+DATE(1970,1,1)</f>
        <v>42627.791666666672</v>
      </c>
    </row>
    <row r="3306" spans="1:21" ht="49" x14ac:dyDescent="0.25">
      <c r="A3306">
        <v>3308</v>
      </c>
      <c r="B3306" s="9" t="s">
        <v>3308</v>
      </c>
      <c r="C3306" s="3" t="s">
        <v>7418</v>
      </c>
      <c r="D3306" s="12">
        <v>3500</v>
      </c>
      <c r="E3306" s="13">
        <v>4280</v>
      </c>
      <c r="F3306" s="11" t="s">
        <v>8218</v>
      </c>
      <c r="G3306" s="11" t="s">
        <v>8223</v>
      </c>
      <c r="H3306" s="11" t="s">
        <v>8245</v>
      </c>
      <c r="I3306" s="11">
        <v>1460581365</v>
      </c>
      <c r="K3306" s="11">
        <v>1458766965</v>
      </c>
      <c r="L3306" s="11" t="b">
        <v>0</v>
      </c>
      <c r="M3306" s="11">
        <v>57</v>
      </c>
      <c r="N3306" s="11" t="b">
        <v>1</v>
      </c>
      <c r="O3306" s="11" t="s">
        <v>8269</v>
      </c>
      <c r="P3306" s="14">
        <f>ROUND(E3306/D3306*100,0)</f>
        <v>122</v>
      </c>
      <c r="Q3306" s="11">
        <f>IFERROR(ROUND(E3306/M3306,2),0)</f>
        <v>75.09</v>
      </c>
      <c r="R3306" s="16" t="s">
        <v>8315</v>
      </c>
      <c r="S3306" s="11" t="s">
        <v>8316</v>
      </c>
      <c r="T3306" s="21">
        <f>(((K3306/60)/60)/24)+DATE(1970,1,1)</f>
        <v>42452.876909722225</v>
      </c>
      <c r="U3306" s="21">
        <f>(((I3306/60)/60)/24)+DATE(1970,1,1)</f>
        <v>42473.876909722225</v>
      </c>
    </row>
    <row r="3307" spans="1:21" ht="33" x14ac:dyDescent="0.25">
      <c r="A3307">
        <v>3359</v>
      </c>
      <c r="B3307" s="9" t="s">
        <v>3358</v>
      </c>
      <c r="C3307" s="3" t="s">
        <v>7469</v>
      </c>
      <c r="D3307" s="12">
        <v>4000</v>
      </c>
      <c r="E3307" s="13">
        <v>4250</v>
      </c>
      <c r="F3307" s="11" t="s">
        <v>8218</v>
      </c>
      <c r="G3307" s="11" t="s">
        <v>8223</v>
      </c>
      <c r="H3307" s="11" t="s">
        <v>8245</v>
      </c>
      <c r="I3307" s="11">
        <v>1487985734</v>
      </c>
      <c r="K3307" s="11">
        <v>1484097734</v>
      </c>
      <c r="L3307" s="11" t="b">
        <v>0</v>
      </c>
      <c r="M3307" s="11">
        <v>23</v>
      </c>
      <c r="N3307" s="11" t="b">
        <v>1</v>
      </c>
      <c r="O3307" s="11" t="s">
        <v>8269</v>
      </c>
      <c r="P3307" s="14">
        <f>ROUND(E3307/D3307*100,0)</f>
        <v>106</v>
      </c>
      <c r="Q3307" s="11">
        <f>IFERROR(ROUND(E3307/M3307,2),0)</f>
        <v>184.78</v>
      </c>
      <c r="R3307" s="16" t="s">
        <v>8315</v>
      </c>
      <c r="S3307" s="11" t="s">
        <v>8316</v>
      </c>
      <c r="T3307" s="21">
        <f>(((K3307/60)/60)/24)+DATE(1970,1,1)</f>
        <v>42746.057106481487</v>
      </c>
      <c r="U3307" s="21">
        <f>(((I3307/60)/60)/24)+DATE(1970,1,1)</f>
        <v>42791.057106481487</v>
      </c>
    </row>
    <row r="3308" spans="1:21" ht="49" x14ac:dyDescent="0.25">
      <c r="A3308">
        <v>3502</v>
      </c>
      <c r="B3308" s="9" t="s">
        <v>3501</v>
      </c>
      <c r="C3308" s="3" t="s">
        <v>7612</v>
      </c>
      <c r="D3308" s="12">
        <v>4000</v>
      </c>
      <c r="E3308" s="13">
        <v>4216</v>
      </c>
      <c r="F3308" s="11" t="s">
        <v>8218</v>
      </c>
      <c r="G3308" s="11" t="s">
        <v>8223</v>
      </c>
      <c r="H3308" s="11" t="s">
        <v>8245</v>
      </c>
      <c r="I3308" s="11">
        <v>1458100740</v>
      </c>
      <c r="K3308" s="11">
        <v>1456862924</v>
      </c>
      <c r="L3308" s="11" t="b">
        <v>0</v>
      </c>
      <c r="M3308" s="11">
        <v>31</v>
      </c>
      <c r="N3308" s="11" t="b">
        <v>1</v>
      </c>
      <c r="O3308" s="11" t="s">
        <v>8269</v>
      </c>
      <c r="P3308" s="14">
        <f>ROUND(E3308/D3308*100,0)</f>
        <v>105</v>
      </c>
      <c r="Q3308" s="11">
        <f>IFERROR(ROUND(E3308/M3308,2),0)</f>
        <v>136</v>
      </c>
      <c r="R3308" s="16" t="s">
        <v>8315</v>
      </c>
      <c r="S3308" s="11" t="s">
        <v>8316</v>
      </c>
      <c r="T3308" s="21">
        <f>(((K3308/60)/60)/24)+DATE(1970,1,1)</f>
        <v>42430.839398148149</v>
      </c>
      <c r="U3308" s="21">
        <f>(((I3308/60)/60)/24)+DATE(1970,1,1)</f>
        <v>42445.165972222225</v>
      </c>
    </row>
    <row r="3309" spans="1:21" ht="49" x14ac:dyDescent="0.25">
      <c r="A3309">
        <v>3682</v>
      </c>
      <c r="B3309" s="9" t="s">
        <v>3679</v>
      </c>
      <c r="C3309" s="3" t="s">
        <v>7792</v>
      </c>
      <c r="D3309" s="12">
        <v>3000</v>
      </c>
      <c r="E3309" s="13">
        <v>4176</v>
      </c>
      <c r="F3309" s="11" t="s">
        <v>8218</v>
      </c>
      <c r="G3309" s="11" t="s">
        <v>8223</v>
      </c>
      <c r="H3309" s="11" t="s">
        <v>8245</v>
      </c>
      <c r="I3309" s="11">
        <v>1402901940</v>
      </c>
      <c r="K3309" s="11">
        <v>1399998418</v>
      </c>
      <c r="L3309" s="11" t="b">
        <v>0</v>
      </c>
      <c r="M3309" s="11">
        <v>67</v>
      </c>
      <c r="N3309" s="11" t="b">
        <v>1</v>
      </c>
      <c r="O3309" s="11" t="s">
        <v>8269</v>
      </c>
      <c r="P3309" s="14">
        <f>ROUND(E3309/D3309*100,0)</f>
        <v>139</v>
      </c>
      <c r="Q3309" s="11">
        <f>IFERROR(ROUND(E3309/M3309,2),0)</f>
        <v>62.33</v>
      </c>
      <c r="R3309" s="16" t="s">
        <v>8315</v>
      </c>
      <c r="S3309" s="11" t="s">
        <v>8316</v>
      </c>
      <c r="T3309" s="21">
        <f>(((K3309/60)/60)/24)+DATE(1970,1,1)</f>
        <v>41772.685393518521</v>
      </c>
      <c r="U3309" s="21">
        <f>(((I3309/60)/60)/24)+DATE(1970,1,1)</f>
        <v>41806.290972222225</v>
      </c>
    </row>
    <row r="3310" spans="1:21" ht="49" x14ac:dyDescent="0.25">
      <c r="A3310">
        <v>3482</v>
      </c>
      <c r="B3310" s="9" t="s">
        <v>3481</v>
      </c>
      <c r="C3310" s="3" t="s">
        <v>7592</v>
      </c>
      <c r="D3310" s="12">
        <v>3000</v>
      </c>
      <c r="E3310" s="13">
        <v>4150</v>
      </c>
      <c r="F3310" s="11" t="s">
        <v>8218</v>
      </c>
      <c r="G3310" s="11" t="s">
        <v>8224</v>
      </c>
      <c r="H3310" s="11" t="s">
        <v>8246</v>
      </c>
      <c r="I3310" s="11">
        <v>1404671466</v>
      </c>
      <c r="K3310" s="11">
        <v>1402079466</v>
      </c>
      <c r="L3310" s="11" t="b">
        <v>0</v>
      </c>
      <c r="M3310" s="11">
        <v>80</v>
      </c>
      <c r="N3310" s="11" t="b">
        <v>1</v>
      </c>
      <c r="O3310" s="11" t="s">
        <v>8269</v>
      </c>
      <c r="P3310" s="14">
        <f>ROUND(E3310/D3310*100,0)</f>
        <v>138</v>
      </c>
      <c r="Q3310" s="11">
        <f>IFERROR(ROUND(E3310/M3310,2),0)</f>
        <v>51.88</v>
      </c>
      <c r="R3310" s="16" t="s">
        <v>8315</v>
      </c>
      <c r="S3310" s="11" t="s">
        <v>8316</v>
      </c>
      <c r="T3310" s="21">
        <f>(((K3310/60)/60)/24)+DATE(1970,1,1)</f>
        <v>41796.771597222221</v>
      </c>
      <c r="U3310" s="21">
        <f>(((I3310/60)/60)/24)+DATE(1970,1,1)</f>
        <v>41826.771597222221</v>
      </c>
    </row>
    <row r="3311" spans="1:21" ht="49" x14ac:dyDescent="0.25">
      <c r="A3311">
        <v>3340</v>
      </c>
      <c r="B3311" s="9" t="s">
        <v>3340</v>
      </c>
      <c r="C3311" s="3" t="s">
        <v>7450</v>
      </c>
      <c r="D3311" s="12">
        <v>3000</v>
      </c>
      <c r="E3311" s="13">
        <v>4145</v>
      </c>
      <c r="F3311" s="11" t="s">
        <v>8218</v>
      </c>
      <c r="G3311" s="11" t="s">
        <v>8223</v>
      </c>
      <c r="H3311" s="11" t="s">
        <v>8245</v>
      </c>
      <c r="I3311" s="11">
        <v>1481066554</v>
      </c>
      <c r="K3311" s="11">
        <v>1478906554</v>
      </c>
      <c r="L3311" s="11" t="b">
        <v>0</v>
      </c>
      <c r="M3311" s="11">
        <v>38</v>
      </c>
      <c r="N3311" s="11" t="b">
        <v>1</v>
      </c>
      <c r="O3311" s="11" t="s">
        <v>8269</v>
      </c>
      <c r="P3311" s="14">
        <f>ROUND(E3311/D3311*100,0)</f>
        <v>138</v>
      </c>
      <c r="Q3311" s="11">
        <f>IFERROR(ROUND(E3311/M3311,2),0)</f>
        <v>109.08</v>
      </c>
      <c r="R3311" s="16" t="s">
        <v>8315</v>
      </c>
      <c r="S3311" s="11" t="s">
        <v>8316</v>
      </c>
      <c r="T3311" s="21">
        <f>(((K3311/60)/60)/24)+DATE(1970,1,1)</f>
        <v>42685.974004629628</v>
      </c>
      <c r="U3311" s="21">
        <f>(((I3311/60)/60)/24)+DATE(1970,1,1)</f>
        <v>42710.974004629628</v>
      </c>
    </row>
    <row r="3312" spans="1:21" ht="49" x14ac:dyDescent="0.25">
      <c r="A3312">
        <v>3221</v>
      </c>
      <c r="B3312" s="9" t="s">
        <v>3221</v>
      </c>
      <c r="C3312" s="3" t="s">
        <v>7331</v>
      </c>
      <c r="D3312" s="12">
        <v>4000</v>
      </c>
      <c r="E3312" s="13">
        <v>4137</v>
      </c>
      <c r="F3312" s="11" t="s">
        <v>8218</v>
      </c>
      <c r="G3312" s="11" t="s">
        <v>8224</v>
      </c>
      <c r="H3312" s="11" t="s">
        <v>8246</v>
      </c>
      <c r="I3312" s="11">
        <v>1436114603</v>
      </c>
      <c r="K3312" s="11">
        <v>1433090603</v>
      </c>
      <c r="L3312" s="11" t="b">
        <v>1</v>
      </c>
      <c r="M3312" s="11">
        <v>113</v>
      </c>
      <c r="N3312" s="11" t="b">
        <v>1</v>
      </c>
      <c r="O3312" s="11" t="s">
        <v>8269</v>
      </c>
      <c r="P3312" s="14">
        <f>ROUND(E3312/D3312*100,0)</f>
        <v>103</v>
      </c>
      <c r="Q3312" s="11">
        <f>IFERROR(ROUND(E3312/M3312,2),0)</f>
        <v>36.61</v>
      </c>
      <c r="R3312" s="16" t="s">
        <v>8315</v>
      </c>
      <c r="S3312" s="11" t="s">
        <v>8316</v>
      </c>
      <c r="T3312" s="21">
        <f>(((K3312/60)/60)/24)+DATE(1970,1,1)</f>
        <v>42155.696793981479</v>
      </c>
      <c r="U3312" s="21">
        <f>(((I3312/60)/60)/24)+DATE(1970,1,1)</f>
        <v>42190.696793981479</v>
      </c>
    </row>
    <row r="3313" spans="1:21" ht="49" x14ac:dyDescent="0.25">
      <c r="A3313">
        <v>3381</v>
      </c>
      <c r="B3313" s="9" t="s">
        <v>3380</v>
      </c>
      <c r="C3313" s="3" t="s">
        <v>7491</v>
      </c>
      <c r="D3313" s="12">
        <v>4000</v>
      </c>
      <c r="E3313" s="13">
        <v>4090</v>
      </c>
      <c r="F3313" s="11" t="s">
        <v>8218</v>
      </c>
      <c r="G3313" s="11" t="s">
        <v>8223</v>
      </c>
      <c r="H3313" s="11" t="s">
        <v>8245</v>
      </c>
      <c r="I3313" s="11">
        <v>1426044383</v>
      </c>
      <c r="K3313" s="11">
        <v>1423455983</v>
      </c>
      <c r="L3313" s="11" t="b">
        <v>0</v>
      </c>
      <c r="M3313" s="11">
        <v>48</v>
      </c>
      <c r="N3313" s="11" t="b">
        <v>1</v>
      </c>
      <c r="O3313" s="11" t="s">
        <v>8269</v>
      </c>
      <c r="P3313" s="14">
        <f>ROUND(E3313/D3313*100,0)</f>
        <v>102</v>
      </c>
      <c r="Q3313" s="11">
        <f>IFERROR(ROUND(E3313/M3313,2),0)</f>
        <v>85.21</v>
      </c>
      <c r="R3313" s="16" t="s">
        <v>8315</v>
      </c>
      <c r="S3313" s="11" t="s">
        <v>8316</v>
      </c>
      <c r="T3313" s="21">
        <f>(((K3313/60)/60)/24)+DATE(1970,1,1)</f>
        <v>42044.184988425928</v>
      </c>
      <c r="U3313" s="21">
        <f>(((I3313/60)/60)/24)+DATE(1970,1,1)</f>
        <v>42074.143321759257</v>
      </c>
    </row>
    <row r="3314" spans="1:21" ht="49" x14ac:dyDescent="0.25">
      <c r="A3314">
        <v>3300</v>
      </c>
      <c r="B3314" s="9" t="s">
        <v>3300</v>
      </c>
      <c r="C3314" s="3" t="s">
        <v>7410</v>
      </c>
      <c r="D3314" s="12">
        <v>3000</v>
      </c>
      <c r="E3314" s="13">
        <v>4085</v>
      </c>
      <c r="F3314" s="11" t="s">
        <v>8218</v>
      </c>
      <c r="G3314" s="11" t="s">
        <v>8223</v>
      </c>
      <c r="H3314" s="11" t="s">
        <v>8245</v>
      </c>
      <c r="I3314" s="11">
        <v>1430329862</v>
      </c>
      <c r="K3314" s="11">
        <v>1428515462</v>
      </c>
      <c r="L3314" s="11" t="b">
        <v>0</v>
      </c>
      <c r="M3314" s="11">
        <v>88</v>
      </c>
      <c r="N3314" s="11" t="b">
        <v>1</v>
      </c>
      <c r="O3314" s="11" t="s">
        <v>8269</v>
      </c>
      <c r="P3314" s="14">
        <f>ROUND(E3314/D3314*100,0)</f>
        <v>136</v>
      </c>
      <c r="Q3314" s="11">
        <f>IFERROR(ROUND(E3314/M3314,2),0)</f>
        <v>46.42</v>
      </c>
      <c r="R3314" s="16" t="s">
        <v>8315</v>
      </c>
      <c r="S3314" s="11" t="s">
        <v>8316</v>
      </c>
      <c r="T3314" s="21">
        <f>(((K3314/60)/60)/24)+DATE(1970,1,1)</f>
        <v>42102.743773148148</v>
      </c>
      <c r="U3314" s="21">
        <f>(((I3314/60)/60)/24)+DATE(1970,1,1)</f>
        <v>42123.743773148148</v>
      </c>
    </row>
    <row r="3315" spans="1:21" ht="49" x14ac:dyDescent="0.25">
      <c r="A3315">
        <v>3305</v>
      </c>
      <c r="B3315" s="9" t="s">
        <v>3305</v>
      </c>
      <c r="C3315" s="3" t="s">
        <v>7415</v>
      </c>
      <c r="D3315" s="12">
        <v>4000</v>
      </c>
      <c r="E3315" s="13">
        <v>4081</v>
      </c>
      <c r="F3315" s="11" t="s">
        <v>8218</v>
      </c>
      <c r="G3315" s="11" t="s">
        <v>8223</v>
      </c>
      <c r="H3315" s="11" t="s">
        <v>8245</v>
      </c>
      <c r="I3315" s="11">
        <v>1438374748</v>
      </c>
      <c r="K3315" s="11">
        <v>1435782748</v>
      </c>
      <c r="L3315" s="11" t="b">
        <v>0</v>
      </c>
      <c r="M3315" s="11">
        <v>20</v>
      </c>
      <c r="N3315" s="11" t="b">
        <v>1</v>
      </c>
      <c r="O3315" s="11" t="s">
        <v>8269</v>
      </c>
      <c r="P3315" s="14">
        <f>ROUND(E3315/D3315*100,0)</f>
        <v>102</v>
      </c>
      <c r="Q3315" s="11">
        <f>IFERROR(ROUND(E3315/M3315,2),0)</f>
        <v>204.05</v>
      </c>
      <c r="R3315" s="16" t="s">
        <v>8315</v>
      </c>
      <c r="S3315" s="11" t="s">
        <v>8316</v>
      </c>
      <c r="T3315" s="21">
        <f>(((K3315/60)/60)/24)+DATE(1970,1,1)</f>
        <v>42186.855879629627</v>
      </c>
      <c r="U3315" s="21">
        <f>(((I3315/60)/60)/24)+DATE(1970,1,1)</f>
        <v>42216.855879629627</v>
      </c>
    </row>
    <row r="3316" spans="1:21" ht="49" x14ac:dyDescent="0.25">
      <c r="A3316">
        <v>3626</v>
      </c>
      <c r="B3316" s="9" t="s">
        <v>3624</v>
      </c>
      <c r="C3316" s="3" t="s">
        <v>7736</v>
      </c>
      <c r="D3316" s="12">
        <v>4000</v>
      </c>
      <c r="E3316" s="13">
        <v>4073</v>
      </c>
      <c r="F3316" s="11" t="s">
        <v>8218</v>
      </c>
      <c r="G3316" s="11" t="s">
        <v>8224</v>
      </c>
      <c r="H3316" s="11" t="s">
        <v>8246</v>
      </c>
      <c r="I3316" s="11">
        <v>1408204857</v>
      </c>
      <c r="K3316" s="11">
        <v>1406390457</v>
      </c>
      <c r="L3316" s="11" t="b">
        <v>0</v>
      </c>
      <c r="M3316" s="11">
        <v>48</v>
      </c>
      <c r="N3316" s="11" t="b">
        <v>1</v>
      </c>
      <c r="O3316" s="11" t="s">
        <v>8269</v>
      </c>
      <c r="P3316" s="14">
        <f>ROUND(E3316/D3316*100,0)</f>
        <v>102</v>
      </c>
      <c r="Q3316" s="11">
        <f>IFERROR(ROUND(E3316/M3316,2),0)</f>
        <v>84.85</v>
      </c>
      <c r="R3316" s="16" t="s">
        <v>8315</v>
      </c>
      <c r="S3316" s="11" t="s">
        <v>8316</v>
      </c>
      <c r="T3316" s="21">
        <f>(((K3316/60)/60)/24)+DATE(1970,1,1)</f>
        <v>41846.667326388888</v>
      </c>
      <c r="U3316" s="21">
        <f>(((I3316/60)/60)/24)+DATE(1970,1,1)</f>
        <v>41867.667326388888</v>
      </c>
    </row>
    <row r="3317" spans="1:21" ht="49" x14ac:dyDescent="0.25">
      <c r="A3317">
        <v>3844</v>
      </c>
      <c r="B3317" s="9" t="s">
        <v>3841</v>
      </c>
      <c r="C3317" s="3" t="s">
        <v>7953</v>
      </c>
      <c r="D3317" s="12">
        <v>9800</v>
      </c>
      <c r="E3317" s="13">
        <v>4066</v>
      </c>
      <c r="F3317" s="11" t="s">
        <v>8220</v>
      </c>
      <c r="G3317" s="11" t="s">
        <v>8223</v>
      </c>
      <c r="H3317" s="11" t="s">
        <v>8245</v>
      </c>
      <c r="I3317" s="11">
        <v>1401778740</v>
      </c>
      <c r="K3317" s="11">
        <v>1399474134</v>
      </c>
      <c r="L3317" s="11" t="b">
        <v>1</v>
      </c>
      <c r="M3317" s="11">
        <v>50</v>
      </c>
      <c r="N3317" s="11" t="b">
        <v>0</v>
      </c>
      <c r="O3317" s="11" t="s">
        <v>8269</v>
      </c>
      <c r="P3317" s="14">
        <f>ROUND(E3317/D3317*100,0)</f>
        <v>41</v>
      </c>
      <c r="Q3317" s="11">
        <f>IFERROR(ROUND(E3317/M3317,2),0)</f>
        <v>81.319999999999993</v>
      </c>
      <c r="R3317" s="16" t="s">
        <v>8315</v>
      </c>
      <c r="S3317" s="11" t="s">
        <v>8316</v>
      </c>
      <c r="T3317" s="21">
        <f>(((K3317/60)/60)/24)+DATE(1970,1,1)</f>
        <v>41766.617291666669</v>
      </c>
      <c r="U3317" s="21">
        <f>(((I3317/60)/60)/24)+DATE(1970,1,1)</f>
        <v>41793.290972222225</v>
      </c>
    </row>
    <row r="3318" spans="1:21" ht="49" x14ac:dyDescent="0.25">
      <c r="A3318">
        <v>3426</v>
      </c>
      <c r="B3318" s="9" t="s">
        <v>3425</v>
      </c>
      <c r="C3318" s="3" t="s">
        <v>7536</v>
      </c>
      <c r="D3318" s="12">
        <v>3750</v>
      </c>
      <c r="E3318" s="13">
        <v>4055</v>
      </c>
      <c r="F3318" s="11" t="s">
        <v>8218</v>
      </c>
      <c r="G3318" s="11" t="s">
        <v>8223</v>
      </c>
      <c r="H3318" s="11" t="s">
        <v>8245</v>
      </c>
      <c r="I3318" s="11">
        <v>1411264800</v>
      </c>
      <c r="K3318" s="11">
        <v>1409620903</v>
      </c>
      <c r="L3318" s="11" t="b">
        <v>0</v>
      </c>
      <c r="M3318" s="11">
        <v>87</v>
      </c>
      <c r="N3318" s="11" t="b">
        <v>1</v>
      </c>
      <c r="O3318" s="11" t="s">
        <v>8269</v>
      </c>
      <c r="P3318" s="14">
        <f>ROUND(E3318/D3318*100,0)</f>
        <v>108</v>
      </c>
      <c r="Q3318" s="11">
        <f>IFERROR(ROUND(E3318/M3318,2),0)</f>
        <v>46.61</v>
      </c>
      <c r="R3318" s="16" t="s">
        <v>8315</v>
      </c>
      <c r="S3318" s="11" t="s">
        <v>8316</v>
      </c>
      <c r="T3318" s="21">
        <f>(((K3318/60)/60)/24)+DATE(1970,1,1)</f>
        <v>41884.056747685187</v>
      </c>
      <c r="U3318" s="21">
        <f>(((I3318/60)/60)/24)+DATE(1970,1,1)</f>
        <v>41903.083333333336</v>
      </c>
    </row>
    <row r="3319" spans="1:21" ht="49" x14ac:dyDescent="0.25">
      <c r="A3319">
        <v>3585</v>
      </c>
      <c r="B3319" s="9" t="s">
        <v>3584</v>
      </c>
      <c r="C3319" s="3" t="s">
        <v>7695</v>
      </c>
      <c r="D3319" s="12">
        <v>3400</v>
      </c>
      <c r="E3319" s="13">
        <v>4050</v>
      </c>
      <c r="F3319" s="11" t="s">
        <v>8218</v>
      </c>
      <c r="G3319" s="11" t="s">
        <v>8223</v>
      </c>
      <c r="H3319" s="11" t="s">
        <v>8245</v>
      </c>
      <c r="I3319" s="11">
        <v>1419181890</v>
      </c>
      <c r="K3319" s="11">
        <v>1416589890</v>
      </c>
      <c r="L3319" s="11" t="b">
        <v>0</v>
      </c>
      <c r="M3319" s="11">
        <v>23</v>
      </c>
      <c r="N3319" s="11" t="b">
        <v>1</v>
      </c>
      <c r="O3319" s="11" t="s">
        <v>8269</v>
      </c>
      <c r="P3319" s="14">
        <f>ROUND(E3319/D3319*100,0)</f>
        <v>119</v>
      </c>
      <c r="Q3319" s="11">
        <f>IFERROR(ROUND(E3319/M3319,2),0)</f>
        <v>176.09</v>
      </c>
      <c r="R3319" s="16" t="s">
        <v>8315</v>
      </c>
      <c r="S3319" s="11" t="s">
        <v>8316</v>
      </c>
      <c r="T3319" s="21">
        <f>(((K3319/60)/60)/24)+DATE(1970,1,1)</f>
        <v>41964.716319444444</v>
      </c>
      <c r="U3319" s="21">
        <f>(((I3319/60)/60)/24)+DATE(1970,1,1)</f>
        <v>41994.716319444444</v>
      </c>
    </row>
    <row r="3320" spans="1:21" ht="33" x14ac:dyDescent="0.25">
      <c r="A3320">
        <v>3157</v>
      </c>
      <c r="B3320" s="9" t="s">
        <v>3157</v>
      </c>
      <c r="C3320" s="3" t="s">
        <v>7267</v>
      </c>
      <c r="D3320" s="12">
        <v>4000</v>
      </c>
      <c r="E3320" s="13">
        <v>4040</v>
      </c>
      <c r="F3320" s="11" t="s">
        <v>8218</v>
      </c>
      <c r="G3320" s="11" t="s">
        <v>8223</v>
      </c>
      <c r="H3320" s="11" t="s">
        <v>8245</v>
      </c>
      <c r="I3320" s="11">
        <v>1405746000</v>
      </c>
      <c r="K3320" s="11">
        <v>1404932105</v>
      </c>
      <c r="L3320" s="11" t="b">
        <v>1</v>
      </c>
      <c r="M3320" s="11">
        <v>41</v>
      </c>
      <c r="N3320" s="11" t="b">
        <v>1</v>
      </c>
      <c r="O3320" s="11" t="s">
        <v>8269</v>
      </c>
      <c r="P3320" s="14">
        <f>ROUND(E3320/D3320*100,0)</f>
        <v>101</v>
      </c>
      <c r="Q3320" s="11">
        <f>IFERROR(ROUND(E3320/M3320,2),0)</f>
        <v>98.54</v>
      </c>
      <c r="R3320" s="16" t="s">
        <v>8315</v>
      </c>
      <c r="S3320" s="11" t="s">
        <v>8316</v>
      </c>
      <c r="T3320" s="21">
        <f>(((K3320/60)/60)/24)+DATE(1970,1,1)</f>
        <v>41829.788252314815</v>
      </c>
      <c r="U3320" s="21">
        <f>(((I3320/60)/60)/24)+DATE(1970,1,1)</f>
        <v>41839.208333333336</v>
      </c>
    </row>
    <row r="3321" spans="1:21" ht="49" x14ac:dyDescent="0.25">
      <c r="A3321">
        <v>3418</v>
      </c>
      <c r="B3321" s="9" t="s">
        <v>3417</v>
      </c>
      <c r="C3321" s="3" t="s">
        <v>7528</v>
      </c>
      <c r="D3321" s="12">
        <v>4000</v>
      </c>
      <c r="E3321" s="13">
        <v>4035</v>
      </c>
      <c r="F3321" s="11" t="s">
        <v>8218</v>
      </c>
      <c r="G3321" s="11" t="s">
        <v>8223</v>
      </c>
      <c r="H3321" s="11" t="s">
        <v>8245</v>
      </c>
      <c r="I3321" s="11">
        <v>1400875307</v>
      </c>
      <c r="K3321" s="11">
        <v>1398283307</v>
      </c>
      <c r="L3321" s="11" t="b">
        <v>0</v>
      </c>
      <c r="M3321" s="11">
        <v>56</v>
      </c>
      <c r="N3321" s="11" t="b">
        <v>1</v>
      </c>
      <c r="O3321" s="11" t="s">
        <v>8269</v>
      </c>
      <c r="P3321" s="14">
        <f>ROUND(E3321/D3321*100,0)</f>
        <v>101</v>
      </c>
      <c r="Q3321" s="11">
        <f>IFERROR(ROUND(E3321/M3321,2),0)</f>
        <v>72.05</v>
      </c>
      <c r="R3321" s="16" t="s">
        <v>8315</v>
      </c>
      <c r="S3321" s="11" t="s">
        <v>8316</v>
      </c>
      <c r="T3321" s="21">
        <f>(((K3321/60)/60)/24)+DATE(1970,1,1)</f>
        <v>41752.83457175926</v>
      </c>
      <c r="U3321" s="21">
        <f>(((I3321/60)/60)/24)+DATE(1970,1,1)</f>
        <v>41782.83457175926</v>
      </c>
    </row>
    <row r="3322" spans="1:21" ht="49" x14ac:dyDescent="0.25">
      <c r="A3322">
        <v>3717</v>
      </c>
      <c r="B3322" s="9" t="s">
        <v>3714</v>
      </c>
      <c r="C3322" s="3" t="s">
        <v>7827</v>
      </c>
      <c r="D3322" s="12">
        <v>4000</v>
      </c>
      <c r="E3322" s="13">
        <v>4030</v>
      </c>
      <c r="F3322" s="11" t="s">
        <v>8218</v>
      </c>
      <c r="G3322" s="11" t="s">
        <v>8224</v>
      </c>
      <c r="H3322" s="11" t="s">
        <v>8246</v>
      </c>
      <c r="I3322" s="11">
        <v>1431204449</v>
      </c>
      <c r="K3322" s="11">
        <v>1428526049</v>
      </c>
      <c r="L3322" s="11" t="b">
        <v>0</v>
      </c>
      <c r="M3322" s="11">
        <v>13</v>
      </c>
      <c r="N3322" s="11" t="b">
        <v>1</v>
      </c>
      <c r="O3322" s="11" t="s">
        <v>8269</v>
      </c>
      <c r="P3322" s="14">
        <f>ROUND(E3322/D3322*100,0)</f>
        <v>101</v>
      </c>
      <c r="Q3322" s="11">
        <f>IFERROR(ROUND(E3322/M3322,2),0)</f>
        <v>310</v>
      </c>
      <c r="R3322" s="16" t="s">
        <v>8315</v>
      </c>
      <c r="S3322" s="11" t="s">
        <v>8316</v>
      </c>
      <c r="T3322" s="21">
        <f>(((K3322/60)/60)/24)+DATE(1970,1,1)</f>
        <v>42102.866307870368</v>
      </c>
      <c r="U3322" s="21">
        <f>(((I3322/60)/60)/24)+DATE(1970,1,1)</f>
        <v>42133.866307870368</v>
      </c>
    </row>
    <row r="3323" spans="1:21" ht="49" x14ac:dyDescent="0.25">
      <c r="A3323">
        <v>3234</v>
      </c>
      <c r="B3323" s="9" t="s">
        <v>3234</v>
      </c>
      <c r="C3323" s="3" t="s">
        <v>7344</v>
      </c>
      <c r="D3323" s="12">
        <v>4000</v>
      </c>
      <c r="E3323" s="13">
        <v>4015.71</v>
      </c>
      <c r="F3323" s="11" t="s">
        <v>8218</v>
      </c>
      <c r="G3323" s="11" t="s">
        <v>8224</v>
      </c>
      <c r="H3323" s="11" t="s">
        <v>8246</v>
      </c>
      <c r="I3323" s="11">
        <v>1485991860</v>
      </c>
      <c r="K3323" s="11">
        <v>1483124208</v>
      </c>
      <c r="L3323" s="11" t="b">
        <v>0</v>
      </c>
      <c r="M3323" s="11">
        <v>115</v>
      </c>
      <c r="N3323" s="11" t="b">
        <v>1</v>
      </c>
      <c r="O3323" s="11" t="s">
        <v>8269</v>
      </c>
      <c r="P3323" s="14">
        <f>ROUND(E3323/D3323*100,0)</f>
        <v>100</v>
      </c>
      <c r="Q3323" s="11">
        <f>IFERROR(ROUND(E3323/M3323,2),0)</f>
        <v>34.92</v>
      </c>
      <c r="R3323" s="16" t="s">
        <v>8315</v>
      </c>
      <c r="S3323" s="11" t="s">
        <v>8316</v>
      </c>
      <c r="T3323" s="21">
        <f>(((K3323/60)/60)/24)+DATE(1970,1,1)</f>
        <v>42734.789444444439</v>
      </c>
      <c r="U3323" s="21">
        <f>(((I3323/60)/60)/24)+DATE(1970,1,1)</f>
        <v>42767.979861111111</v>
      </c>
    </row>
    <row r="3324" spans="1:21" ht="65" x14ac:dyDescent="0.25">
      <c r="A3324">
        <v>3695</v>
      </c>
      <c r="B3324" s="9" t="s">
        <v>3692</v>
      </c>
      <c r="C3324" s="3" t="s">
        <v>7805</v>
      </c>
      <c r="D3324" s="12">
        <v>4000</v>
      </c>
      <c r="E3324" s="13">
        <v>4005</v>
      </c>
      <c r="F3324" s="11" t="s">
        <v>8218</v>
      </c>
      <c r="G3324" s="11" t="s">
        <v>8223</v>
      </c>
      <c r="H3324" s="11" t="s">
        <v>8245</v>
      </c>
      <c r="I3324" s="11">
        <v>1421009610</v>
      </c>
      <c r="K3324" s="11">
        <v>1419281610</v>
      </c>
      <c r="L3324" s="11" t="b">
        <v>0</v>
      </c>
      <c r="M3324" s="11">
        <v>33</v>
      </c>
      <c r="N3324" s="11" t="b">
        <v>1</v>
      </c>
      <c r="O3324" s="11" t="s">
        <v>8269</v>
      </c>
      <c r="P3324" s="14">
        <f>ROUND(E3324/D3324*100,0)</f>
        <v>100</v>
      </c>
      <c r="Q3324" s="11">
        <f>IFERROR(ROUND(E3324/M3324,2),0)</f>
        <v>121.36</v>
      </c>
      <c r="R3324" s="16" t="s">
        <v>8315</v>
      </c>
      <c r="S3324" s="11" t="s">
        <v>8316</v>
      </c>
      <c r="T3324" s="21">
        <f>(((K3324/60)/60)/24)+DATE(1970,1,1)</f>
        <v>41995.870486111111</v>
      </c>
      <c r="U3324" s="21">
        <f>(((I3324/60)/60)/24)+DATE(1970,1,1)</f>
        <v>42015.870486111111</v>
      </c>
    </row>
    <row r="3325" spans="1:21" ht="49" x14ac:dyDescent="0.25">
      <c r="A3325">
        <v>3301</v>
      </c>
      <c r="B3325" s="9" t="s">
        <v>3301</v>
      </c>
      <c r="C3325" s="3" t="s">
        <v>7411</v>
      </c>
      <c r="D3325" s="12">
        <v>3000</v>
      </c>
      <c r="E3325" s="13">
        <v>4004</v>
      </c>
      <c r="F3325" s="11" t="s">
        <v>8218</v>
      </c>
      <c r="G3325" s="11" t="s">
        <v>8223</v>
      </c>
      <c r="H3325" s="11" t="s">
        <v>8245</v>
      </c>
      <c r="I3325" s="11">
        <v>1470034740</v>
      </c>
      <c r="K3325" s="11">
        <v>1466185176</v>
      </c>
      <c r="L3325" s="11" t="b">
        <v>0</v>
      </c>
      <c r="M3325" s="11">
        <v>70</v>
      </c>
      <c r="N3325" s="11" t="b">
        <v>1</v>
      </c>
      <c r="O3325" s="11" t="s">
        <v>8269</v>
      </c>
      <c r="P3325" s="14">
        <f>ROUND(E3325/D3325*100,0)</f>
        <v>133</v>
      </c>
      <c r="Q3325" s="11">
        <f>IFERROR(ROUND(E3325/M3325,2),0)</f>
        <v>57.2</v>
      </c>
      <c r="R3325" s="16" t="s">
        <v>8315</v>
      </c>
      <c r="S3325" s="11" t="s">
        <v>8316</v>
      </c>
      <c r="T3325" s="21">
        <f>(((K3325/60)/60)/24)+DATE(1970,1,1)</f>
        <v>42538.73583333334</v>
      </c>
      <c r="U3325" s="21">
        <f>(((I3325/60)/60)/24)+DATE(1970,1,1)</f>
        <v>42583.290972222225</v>
      </c>
    </row>
    <row r="3326" spans="1:21" ht="49" x14ac:dyDescent="0.25">
      <c r="A3326">
        <v>3602</v>
      </c>
      <c r="B3326" s="9" t="s">
        <v>3601</v>
      </c>
      <c r="C3326" s="3" t="s">
        <v>7712</v>
      </c>
      <c r="D3326" s="12">
        <v>4000</v>
      </c>
      <c r="E3326" s="13">
        <v>4002</v>
      </c>
      <c r="F3326" s="11" t="s">
        <v>8218</v>
      </c>
      <c r="G3326" s="11" t="s">
        <v>8223</v>
      </c>
      <c r="H3326" s="11" t="s">
        <v>8245</v>
      </c>
      <c r="I3326" s="11">
        <v>1463520479</v>
      </c>
      <c r="K3326" s="11">
        <v>1458336479</v>
      </c>
      <c r="L3326" s="11" t="b">
        <v>0</v>
      </c>
      <c r="M3326" s="11">
        <v>49</v>
      </c>
      <c r="N3326" s="11" t="b">
        <v>1</v>
      </c>
      <c r="O3326" s="11" t="s">
        <v>8269</v>
      </c>
      <c r="P3326" s="14">
        <f>ROUND(E3326/D3326*100,0)</f>
        <v>100</v>
      </c>
      <c r="Q3326" s="11">
        <f>IFERROR(ROUND(E3326/M3326,2),0)</f>
        <v>81.67</v>
      </c>
      <c r="R3326" s="16" t="s">
        <v>8315</v>
      </c>
      <c r="S3326" s="11" t="s">
        <v>8316</v>
      </c>
      <c r="T3326" s="21">
        <f>(((K3326/60)/60)/24)+DATE(1970,1,1)</f>
        <v>42447.894432870366</v>
      </c>
      <c r="U3326" s="21">
        <f>(((I3326/60)/60)/24)+DATE(1970,1,1)</f>
        <v>42507.894432870366</v>
      </c>
    </row>
    <row r="3327" spans="1:21" ht="49" x14ac:dyDescent="0.25">
      <c r="A3327">
        <v>3492</v>
      </c>
      <c r="B3327" s="9" t="s">
        <v>3491</v>
      </c>
      <c r="C3327" s="3" t="s">
        <v>7602</v>
      </c>
      <c r="D3327" s="12">
        <v>3800</v>
      </c>
      <c r="E3327" s="13">
        <v>4000.22</v>
      </c>
      <c r="F3327" s="11" t="s">
        <v>8218</v>
      </c>
      <c r="G3327" s="11" t="s">
        <v>8223</v>
      </c>
      <c r="H3327" s="11" t="s">
        <v>8245</v>
      </c>
      <c r="I3327" s="11">
        <v>1445818397</v>
      </c>
      <c r="K3327" s="11">
        <v>1442794397</v>
      </c>
      <c r="L3327" s="11" t="b">
        <v>0</v>
      </c>
      <c r="M3327" s="11">
        <v>35</v>
      </c>
      <c r="N3327" s="11" t="b">
        <v>1</v>
      </c>
      <c r="O3327" s="11" t="s">
        <v>8269</v>
      </c>
      <c r="P3327" s="14">
        <f>ROUND(E3327/D3327*100,0)</f>
        <v>105</v>
      </c>
      <c r="Q3327" s="11">
        <f>IFERROR(ROUND(E3327/M3327,2),0)</f>
        <v>114.29</v>
      </c>
      <c r="R3327" s="16" t="s">
        <v>8315</v>
      </c>
      <c r="S3327" s="11" t="s">
        <v>8316</v>
      </c>
      <c r="T3327" s="21">
        <f>(((K3327/60)/60)/24)+DATE(1970,1,1)</f>
        <v>42268.009224537032</v>
      </c>
      <c r="U3327" s="21">
        <f>(((I3327/60)/60)/24)+DATE(1970,1,1)</f>
        <v>42303.009224537032</v>
      </c>
    </row>
    <row r="3328" spans="1:21" ht="49" x14ac:dyDescent="0.25">
      <c r="A3328">
        <v>3517</v>
      </c>
      <c r="B3328" s="9" t="s">
        <v>3516</v>
      </c>
      <c r="C3328" s="3" t="s">
        <v>7627</v>
      </c>
      <c r="D3328" s="12">
        <v>4000</v>
      </c>
      <c r="E3328" s="13">
        <v>4000</v>
      </c>
      <c r="F3328" s="11" t="s">
        <v>8218</v>
      </c>
      <c r="G3328" s="11" t="s">
        <v>8224</v>
      </c>
      <c r="H3328" s="11" t="s">
        <v>8246</v>
      </c>
      <c r="I3328" s="11">
        <v>1404471600</v>
      </c>
      <c r="K3328" s="11">
        <v>1401910634</v>
      </c>
      <c r="L3328" s="11" t="b">
        <v>0</v>
      </c>
      <c r="M3328" s="11">
        <v>13</v>
      </c>
      <c r="N3328" s="11" t="b">
        <v>1</v>
      </c>
      <c r="O3328" s="11" t="s">
        <v>8269</v>
      </c>
      <c r="P3328" s="14">
        <f>ROUND(E3328/D3328*100,0)</f>
        <v>100</v>
      </c>
      <c r="Q3328" s="11">
        <f>IFERROR(ROUND(E3328/M3328,2),0)</f>
        <v>307.69</v>
      </c>
      <c r="R3328" s="16" t="s">
        <v>8315</v>
      </c>
      <c r="S3328" s="11" t="s">
        <v>8316</v>
      </c>
      <c r="T3328" s="21">
        <f>(((K3328/60)/60)/24)+DATE(1970,1,1)</f>
        <v>41794.817523148151</v>
      </c>
      <c r="U3328" s="21">
        <f>(((I3328/60)/60)/24)+DATE(1970,1,1)</f>
        <v>41824.458333333336</v>
      </c>
    </row>
    <row r="3329" spans="1:21" ht="49" x14ac:dyDescent="0.25">
      <c r="A3329">
        <v>3606</v>
      </c>
      <c r="B3329" s="9" t="s">
        <v>3605</v>
      </c>
      <c r="C3329" s="3" t="s">
        <v>7716</v>
      </c>
      <c r="D3329" s="12">
        <v>3000</v>
      </c>
      <c r="E3329" s="13">
        <v>3908</v>
      </c>
      <c r="F3329" s="11" t="s">
        <v>8218</v>
      </c>
      <c r="G3329" s="11" t="s">
        <v>8224</v>
      </c>
      <c r="H3329" s="11" t="s">
        <v>8246</v>
      </c>
      <c r="I3329" s="11">
        <v>1471185057</v>
      </c>
      <c r="K3329" s="11">
        <v>1468593057</v>
      </c>
      <c r="L3329" s="11" t="b">
        <v>0</v>
      </c>
      <c r="M3329" s="11">
        <v>64</v>
      </c>
      <c r="N3329" s="11" t="b">
        <v>1</v>
      </c>
      <c r="O3329" s="11" t="s">
        <v>8269</v>
      </c>
      <c r="P3329" s="14">
        <f>ROUND(E3329/D3329*100,0)</f>
        <v>130</v>
      </c>
      <c r="Q3329" s="11">
        <f>IFERROR(ROUND(E3329/M3329,2),0)</f>
        <v>61.06</v>
      </c>
      <c r="R3329" s="16" t="s">
        <v>8315</v>
      </c>
      <c r="S3329" s="11" t="s">
        <v>8316</v>
      </c>
      <c r="T3329" s="21">
        <f>(((K3329/60)/60)/24)+DATE(1970,1,1)</f>
        <v>42566.604826388888</v>
      </c>
      <c r="U3329" s="21">
        <f>(((I3329/60)/60)/24)+DATE(1970,1,1)</f>
        <v>42596.604826388888</v>
      </c>
    </row>
    <row r="3330" spans="1:21" ht="49" x14ac:dyDescent="0.25">
      <c r="A3330">
        <v>3973</v>
      </c>
      <c r="B3330" s="9" t="s">
        <v>3970</v>
      </c>
      <c r="C3330" s="3" t="s">
        <v>8080</v>
      </c>
      <c r="D3330" s="12">
        <v>5000</v>
      </c>
      <c r="E3330" s="13">
        <v>3905</v>
      </c>
      <c r="F3330" s="11" t="s">
        <v>8220</v>
      </c>
      <c r="G3330" s="11" t="s">
        <v>8223</v>
      </c>
      <c r="H3330" s="11" t="s">
        <v>8245</v>
      </c>
      <c r="I3330" s="11">
        <v>1462766400</v>
      </c>
      <c r="K3330" s="11">
        <v>1460219110</v>
      </c>
      <c r="L3330" s="11" t="b">
        <v>0</v>
      </c>
      <c r="M3330" s="11">
        <v>37</v>
      </c>
      <c r="N3330" s="11" t="b">
        <v>0</v>
      </c>
      <c r="O3330" s="11" t="s">
        <v>8269</v>
      </c>
      <c r="P3330" s="14">
        <f>ROUND(E3330/D3330*100,0)</f>
        <v>78</v>
      </c>
      <c r="Q3330" s="11">
        <f>IFERROR(ROUND(E3330/M3330,2),0)</f>
        <v>105.54</v>
      </c>
      <c r="R3330" s="16" t="s">
        <v>8315</v>
      </c>
      <c r="S3330" s="11" t="s">
        <v>8316</v>
      </c>
      <c r="T3330" s="21">
        <f>(((K3330/60)/60)/24)+DATE(1970,1,1)</f>
        <v>42469.68414351852</v>
      </c>
      <c r="U3330" s="21">
        <f>(((I3330/60)/60)/24)+DATE(1970,1,1)</f>
        <v>42499.166666666672</v>
      </c>
    </row>
    <row r="3331" spans="1:21" ht="49" x14ac:dyDescent="0.25">
      <c r="A3331">
        <v>3683</v>
      </c>
      <c r="B3331" s="9" t="s">
        <v>3680</v>
      </c>
      <c r="C3331" s="3" t="s">
        <v>7793</v>
      </c>
      <c r="D3331" s="12">
        <v>3500</v>
      </c>
      <c r="E3331" s="13">
        <v>3880</v>
      </c>
      <c r="F3331" s="11" t="s">
        <v>8218</v>
      </c>
      <c r="G3331" s="11" t="s">
        <v>8223</v>
      </c>
      <c r="H3331" s="11" t="s">
        <v>8245</v>
      </c>
      <c r="I3331" s="11">
        <v>1476931696</v>
      </c>
      <c r="K3331" s="11">
        <v>1474339696</v>
      </c>
      <c r="L3331" s="11" t="b">
        <v>0</v>
      </c>
      <c r="M3331" s="11">
        <v>66</v>
      </c>
      <c r="N3331" s="11" t="b">
        <v>1</v>
      </c>
      <c r="O3331" s="11" t="s">
        <v>8269</v>
      </c>
      <c r="P3331" s="14">
        <f>ROUND(E3331/D3331*100,0)</f>
        <v>111</v>
      </c>
      <c r="Q3331" s="11">
        <f>IFERROR(ROUND(E3331/M3331,2),0)</f>
        <v>58.79</v>
      </c>
      <c r="R3331" s="16" t="s">
        <v>8315</v>
      </c>
      <c r="S3331" s="11" t="s">
        <v>8316</v>
      </c>
      <c r="T3331" s="21">
        <f>(((K3331/60)/60)/24)+DATE(1970,1,1)</f>
        <v>42633.116851851853</v>
      </c>
      <c r="U3331" s="21">
        <f>(((I3331/60)/60)/24)+DATE(1970,1,1)</f>
        <v>42663.116851851853</v>
      </c>
    </row>
    <row r="3332" spans="1:21" ht="49" x14ac:dyDescent="0.25">
      <c r="A3332">
        <v>3983</v>
      </c>
      <c r="B3332" s="9" t="s">
        <v>3979</v>
      </c>
      <c r="C3332" s="3" t="s">
        <v>8089</v>
      </c>
      <c r="D3332" s="12">
        <v>11140</v>
      </c>
      <c r="E3332" s="13">
        <v>3877</v>
      </c>
      <c r="F3332" s="11" t="s">
        <v>8220</v>
      </c>
      <c r="G3332" s="11" t="s">
        <v>8223</v>
      </c>
      <c r="H3332" s="11" t="s">
        <v>8245</v>
      </c>
      <c r="I3332" s="11">
        <v>1400569140</v>
      </c>
      <c r="K3332" s="11">
        <v>1397854356</v>
      </c>
      <c r="L3332" s="11" t="b">
        <v>0</v>
      </c>
      <c r="M3332" s="11">
        <v>46</v>
      </c>
      <c r="N3332" s="11" t="b">
        <v>0</v>
      </c>
      <c r="O3332" s="11" t="s">
        <v>8269</v>
      </c>
      <c r="P3332" s="14">
        <f>ROUND(E3332/D3332*100,0)</f>
        <v>35</v>
      </c>
      <c r="Q3332" s="11">
        <f>IFERROR(ROUND(E3332/M3332,2),0)</f>
        <v>84.28</v>
      </c>
      <c r="R3332" s="16" t="s">
        <v>8315</v>
      </c>
      <c r="S3332" s="11" t="s">
        <v>8316</v>
      </c>
      <c r="T3332" s="21">
        <f>(((K3332/60)/60)/24)+DATE(1970,1,1)</f>
        <v>41747.86986111111</v>
      </c>
      <c r="U3332" s="21">
        <f>(((I3332/60)/60)/24)+DATE(1970,1,1)</f>
        <v>41779.290972222225</v>
      </c>
    </row>
    <row r="3333" spans="1:21" ht="49" x14ac:dyDescent="0.25">
      <c r="A3333">
        <v>3210</v>
      </c>
      <c r="B3333" s="9" t="s">
        <v>3210</v>
      </c>
      <c r="C3333" s="3" t="s">
        <v>7320</v>
      </c>
      <c r="D3333" s="12">
        <v>3000</v>
      </c>
      <c r="E3333" s="13">
        <v>3773</v>
      </c>
      <c r="F3333" s="11" t="s">
        <v>8218</v>
      </c>
      <c r="G3333" s="11" t="s">
        <v>8223</v>
      </c>
      <c r="H3333" s="11" t="s">
        <v>8245</v>
      </c>
      <c r="I3333" s="11">
        <v>1338523140</v>
      </c>
      <c r="K3333" s="11">
        <v>1334442519</v>
      </c>
      <c r="L3333" s="11" t="b">
        <v>1</v>
      </c>
      <c r="M3333" s="11">
        <v>60</v>
      </c>
      <c r="N3333" s="11" t="b">
        <v>1</v>
      </c>
      <c r="O3333" s="11" t="s">
        <v>8269</v>
      </c>
      <c r="P3333" s="14">
        <f>ROUND(E3333/D3333*100,0)</f>
        <v>126</v>
      </c>
      <c r="Q3333" s="11">
        <f>IFERROR(ROUND(E3333/M3333,2),0)</f>
        <v>62.88</v>
      </c>
      <c r="R3333" s="16" t="s">
        <v>8315</v>
      </c>
      <c r="S3333" s="11" t="s">
        <v>8316</v>
      </c>
      <c r="T3333" s="21">
        <f>(((K3333/60)/60)/24)+DATE(1970,1,1)</f>
        <v>41013.936562499999</v>
      </c>
      <c r="U3333" s="21">
        <f>(((I3333/60)/60)/24)+DATE(1970,1,1)</f>
        <v>41061.165972222225</v>
      </c>
    </row>
    <row r="3334" spans="1:21" ht="49" x14ac:dyDescent="0.25">
      <c r="A3334">
        <v>3694</v>
      </c>
      <c r="B3334" s="9" t="s">
        <v>3691</v>
      </c>
      <c r="C3334" s="3" t="s">
        <v>7804</v>
      </c>
      <c r="D3334" s="12">
        <v>3500</v>
      </c>
      <c r="E3334" s="13">
        <v>3760</v>
      </c>
      <c r="F3334" s="11" t="s">
        <v>8218</v>
      </c>
      <c r="G3334" s="11" t="s">
        <v>8223</v>
      </c>
      <c r="H3334" s="11" t="s">
        <v>8245</v>
      </c>
      <c r="I3334" s="11">
        <v>1465178400</v>
      </c>
      <c r="K3334" s="11">
        <v>1461985967</v>
      </c>
      <c r="L3334" s="11" t="b">
        <v>0</v>
      </c>
      <c r="M3334" s="11">
        <v>60</v>
      </c>
      <c r="N3334" s="11" t="b">
        <v>1</v>
      </c>
      <c r="O3334" s="11" t="s">
        <v>8269</v>
      </c>
      <c r="P3334" s="14">
        <f>ROUND(E3334/D3334*100,0)</f>
        <v>107</v>
      </c>
      <c r="Q3334" s="11">
        <f>IFERROR(ROUND(E3334/M3334,2),0)</f>
        <v>62.67</v>
      </c>
      <c r="R3334" s="16" t="s">
        <v>8315</v>
      </c>
      <c r="S3334" s="11" t="s">
        <v>8316</v>
      </c>
      <c r="T3334" s="21">
        <f>(((K3334/60)/60)/24)+DATE(1970,1,1)</f>
        <v>42490.133877314816</v>
      </c>
      <c r="U3334" s="21">
        <f>(((I3334/60)/60)/24)+DATE(1970,1,1)</f>
        <v>42527.083333333328</v>
      </c>
    </row>
    <row r="3335" spans="1:21" ht="49" x14ac:dyDescent="0.25">
      <c r="A3335">
        <v>3496</v>
      </c>
      <c r="B3335" s="9" t="s">
        <v>3495</v>
      </c>
      <c r="C3335" s="3" t="s">
        <v>7606</v>
      </c>
      <c r="D3335" s="12">
        <v>3000</v>
      </c>
      <c r="E3335" s="13">
        <v>3732</v>
      </c>
      <c r="F3335" s="11" t="s">
        <v>8218</v>
      </c>
      <c r="G3335" s="11" t="s">
        <v>8223</v>
      </c>
      <c r="H3335" s="11" t="s">
        <v>8245</v>
      </c>
      <c r="I3335" s="11">
        <v>1473625166</v>
      </c>
      <c r="K3335" s="11">
        <v>1470169166</v>
      </c>
      <c r="L3335" s="11" t="b">
        <v>0</v>
      </c>
      <c r="M3335" s="11">
        <v>78</v>
      </c>
      <c r="N3335" s="11" t="b">
        <v>1</v>
      </c>
      <c r="O3335" s="11" t="s">
        <v>8269</v>
      </c>
      <c r="P3335" s="14">
        <f>ROUND(E3335/D3335*100,0)</f>
        <v>124</v>
      </c>
      <c r="Q3335" s="11">
        <f>IFERROR(ROUND(E3335/M3335,2),0)</f>
        <v>47.85</v>
      </c>
      <c r="R3335" s="16" t="s">
        <v>8315</v>
      </c>
      <c r="S3335" s="11" t="s">
        <v>8316</v>
      </c>
      <c r="T3335" s="21">
        <f>(((K3335/60)/60)/24)+DATE(1970,1,1)</f>
        <v>42584.846828703703</v>
      </c>
      <c r="U3335" s="21">
        <f>(((I3335/60)/60)/24)+DATE(1970,1,1)</f>
        <v>42624.846828703703</v>
      </c>
    </row>
    <row r="3336" spans="1:21" ht="49" x14ac:dyDescent="0.25">
      <c r="A3336">
        <v>3374</v>
      </c>
      <c r="B3336" s="9" t="s">
        <v>3373</v>
      </c>
      <c r="C3336" s="3" t="s">
        <v>7484</v>
      </c>
      <c r="D3336" s="12">
        <v>3500</v>
      </c>
      <c r="E3336" s="13">
        <v>3730</v>
      </c>
      <c r="F3336" s="11" t="s">
        <v>8218</v>
      </c>
      <c r="G3336" s="11" t="s">
        <v>8228</v>
      </c>
      <c r="H3336" s="11" t="s">
        <v>8250</v>
      </c>
      <c r="I3336" s="11">
        <v>1446053616</v>
      </c>
      <c r="K3336" s="11">
        <v>1443461616</v>
      </c>
      <c r="L3336" s="11" t="b">
        <v>0</v>
      </c>
      <c r="M3336" s="11">
        <v>52</v>
      </c>
      <c r="N3336" s="11" t="b">
        <v>1</v>
      </c>
      <c r="O3336" s="11" t="s">
        <v>8269</v>
      </c>
      <c r="P3336" s="14">
        <f>ROUND(E3336/D3336*100,0)</f>
        <v>107</v>
      </c>
      <c r="Q3336" s="11">
        <f>IFERROR(ROUND(E3336/M3336,2),0)</f>
        <v>71.73</v>
      </c>
      <c r="R3336" s="16" t="s">
        <v>8315</v>
      </c>
      <c r="S3336" s="11" t="s">
        <v>8316</v>
      </c>
      <c r="T3336" s="21">
        <f>(((K3336/60)/60)/24)+DATE(1970,1,1)</f>
        <v>42275.731666666667</v>
      </c>
      <c r="U3336" s="21">
        <f>(((I3336/60)/60)/24)+DATE(1970,1,1)</f>
        <v>42305.731666666667</v>
      </c>
    </row>
    <row r="3337" spans="1:21" ht="33" x14ac:dyDescent="0.25">
      <c r="A3337">
        <v>2968</v>
      </c>
      <c r="B3337" s="9" t="s">
        <v>2968</v>
      </c>
      <c r="C3337" s="3" t="s">
        <v>7078</v>
      </c>
      <c r="D3337" s="12">
        <v>3500</v>
      </c>
      <c r="E3337" s="13">
        <v>3710</v>
      </c>
      <c r="F3337" s="11" t="s">
        <v>8218</v>
      </c>
      <c r="G3337" s="11" t="s">
        <v>8223</v>
      </c>
      <c r="H3337" s="11" t="s">
        <v>8245</v>
      </c>
      <c r="I3337" s="11">
        <v>1471406340</v>
      </c>
      <c r="K3337" s="11">
        <v>1470227660</v>
      </c>
      <c r="L3337" s="11" t="b">
        <v>0</v>
      </c>
      <c r="M3337" s="11">
        <v>47</v>
      </c>
      <c r="N3337" s="11" t="b">
        <v>1</v>
      </c>
      <c r="O3337" s="11" t="s">
        <v>8269</v>
      </c>
      <c r="P3337" s="14">
        <f>ROUND(E3337/D3337*100,0)</f>
        <v>106</v>
      </c>
      <c r="Q3337" s="11">
        <f>IFERROR(ROUND(E3337/M3337,2),0)</f>
        <v>78.94</v>
      </c>
      <c r="R3337" s="16" t="s">
        <v>8315</v>
      </c>
      <c r="S3337" s="11" t="s">
        <v>8316</v>
      </c>
      <c r="T3337" s="21">
        <f>(((K3337/60)/60)/24)+DATE(1970,1,1)</f>
        <v>42585.523842592593</v>
      </c>
      <c r="U3337" s="21">
        <f>(((I3337/60)/60)/24)+DATE(1970,1,1)</f>
        <v>42599.165972222225</v>
      </c>
    </row>
    <row r="3338" spans="1:21" ht="33" x14ac:dyDescent="0.25">
      <c r="A3338">
        <v>4035</v>
      </c>
      <c r="B3338" s="9" t="s">
        <v>4031</v>
      </c>
      <c r="C3338" s="3" t="s">
        <v>8140</v>
      </c>
      <c r="D3338" s="12">
        <v>10000</v>
      </c>
      <c r="E3338" s="13">
        <v>3685</v>
      </c>
      <c r="F3338" s="11" t="s">
        <v>8220</v>
      </c>
      <c r="G3338" s="11" t="s">
        <v>8223</v>
      </c>
      <c r="H3338" s="11" t="s">
        <v>8245</v>
      </c>
      <c r="I3338" s="11">
        <v>1413925887</v>
      </c>
      <c r="K3338" s="11">
        <v>1411333887</v>
      </c>
      <c r="L3338" s="11" t="b">
        <v>0</v>
      </c>
      <c r="M3338" s="11">
        <v>25</v>
      </c>
      <c r="N3338" s="11" t="b">
        <v>0</v>
      </c>
      <c r="O3338" s="11" t="s">
        <v>8269</v>
      </c>
      <c r="P3338" s="14">
        <f>ROUND(E3338/D3338*100,0)</f>
        <v>37</v>
      </c>
      <c r="Q3338" s="11">
        <f>IFERROR(ROUND(E3338/M3338,2),0)</f>
        <v>147.4</v>
      </c>
      <c r="R3338" s="16" t="s">
        <v>8315</v>
      </c>
      <c r="S3338" s="11" t="s">
        <v>8316</v>
      </c>
      <c r="T3338" s="21">
        <f>(((K3338/60)/60)/24)+DATE(1970,1,1)</f>
        <v>41903.882951388885</v>
      </c>
      <c r="U3338" s="21">
        <f>(((I3338/60)/60)/24)+DATE(1970,1,1)</f>
        <v>41933.882951388885</v>
      </c>
    </row>
    <row r="3339" spans="1:21" ht="49" x14ac:dyDescent="0.25">
      <c r="A3339">
        <v>3333</v>
      </c>
      <c r="B3339" s="9" t="s">
        <v>3333</v>
      </c>
      <c r="C3339" s="3" t="s">
        <v>7443</v>
      </c>
      <c r="D3339" s="12">
        <v>3500</v>
      </c>
      <c r="E3339" s="13">
        <v>3660</v>
      </c>
      <c r="F3339" s="11" t="s">
        <v>8218</v>
      </c>
      <c r="G3339" s="11" t="s">
        <v>8223</v>
      </c>
      <c r="H3339" s="11" t="s">
        <v>8245</v>
      </c>
      <c r="I3339" s="11">
        <v>1434384880</v>
      </c>
      <c r="K3339" s="11">
        <v>1432484080</v>
      </c>
      <c r="L3339" s="11" t="b">
        <v>0</v>
      </c>
      <c r="M3339" s="11">
        <v>111</v>
      </c>
      <c r="N3339" s="11" t="b">
        <v>1</v>
      </c>
      <c r="O3339" s="11" t="s">
        <v>8269</v>
      </c>
      <c r="P3339" s="14">
        <f>ROUND(E3339/D3339*100,0)</f>
        <v>105</v>
      </c>
      <c r="Q3339" s="11">
        <f>IFERROR(ROUND(E3339/M3339,2),0)</f>
        <v>32.97</v>
      </c>
      <c r="R3339" s="16" t="s">
        <v>8315</v>
      </c>
      <c r="S3339" s="11" t="s">
        <v>8316</v>
      </c>
      <c r="T3339" s="21">
        <f>(((K3339/60)/60)/24)+DATE(1970,1,1)</f>
        <v>42148.676851851851</v>
      </c>
      <c r="U3339" s="21">
        <f>(((I3339/60)/60)/24)+DATE(1970,1,1)</f>
        <v>42170.676851851851</v>
      </c>
    </row>
    <row r="3340" spans="1:21" ht="49" x14ac:dyDescent="0.25">
      <c r="A3340">
        <v>3821</v>
      </c>
      <c r="B3340" s="9" t="s">
        <v>3818</v>
      </c>
      <c r="C3340" s="3" t="s">
        <v>7930</v>
      </c>
      <c r="D3340" s="12">
        <v>3500</v>
      </c>
      <c r="E3340" s="13">
        <v>3659</v>
      </c>
      <c r="F3340" s="11" t="s">
        <v>8218</v>
      </c>
      <c r="G3340" s="11" t="s">
        <v>8223</v>
      </c>
      <c r="H3340" s="11" t="s">
        <v>8245</v>
      </c>
      <c r="I3340" s="11">
        <v>1451881207</v>
      </c>
      <c r="K3340" s="11">
        <v>1449116407</v>
      </c>
      <c r="L3340" s="11" t="b">
        <v>0</v>
      </c>
      <c r="M3340" s="11">
        <v>46</v>
      </c>
      <c r="N3340" s="11" t="b">
        <v>1</v>
      </c>
      <c r="O3340" s="11" t="s">
        <v>8269</v>
      </c>
      <c r="P3340" s="14">
        <f>ROUND(E3340/D3340*100,0)</f>
        <v>105</v>
      </c>
      <c r="Q3340" s="11">
        <f>IFERROR(ROUND(E3340/M3340,2),0)</f>
        <v>79.540000000000006</v>
      </c>
      <c r="R3340" s="16" t="s">
        <v>8315</v>
      </c>
      <c r="S3340" s="11" t="s">
        <v>8316</v>
      </c>
      <c r="T3340" s="21">
        <f>(((K3340/60)/60)/24)+DATE(1970,1,1)</f>
        <v>42341.180636574078</v>
      </c>
      <c r="U3340" s="21">
        <f>(((I3340/60)/60)/24)+DATE(1970,1,1)</f>
        <v>42373.180636574078</v>
      </c>
    </row>
    <row r="3341" spans="1:21" ht="49" x14ac:dyDescent="0.25">
      <c r="A3341">
        <v>3350</v>
      </c>
      <c r="B3341" s="9" t="s">
        <v>3349</v>
      </c>
      <c r="C3341" s="3" t="s">
        <v>7460</v>
      </c>
      <c r="D3341" s="12">
        <v>3500</v>
      </c>
      <c r="E3341" s="13">
        <v>3655</v>
      </c>
      <c r="F3341" s="11" t="s">
        <v>8218</v>
      </c>
      <c r="G3341" s="11" t="s">
        <v>8242</v>
      </c>
      <c r="H3341" s="11" t="s">
        <v>8248</v>
      </c>
      <c r="I3341" s="11">
        <v>1448838000</v>
      </c>
      <c r="K3341" s="11">
        <v>1445791811</v>
      </c>
      <c r="L3341" s="11" t="b">
        <v>0</v>
      </c>
      <c r="M3341" s="11">
        <v>51</v>
      </c>
      <c r="N3341" s="11" t="b">
        <v>1</v>
      </c>
      <c r="O3341" s="11" t="s">
        <v>8269</v>
      </c>
      <c r="P3341" s="14">
        <f>ROUND(E3341/D3341*100,0)</f>
        <v>104</v>
      </c>
      <c r="Q3341" s="11">
        <f>IFERROR(ROUND(E3341/M3341,2),0)</f>
        <v>71.67</v>
      </c>
      <c r="R3341" s="16" t="s">
        <v>8315</v>
      </c>
      <c r="S3341" s="11" t="s">
        <v>8316</v>
      </c>
      <c r="T3341" s="21">
        <f>(((K3341/60)/60)/24)+DATE(1970,1,1)</f>
        <v>42302.701516203699</v>
      </c>
      <c r="U3341" s="21">
        <f>(((I3341/60)/60)/24)+DATE(1970,1,1)</f>
        <v>42337.958333333328</v>
      </c>
    </row>
    <row r="3342" spans="1:21" ht="49" x14ac:dyDescent="0.25">
      <c r="A3342">
        <v>3488</v>
      </c>
      <c r="B3342" s="9" t="s">
        <v>3487</v>
      </c>
      <c r="C3342" s="3" t="s">
        <v>7598</v>
      </c>
      <c r="D3342" s="12">
        <v>3000</v>
      </c>
      <c r="E3342" s="13">
        <v>3636</v>
      </c>
      <c r="F3342" s="11" t="s">
        <v>8218</v>
      </c>
      <c r="G3342" s="11" t="s">
        <v>8223</v>
      </c>
      <c r="H3342" s="11" t="s">
        <v>8245</v>
      </c>
      <c r="I3342" s="11">
        <v>1429286400</v>
      </c>
      <c r="K3342" s="11">
        <v>1427221560</v>
      </c>
      <c r="L3342" s="11" t="b">
        <v>0</v>
      </c>
      <c r="M3342" s="11">
        <v>29</v>
      </c>
      <c r="N3342" s="11" t="b">
        <v>1</v>
      </c>
      <c r="O3342" s="11" t="s">
        <v>8269</v>
      </c>
      <c r="P3342" s="14">
        <f>ROUND(E3342/D3342*100,0)</f>
        <v>121</v>
      </c>
      <c r="Q3342" s="11">
        <f>IFERROR(ROUND(E3342/M3342,2),0)</f>
        <v>125.38</v>
      </c>
      <c r="R3342" s="16" t="s">
        <v>8315</v>
      </c>
      <c r="S3342" s="11" t="s">
        <v>8316</v>
      </c>
      <c r="T3342" s="21">
        <f>(((K3342/60)/60)/24)+DATE(1970,1,1)</f>
        <v>42087.768055555556</v>
      </c>
      <c r="U3342" s="21">
        <f>(((I3342/60)/60)/24)+DATE(1970,1,1)</f>
        <v>42111.666666666672</v>
      </c>
    </row>
    <row r="3343" spans="1:21" ht="49" x14ac:dyDescent="0.25">
      <c r="A3343">
        <v>3715</v>
      </c>
      <c r="B3343" s="9" t="s">
        <v>3712</v>
      </c>
      <c r="C3343" s="3" t="s">
        <v>7825</v>
      </c>
      <c r="D3343" s="12">
        <v>3500</v>
      </c>
      <c r="E3343" s="13">
        <v>3590</v>
      </c>
      <c r="F3343" s="11" t="s">
        <v>8218</v>
      </c>
      <c r="G3343" s="11" t="s">
        <v>8224</v>
      </c>
      <c r="H3343" s="11" t="s">
        <v>8246</v>
      </c>
      <c r="I3343" s="11">
        <v>1427806320</v>
      </c>
      <c r="K3343" s="11">
        <v>1422834819</v>
      </c>
      <c r="L3343" s="11" t="b">
        <v>0</v>
      </c>
      <c r="M3343" s="11">
        <v>27</v>
      </c>
      <c r="N3343" s="11" t="b">
        <v>1</v>
      </c>
      <c r="O3343" s="11" t="s">
        <v>8269</v>
      </c>
      <c r="P3343" s="14">
        <f>ROUND(E3343/D3343*100,0)</f>
        <v>103</v>
      </c>
      <c r="Q3343" s="11">
        <f>IFERROR(ROUND(E3343/M3343,2),0)</f>
        <v>132.96</v>
      </c>
      <c r="R3343" s="16" t="s">
        <v>8315</v>
      </c>
      <c r="S3343" s="11" t="s">
        <v>8316</v>
      </c>
      <c r="T3343" s="21">
        <f>(((K3343/60)/60)/24)+DATE(1970,1,1)</f>
        <v>42036.995590277773</v>
      </c>
      <c r="U3343" s="21">
        <f>(((I3343/60)/60)/24)+DATE(1970,1,1)</f>
        <v>42094.536111111112</v>
      </c>
    </row>
    <row r="3344" spans="1:21" ht="49" x14ac:dyDescent="0.25">
      <c r="A3344">
        <v>3689</v>
      </c>
      <c r="B3344" s="9" t="s">
        <v>3686</v>
      </c>
      <c r="C3344" s="3" t="s">
        <v>7799</v>
      </c>
      <c r="D3344" s="12">
        <v>3000</v>
      </c>
      <c r="E3344" s="13">
        <v>3550</v>
      </c>
      <c r="F3344" s="11" t="s">
        <v>8218</v>
      </c>
      <c r="G3344" s="11" t="s">
        <v>8223</v>
      </c>
      <c r="H3344" s="11" t="s">
        <v>8245</v>
      </c>
      <c r="I3344" s="11">
        <v>1434925500</v>
      </c>
      <c r="K3344" s="11">
        <v>1432410639</v>
      </c>
      <c r="L3344" s="11" t="b">
        <v>0</v>
      </c>
      <c r="M3344" s="11">
        <v>62</v>
      </c>
      <c r="N3344" s="11" t="b">
        <v>1</v>
      </c>
      <c r="O3344" s="11" t="s">
        <v>8269</v>
      </c>
      <c r="P3344" s="14">
        <f>ROUND(E3344/D3344*100,0)</f>
        <v>118</v>
      </c>
      <c r="Q3344" s="11">
        <f>IFERROR(ROUND(E3344/M3344,2),0)</f>
        <v>57.26</v>
      </c>
      <c r="R3344" s="16" t="s">
        <v>8315</v>
      </c>
      <c r="S3344" s="11" t="s">
        <v>8316</v>
      </c>
      <c r="T3344" s="21">
        <f>(((K3344/60)/60)/24)+DATE(1970,1,1)</f>
        <v>42147.826840277776</v>
      </c>
      <c r="U3344" s="21">
        <f>(((I3344/60)/60)/24)+DATE(1970,1,1)</f>
        <v>42176.934027777781</v>
      </c>
    </row>
    <row r="3345" spans="1:21" ht="65" x14ac:dyDescent="0.25">
      <c r="A3345">
        <v>3150</v>
      </c>
      <c r="B3345" s="9" t="s">
        <v>3150</v>
      </c>
      <c r="C3345" s="3" t="s">
        <v>7260</v>
      </c>
      <c r="D3345" s="12">
        <v>3500</v>
      </c>
      <c r="E3345" s="13">
        <v>3535</v>
      </c>
      <c r="F3345" s="11" t="s">
        <v>8218</v>
      </c>
      <c r="G3345" s="11" t="s">
        <v>8223</v>
      </c>
      <c r="H3345" s="11" t="s">
        <v>8245</v>
      </c>
      <c r="I3345" s="11">
        <v>1295928000</v>
      </c>
      <c r="K3345" s="11">
        <v>1288160403</v>
      </c>
      <c r="L3345" s="11" t="b">
        <v>1</v>
      </c>
      <c r="M3345" s="11">
        <v>104</v>
      </c>
      <c r="N3345" s="11" t="b">
        <v>1</v>
      </c>
      <c r="O3345" s="11" t="s">
        <v>8269</v>
      </c>
      <c r="P3345" s="14">
        <f>ROUND(E3345/D3345*100,0)</f>
        <v>101</v>
      </c>
      <c r="Q3345" s="11">
        <f>IFERROR(ROUND(E3345/M3345,2),0)</f>
        <v>33.99</v>
      </c>
      <c r="R3345" s="16" t="s">
        <v>8315</v>
      </c>
      <c r="S3345" s="11" t="s">
        <v>8316</v>
      </c>
      <c r="T3345" s="21">
        <f>(((K3345/60)/60)/24)+DATE(1970,1,1)</f>
        <v>40478.263923611114</v>
      </c>
      <c r="U3345" s="21">
        <f>(((I3345/60)/60)/24)+DATE(1970,1,1)</f>
        <v>40568.166666666664</v>
      </c>
    </row>
    <row r="3346" spans="1:21" ht="49" x14ac:dyDescent="0.25">
      <c r="A3346">
        <v>3671</v>
      </c>
      <c r="B3346" s="9" t="s">
        <v>3668</v>
      </c>
      <c r="C3346" s="3" t="s">
        <v>7781</v>
      </c>
      <c r="D3346" s="12">
        <v>3500</v>
      </c>
      <c r="E3346" s="13">
        <v>3530</v>
      </c>
      <c r="F3346" s="11" t="s">
        <v>8218</v>
      </c>
      <c r="G3346" s="11" t="s">
        <v>8223</v>
      </c>
      <c r="H3346" s="11" t="s">
        <v>8245</v>
      </c>
      <c r="I3346" s="11">
        <v>1405915140</v>
      </c>
      <c r="K3346" s="11">
        <v>1404140667</v>
      </c>
      <c r="L3346" s="11" t="b">
        <v>0</v>
      </c>
      <c r="M3346" s="11">
        <v>40</v>
      </c>
      <c r="N3346" s="11" t="b">
        <v>1</v>
      </c>
      <c r="O3346" s="11" t="s">
        <v>8269</v>
      </c>
      <c r="P3346" s="14">
        <f>ROUND(E3346/D3346*100,0)</f>
        <v>101</v>
      </c>
      <c r="Q3346" s="11">
        <f>IFERROR(ROUND(E3346/M3346,2),0)</f>
        <v>88.25</v>
      </c>
      <c r="R3346" s="16" t="s">
        <v>8315</v>
      </c>
      <c r="S3346" s="11" t="s">
        <v>8316</v>
      </c>
      <c r="T3346" s="21">
        <f>(((K3346/60)/60)/24)+DATE(1970,1,1)</f>
        <v>41820.62809027778</v>
      </c>
      <c r="U3346" s="21">
        <f>(((I3346/60)/60)/24)+DATE(1970,1,1)</f>
        <v>41841.165972222225</v>
      </c>
    </row>
    <row r="3347" spans="1:21" ht="49" x14ac:dyDescent="0.25">
      <c r="A3347">
        <v>4106</v>
      </c>
      <c r="B3347" s="9" t="s">
        <v>4102</v>
      </c>
      <c r="C3347" s="3" t="s">
        <v>8209</v>
      </c>
      <c r="D3347" s="12">
        <v>5000</v>
      </c>
      <c r="E3347" s="13">
        <v>3530</v>
      </c>
      <c r="F3347" s="11" t="s">
        <v>8220</v>
      </c>
      <c r="G3347" s="11" t="s">
        <v>8223</v>
      </c>
      <c r="H3347" s="11" t="s">
        <v>8245</v>
      </c>
      <c r="I3347" s="11">
        <v>1427936400</v>
      </c>
      <c r="K3347" s="11">
        <v>1424221866</v>
      </c>
      <c r="L3347" s="11" t="b">
        <v>0</v>
      </c>
      <c r="M3347" s="11">
        <v>33</v>
      </c>
      <c r="N3347" s="11" t="b">
        <v>0</v>
      </c>
      <c r="O3347" s="11" t="s">
        <v>8269</v>
      </c>
      <c r="P3347" s="14">
        <f>ROUND(E3347/D3347*100,0)</f>
        <v>71</v>
      </c>
      <c r="Q3347" s="11">
        <f>IFERROR(ROUND(E3347/M3347,2),0)</f>
        <v>106.97</v>
      </c>
      <c r="R3347" s="16" t="s">
        <v>8315</v>
      </c>
      <c r="S3347" s="11" t="s">
        <v>8316</v>
      </c>
      <c r="T3347" s="21">
        <f>(((K3347/60)/60)/24)+DATE(1970,1,1)</f>
        <v>42053.049375000002</v>
      </c>
      <c r="U3347" s="21">
        <f>(((I3347/60)/60)/24)+DATE(1970,1,1)</f>
        <v>42096.041666666672</v>
      </c>
    </row>
    <row r="3348" spans="1:21" ht="49" x14ac:dyDescent="0.25">
      <c r="A3348">
        <v>3382</v>
      </c>
      <c r="B3348" s="9" t="s">
        <v>3381</v>
      </c>
      <c r="C3348" s="3" t="s">
        <v>7492</v>
      </c>
      <c r="D3348" s="12">
        <v>3500</v>
      </c>
      <c r="E3348" s="13">
        <v>3526</v>
      </c>
      <c r="F3348" s="11" t="s">
        <v>8218</v>
      </c>
      <c r="G3348" s="11" t="s">
        <v>8224</v>
      </c>
      <c r="H3348" s="11" t="s">
        <v>8246</v>
      </c>
      <c r="I3348" s="11">
        <v>1470092340</v>
      </c>
      <c r="K3348" s="11">
        <v>1467973256</v>
      </c>
      <c r="L3348" s="11" t="b">
        <v>0</v>
      </c>
      <c r="M3348" s="11">
        <v>46</v>
      </c>
      <c r="N3348" s="11" t="b">
        <v>1</v>
      </c>
      <c r="O3348" s="11" t="s">
        <v>8269</v>
      </c>
      <c r="P3348" s="14">
        <f>ROUND(E3348/D3348*100,0)</f>
        <v>101</v>
      </c>
      <c r="Q3348" s="11">
        <f>IFERROR(ROUND(E3348/M3348,2),0)</f>
        <v>76.650000000000006</v>
      </c>
      <c r="R3348" s="16" t="s">
        <v>8315</v>
      </c>
      <c r="S3348" s="11" t="s">
        <v>8316</v>
      </c>
      <c r="T3348" s="21">
        <f>(((K3348/60)/60)/24)+DATE(1970,1,1)</f>
        <v>42559.431203703702</v>
      </c>
      <c r="U3348" s="21">
        <f>(((I3348/60)/60)/24)+DATE(1970,1,1)</f>
        <v>42583.957638888889</v>
      </c>
    </row>
    <row r="3349" spans="1:21" ht="33" x14ac:dyDescent="0.25">
      <c r="A3349">
        <v>3151</v>
      </c>
      <c r="B3349" s="9" t="s">
        <v>3151</v>
      </c>
      <c r="C3349" s="3" t="s">
        <v>7261</v>
      </c>
      <c r="D3349" s="12">
        <v>3500</v>
      </c>
      <c r="E3349" s="13">
        <v>3514</v>
      </c>
      <c r="F3349" s="11" t="s">
        <v>8218</v>
      </c>
      <c r="G3349" s="11" t="s">
        <v>8223</v>
      </c>
      <c r="H3349" s="11" t="s">
        <v>8245</v>
      </c>
      <c r="I3349" s="11">
        <v>1410379774</v>
      </c>
      <c r="K3349" s="11">
        <v>1407787774</v>
      </c>
      <c r="L3349" s="11" t="b">
        <v>1</v>
      </c>
      <c r="M3349" s="11">
        <v>34</v>
      </c>
      <c r="N3349" s="11" t="b">
        <v>1</v>
      </c>
      <c r="O3349" s="11" t="s">
        <v>8269</v>
      </c>
      <c r="P3349" s="14">
        <f>ROUND(E3349/D3349*100,0)</f>
        <v>100</v>
      </c>
      <c r="Q3349" s="11">
        <f>IFERROR(ROUND(E3349/M3349,2),0)</f>
        <v>103.35</v>
      </c>
      <c r="R3349" s="16" t="s">
        <v>8315</v>
      </c>
      <c r="S3349" s="11" t="s">
        <v>8316</v>
      </c>
      <c r="T3349" s="21">
        <f>(((K3349/60)/60)/24)+DATE(1970,1,1)</f>
        <v>41862.83997685185</v>
      </c>
      <c r="U3349" s="21">
        <f>(((I3349/60)/60)/24)+DATE(1970,1,1)</f>
        <v>41892.83997685185</v>
      </c>
    </row>
    <row r="3350" spans="1:21" ht="49" x14ac:dyDescent="0.25">
      <c r="A3350">
        <v>3387</v>
      </c>
      <c r="B3350" s="9" t="s">
        <v>3386</v>
      </c>
      <c r="C3350" s="3" t="s">
        <v>7497</v>
      </c>
      <c r="D3350" s="12">
        <v>3000</v>
      </c>
      <c r="E3350" s="13">
        <v>3506</v>
      </c>
      <c r="F3350" s="11" t="s">
        <v>8218</v>
      </c>
      <c r="G3350" s="11" t="s">
        <v>8223</v>
      </c>
      <c r="H3350" s="11" t="s">
        <v>8245</v>
      </c>
      <c r="I3350" s="11">
        <v>1418581088</v>
      </c>
      <c r="K3350" s="11">
        <v>1415125088</v>
      </c>
      <c r="L3350" s="11" t="b">
        <v>0</v>
      </c>
      <c r="M3350" s="11">
        <v>35</v>
      </c>
      <c r="N3350" s="11" t="b">
        <v>1</v>
      </c>
      <c r="O3350" s="11" t="s">
        <v>8269</v>
      </c>
      <c r="P3350" s="14">
        <f>ROUND(E3350/D3350*100,0)</f>
        <v>117</v>
      </c>
      <c r="Q3350" s="11">
        <f>IFERROR(ROUND(E3350/M3350,2),0)</f>
        <v>100.17</v>
      </c>
      <c r="R3350" s="16" t="s">
        <v>8315</v>
      </c>
      <c r="S3350" s="11" t="s">
        <v>8316</v>
      </c>
      <c r="T3350" s="21">
        <f>(((K3350/60)/60)/24)+DATE(1970,1,1)</f>
        <v>41947.762592592589</v>
      </c>
      <c r="U3350" s="21">
        <f>(((I3350/60)/60)/24)+DATE(1970,1,1)</f>
        <v>41987.762592592597</v>
      </c>
    </row>
    <row r="3351" spans="1:21" ht="49" x14ac:dyDescent="0.25">
      <c r="A3351">
        <v>3299</v>
      </c>
      <c r="B3351" s="9" t="s">
        <v>3299</v>
      </c>
      <c r="C3351" s="3" t="s">
        <v>7409</v>
      </c>
      <c r="D3351" s="12">
        <v>3000</v>
      </c>
      <c r="E3351" s="13">
        <v>3486</v>
      </c>
      <c r="F3351" s="11" t="s">
        <v>8218</v>
      </c>
      <c r="G3351" s="11" t="s">
        <v>8223</v>
      </c>
      <c r="H3351" s="11" t="s">
        <v>8245</v>
      </c>
      <c r="I3351" s="11">
        <v>1444860063</v>
      </c>
      <c r="K3351" s="11">
        <v>1442268063</v>
      </c>
      <c r="L3351" s="11" t="b">
        <v>0</v>
      </c>
      <c r="M3351" s="11">
        <v>63</v>
      </c>
      <c r="N3351" s="11" t="b">
        <v>1</v>
      </c>
      <c r="O3351" s="11" t="s">
        <v>8269</v>
      </c>
      <c r="P3351" s="14">
        <f>ROUND(E3351/D3351*100,0)</f>
        <v>116</v>
      </c>
      <c r="Q3351" s="11">
        <f>IFERROR(ROUND(E3351/M3351,2),0)</f>
        <v>55.33</v>
      </c>
      <c r="R3351" s="16" t="s">
        <v>8315</v>
      </c>
      <c r="S3351" s="11" t="s">
        <v>8316</v>
      </c>
      <c r="T3351" s="21">
        <f>(((K3351/60)/60)/24)+DATE(1970,1,1)</f>
        <v>42261.917395833334</v>
      </c>
      <c r="U3351" s="21">
        <f>(((I3351/60)/60)/24)+DATE(1970,1,1)</f>
        <v>42291.917395833334</v>
      </c>
    </row>
    <row r="3352" spans="1:21" ht="33" x14ac:dyDescent="0.25">
      <c r="A3352">
        <v>3167</v>
      </c>
      <c r="B3352" s="9" t="s">
        <v>3167</v>
      </c>
      <c r="C3352" s="3" t="s">
        <v>7277</v>
      </c>
      <c r="D3352" s="12">
        <v>3000</v>
      </c>
      <c r="E3352" s="13">
        <v>3485</v>
      </c>
      <c r="F3352" s="11" t="s">
        <v>8218</v>
      </c>
      <c r="G3352" s="11" t="s">
        <v>8223</v>
      </c>
      <c r="H3352" s="11" t="s">
        <v>8245</v>
      </c>
      <c r="I3352" s="11">
        <v>1406952781</v>
      </c>
      <c r="K3352" s="11">
        <v>1405743181</v>
      </c>
      <c r="L3352" s="11" t="b">
        <v>1</v>
      </c>
      <c r="M3352" s="11">
        <v>55</v>
      </c>
      <c r="N3352" s="11" t="b">
        <v>1</v>
      </c>
      <c r="O3352" s="11" t="s">
        <v>8269</v>
      </c>
      <c r="P3352" s="14">
        <f>ROUND(E3352/D3352*100,0)</f>
        <v>116</v>
      </c>
      <c r="Q3352" s="11">
        <f>IFERROR(ROUND(E3352/M3352,2),0)</f>
        <v>63.36</v>
      </c>
      <c r="R3352" s="16" t="s">
        <v>8315</v>
      </c>
      <c r="S3352" s="11" t="s">
        <v>8316</v>
      </c>
      <c r="T3352" s="21">
        <f>(((K3352/60)/60)/24)+DATE(1970,1,1)</f>
        <v>41839.175706018519</v>
      </c>
      <c r="U3352" s="21">
        <f>(((I3352/60)/60)/24)+DATE(1970,1,1)</f>
        <v>41853.175706018519</v>
      </c>
    </row>
    <row r="3353" spans="1:21" ht="49" x14ac:dyDescent="0.25">
      <c r="A3353">
        <v>3560</v>
      </c>
      <c r="B3353" s="9" t="s">
        <v>3559</v>
      </c>
      <c r="C3353" s="3" t="s">
        <v>7670</v>
      </c>
      <c r="D3353" s="12">
        <v>3200</v>
      </c>
      <c r="E3353" s="13">
        <v>3470</v>
      </c>
      <c r="F3353" s="11" t="s">
        <v>8218</v>
      </c>
      <c r="G3353" s="11" t="s">
        <v>8228</v>
      </c>
      <c r="H3353" s="11" t="s">
        <v>8250</v>
      </c>
      <c r="I3353" s="11">
        <v>1432694700</v>
      </c>
      <c r="K3353" s="11">
        <v>1429651266</v>
      </c>
      <c r="L3353" s="11" t="b">
        <v>0</v>
      </c>
      <c r="M3353" s="11">
        <v>74</v>
      </c>
      <c r="N3353" s="11" t="b">
        <v>1</v>
      </c>
      <c r="O3353" s="11" t="s">
        <v>8269</v>
      </c>
      <c r="P3353" s="14">
        <f>ROUND(E3353/D3353*100,0)</f>
        <v>108</v>
      </c>
      <c r="Q3353" s="11">
        <f>IFERROR(ROUND(E3353/M3353,2),0)</f>
        <v>46.89</v>
      </c>
      <c r="R3353" s="16" t="s">
        <v>8315</v>
      </c>
      <c r="S3353" s="11" t="s">
        <v>8316</v>
      </c>
      <c r="T3353" s="21">
        <f>(((K3353/60)/60)/24)+DATE(1970,1,1)</f>
        <v>42115.889652777783</v>
      </c>
      <c r="U3353" s="21">
        <f>(((I3353/60)/60)/24)+DATE(1970,1,1)</f>
        <v>42151.114583333328</v>
      </c>
    </row>
    <row r="3354" spans="1:21" ht="97" x14ac:dyDescent="0.25">
      <c r="A3354">
        <v>3584</v>
      </c>
      <c r="B3354" s="9" t="s">
        <v>3583</v>
      </c>
      <c r="C3354" s="3" t="s">
        <v>7694</v>
      </c>
      <c r="D3354" s="12">
        <v>3000</v>
      </c>
      <c r="E3354" s="13">
        <v>3465</v>
      </c>
      <c r="F3354" s="11" t="s">
        <v>8218</v>
      </c>
      <c r="G3354" s="11" t="s">
        <v>8224</v>
      </c>
      <c r="H3354" s="11" t="s">
        <v>8246</v>
      </c>
      <c r="I3354" s="11">
        <v>1436772944</v>
      </c>
      <c r="K3354" s="11">
        <v>1434180944</v>
      </c>
      <c r="L3354" s="11" t="b">
        <v>0</v>
      </c>
      <c r="M3354" s="11">
        <v>112</v>
      </c>
      <c r="N3354" s="11" t="b">
        <v>1</v>
      </c>
      <c r="O3354" s="11" t="s">
        <v>8269</v>
      </c>
      <c r="P3354" s="14">
        <f>ROUND(E3354/D3354*100,0)</f>
        <v>116</v>
      </c>
      <c r="Q3354" s="11">
        <f>IFERROR(ROUND(E3354/M3354,2),0)</f>
        <v>30.94</v>
      </c>
      <c r="R3354" s="16" t="s">
        <v>8315</v>
      </c>
      <c r="S3354" s="11" t="s">
        <v>8316</v>
      </c>
      <c r="T3354" s="21">
        <f>(((K3354/60)/60)/24)+DATE(1970,1,1)</f>
        <v>42168.316481481481</v>
      </c>
      <c r="U3354" s="21">
        <f>(((I3354/60)/60)/24)+DATE(1970,1,1)</f>
        <v>42198.316481481481</v>
      </c>
    </row>
    <row r="3355" spans="1:21" ht="33" x14ac:dyDescent="0.25">
      <c r="A3355">
        <v>3720</v>
      </c>
      <c r="B3355" s="9" t="s">
        <v>3717</v>
      </c>
      <c r="C3355" s="3" t="s">
        <v>7830</v>
      </c>
      <c r="D3355" s="12">
        <v>3300</v>
      </c>
      <c r="E3355" s="13">
        <v>3449</v>
      </c>
      <c r="F3355" s="11" t="s">
        <v>8218</v>
      </c>
      <c r="G3355" s="11" t="s">
        <v>8223</v>
      </c>
      <c r="H3355" s="11" t="s">
        <v>8245</v>
      </c>
      <c r="I3355" s="11">
        <v>1435881006</v>
      </c>
      <c r="K3355" s="11">
        <v>1433980206</v>
      </c>
      <c r="L3355" s="11" t="b">
        <v>0</v>
      </c>
      <c r="M3355" s="11">
        <v>40</v>
      </c>
      <c r="N3355" s="11" t="b">
        <v>1</v>
      </c>
      <c r="O3355" s="11" t="s">
        <v>8269</v>
      </c>
      <c r="P3355" s="14">
        <f>ROUND(E3355/D3355*100,0)</f>
        <v>105</v>
      </c>
      <c r="Q3355" s="11">
        <f>IFERROR(ROUND(E3355/M3355,2),0)</f>
        <v>86.23</v>
      </c>
      <c r="R3355" s="16" t="s">
        <v>8315</v>
      </c>
      <c r="S3355" s="11" t="s">
        <v>8316</v>
      </c>
      <c r="T3355" s="21">
        <f>(((K3355/60)/60)/24)+DATE(1970,1,1)</f>
        <v>42165.993125000001</v>
      </c>
      <c r="U3355" s="21">
        <f>(((I3355/60)/60)/24)+DATE(1970,1,1)</f>
        <v>42187.993125000001</v>
      </c>
    </row>
    <row r="3356" spans="1:21" ht="65" x14ac:dyDescent="0.25">
      <c r="A3356">
        <v>2977</v>
      </c>
      <c r="B3356" s="9" t="s">
        <v>2977</v>
      </c>
      <c r="C3356" s="3" t="s">
        <v>7087</v>
      </c>
      <c r="D3356" s="12">
        <v>3000</v>
      </c>
      <c r="E3356" s="13">
        <v>3407</v>
      </c>
      <c r="F3356" s="11" t="s">
        <v>8218</v>
      </c>
      <c r="G3356" s="11" t="s">
        <v>8223</v>
      </c>
      <c r="H3356" s="11" t="s">
        <v>8245</v>
      </c>
      <c r="I3356" s="11">
        <v>1427076840</v>
      </c>
      <c r="K3356" s="11">
        <v>1421960934</v>
      </c>
      <c r="L3356" s="11" t="b">
        <v>0</v>
      </c>
      <c r="M3356" s="11">
        <v>30</v>
      </c>
      <c r="N3356" s="11" t="b">
        <v>1</v>
      </c>
      <c r="O3356" s="11" t="s">
        <v>8269</v>
      </c>
      <c r="P3356" s="14">
        <f>ROUND(E3356/D3356*100,0)</f>
        <v>114</v>
      </c>
      <c r="Q3356" s="11">
        <f>IFERROR(ROUND(E3356/M3356,2),0)</f>
        <v>113.57</v>
      </c>
      <c r="R3356" s="16" t="s">
        <v>8315</v>
      </c>
      <c r="S3356" s="11" t="s">
        <v>8316</v>
      </c>
      <c r="T3356" s="21">
        <f>(((K3356/60)/60)/24)+DATE(1970,1,1)</f>
        <v>42026.88118055556</v>
      </c>
      <c r="U3356" s="21">
        <f>(((I3356/60)/60)/24)+DATE(1970,1,1)</f>
        <v>42086.093055555553</v>
      </c>
    </row>
    <row r="3357" spans="1:21" ht="49" x14ac:dyDescent="0.25">
      <c r="A3357">
        <v>3611</v>
      </c>
      <c r="B3357" s="9" t="s">
        <v>3610</v>
      </c>
      <c r="C3357" s="3" t="s">
        <v>7721</v>
      </c>
      <c r="D3357" s="12">
        <v>2500</v>
      </c>
      <c r="E3357" s="13">
        <v>3400</v>
      </c>
      <c r="F3357" s="11" t="s">
        <v>8218</v>
      </c>
      <c r="G3357" s="11" t="s">
        <v>8224</v>
      </c>
      <c r="H3357" s="11" t="s">
        <v>8246</v>
      </c>
      <c r="I3357" s="11">
        <v>1428483201</v>
      </c>
      <c r="K3357" s="11">
        <v>1425891201</v>
      </c>
      <c r="L3357" s="11" t="b">
        <v>0</v>
      </c>
      <c r="M3357" s="11">
        <v>51</v>
      </c>
      <c r="N3357" s="11" t="b">
        <v>1</v>
      </c>
      <c r="O3357" s="11" t="s">
        <v>8269</v>
      </c>
      <c r="P3357" s="14">
        <f>ROUND(E3357/D3357*100,0)</f>
        <v>136</v>
      </c>
      <c r="Q3357" s="11">
        <f>IFERROR(ROUND(E3357/M3357,2),0)</f>
        <v>66.67</v>
      </c>
      <c r="R3357" s="16" t="s">
        <v>8315</v>
      </c>
      <c r="S3357" s="11" t="s">
        <v>8316</v>
      </c>
      <c r="T3357" s="21">
        <f>(((K3357/60)/60)/24)+DATE(1970,1,1)</f>
        <v>42072.370381944449</v>
      </c>
      <c r="U3357" s="21">
        <f>(((I3357/60)/60)/24)+DATE(1970,1,1)</f>
        <v>42102.370381944449</v>
      </c>
    </row>
    <row r="3358" spans="1:21" ht="33" x14ac:dyDescent="0.25">
      <c r="A3358">
        <v>3223</v>
      </c>
      <c r="B3358" s="9" t="s">
        <v>3223</v>
      </c>
      <c r="C3358" s="3" t="s">
        <v>7333</v>
      </c>
      <c r="D3358" s="12">
        <v>3100</v>
      </c>
      <c r="E3358" s="13">
        <v>3395</v>
      </c>
      <c r="F3358" s="11" t="s">
        <v>8218</v>
      </c>
      <c r="G3358" s="11" t="s">
        <v>8223</v>
      </c>
      <c r="H3358" s="11" t="s">
        <v>8245</v>
      </c>
      <c r="I3358" s="11">
        <v>1440100976</v>
      </c>
      <c r="K3358" s="11">
        <v>1437508976</v>
      </c>
      <c r="L3358" s="11" t="b">
        <v>1</v>
      </c>
      <c r="M3358" s="11">
        <v>74</v>
      </c>
      <c r="N3358" s="11" t="b">
        <v>1</v>
      </c>
      <c r="O3358" s="11" t="s">
        <v>8269</v>
      </c>
      <c r="P3358" s="14">
        <f>ROUND(E3358/D3358*100,0)</f>
        <v>110</v>
      </c>
      <c r="Q3358" s="11">
        <f>IFERROR(ROUND(E3358/M3358,2),0)</f>
        <v>45.88</v>
      </c>
      <c r="R3358" s="16" t="s">
        <v>8315</v>
      </c>
      <c r="S3358" s="11" t="s">
        <v>8316</v>
      </c>
      <c r="T3358" s="21">
        <f>(((K3358/60)/60)/24)+DATE(1970,1,1)</f>
        <v>42206.835370370376</v>
      </c>
      <c r="U3358" s="21">
        <f>(((I3358/60)/60)/24)+DATE(1970,1,1)</f>
        <v>42236.835370370376</v>
      </c>
    </row>
    <row r="3359" spans="1:21" ht="49" x14ac:dyDescent="0.25">
      <c r="A3359">
        <v>3604</v>
      </c>
      <c r="B3359" s="9" t="s">
        <v>3603</v>
      </c>
      <c r="C3359" s="3" t="s">
        <v>7714</v>
      </c>
      <c r="D3359" s="12">
        <v>3000</v>
      </c>
      <c r="E3359" s="13">
        <v>3385</v>
      </c>
      <c r="F3359" s="11" t="s">
        <v>8218</v>
      </c>
      <c r="G3359" s="11" t="s">
        <v>8223</v>
      </c>
      <c r="H3359" s="11" t="s">
        <v>8245</v>
      </c>
      <c r="I3359" s="11">
        <v>1461913140</v>
      </c>
      <c r="K3359" s="11">
        <v>1461370956</v>
      </c>
      <c r="L3359" s="11" t="b">
        <v>0</v>
      </c>
      <c r="M3359" s="11">
        <v>69</v>
      </c>
      <c r="N3359" s="11" t="b">
        <v>1</v>
      </c>
      <c r="O3359" s="11" t="s">
        <v>8269</v>
      </c>
      <c r="P3359" s="14">
        <f>ROUND(E3359/D3359*100,0)</f>
        <v>113</v>
      </c>
      <c r="Q3359" s="11">
        <f>IFERROR(ROUND(E3359/M3359,2),0)</f>
        <v>49.06</v>
      </c>
      <c r="R3359" s="16" t="s">
        <v>8315</v>
      </c>
      <c r="S3359" s="11" t="s">
        <v>8316</v>
      </c>
      <c r="T3359" s="21">
        <f>(((K3359/60)/60)/24)+DATE(1970,1,1)</f>
        <v>42483.015694444446</v>
      </c>
      <c r="U3359" s="21">
        <f>(((I3359/60)/60)/24)+DATE(1970,1,1)</f>
        <v>42489.290972222225</v>
      </c>
    </row>
    <row r="3360" spans="1:21" ht="33" x14ac:dyDescent="0.25">
      <c r="A3360">
        <v>3680</v>
      </c>
      <c r="B3360" s="9" t="s">
        <v>3677</v>
      </c>
      <c r="C3360" s="3" t="s">
        <v>7790</v>
      </c>
      <c r="D3360" s="12">
        <v>3000</v>
      </c>
      <c r="E3360" s="13">
        <v>3383</v>
      </c>
      <c r="F3360" s="11" t="s">
        <v>8218</v>
      </c>
      <c r="G3360" s="11" t="s">
        <v>8223</v>
      </c>
      <c r="H3360" s="11" t="s">
        <v>8245</v>
      </c>
      <c r="I3360" s="11">
        <v>1475664834</v>
      </c>
      <c r="K3360" s="11">
        <v>1473850434</v>
      </c>
      <c r="L3360" s="11" t="b">
        <v>0</v>
      </c>
      <c r="M3360" s="11">
        <v>34</v>
      </c>
      <c r="N3360" s="11" t="b">
        <v>1</v>
      </c>
      <c r="O3360" s="11" t="s">
        <v>8269</v>
      </c>
      <c r="P3360" s="14">
        <f>ROUND(E3360/D3360*100,0)</f>
        <v>113</v>
      </c>
      <c r="Q3360" s="11">
        <f>IFERROR(ROUND(E3360/M3360,2),0)</f>
        <v>99.5</v>
      </c>
      <c r="R3360" s="16" t="s">
        <v>8315</v>
      </c>
      <c r="S3360" s="11" t="s">
        <v>8316</v>
      </c>
      <c r="T3360" s="21">
        <f>(((K3360/60)/60)/24)+DATE(1970,1,1)</f>
        <v>42627.454097222217</v>
      </c>
      <c r="U3360" s="21">
        <f>(((I3360/60)/60)/24)+DATE(1970,1,1)</f>
        <v>42648.454097222217</v>
      </c>
    </row>
    <row r="3361" spans="1:21" ht="49" x14ac:dyDescent="0.25">
      <c r="A3361">
        <v>3526</v>
      </c>
      <c r="B3361" s="9" t="s">
        <v>3525</v>
      </c>
      <c r="C3361" s="3" t="s">
        <v>7636</v>
      </c>
      <c r="D3361" s="12">
        <v>3300</v>
      </c>
      <c r="E3361" s="13">
        <v>3366</v>
      </c>
      <c r="F3361" s="11" t="s">
        <v>8218</v>
      </c>
      <c r="G3361" s="11" t="s">
        <v>8223</v>
      </c>
      <c r="H3361" s="11" t="s">
        <v>8245</v>
      </c>
      <c r="I3361" s="11">
        <v>1461823140</v>
      </c>
      <c r="K3361" s="11">
        <v>1459411371</v>
      </c>
      <c r="L3361" s="11" t="b">
        <v>0</v>
      </c>
      <c r="M3361" s="11">
        <v>34</v>
      </c>
      <c r="N3361" s="11" t="b">
        <v>1</v>
      </c>
      <c r="O3361" s="11" t="s">
        <v>8269</v>
      </c>
      <c r="P3361" s="14">
        <f>ROUND(E3361/D3361*100,0)</f>
        <v>102</v>
      </c>
      <c r="Q3361" s="11">
        <f>IFERROR(ROUND(E3361/M3361,2),0)</f>
        <v>99</v>
      </c>
      <c r="R3361" s="16" t="s">
        <v>8315</v>
      </c>
      <c r="S3361" s="11" t="s">
        <v>8316</v>
      </c>
      <c r="T3361" s="21">
        <f>(((K3361/60)/60)/24)+DATE(1970,1,1)</f>
        <v>42460.335312499999</v>
      </c>
      <c r="U3361" s="21">
        <f>(((I3361/60)/60)/24)+DATE(1970,1,1)</f>
        <v>42488.249305555553</v>
      </c>
    </row>
    <row r="3362" spans="1:21" ht="49" x14ac:dyDescent="0.25">
      <c r="A3362">
        <v>3322</v>
      </c>
      <c r="B3362" s="9" t="s">
        <v>3322</v>
      </c>
      <c r="C3362" s="3" t="s">
        <v>7432</v>
      </c>
      <c r="D3362" s="12">
        <v>3300</v>
      </c>
      <c r="E3362" s="13">
        <v>3350</v>
      </c>
      <c r="F3362" s="11" t="s">
        <v>8218</v>
      </c>
      <c r="G3362" s="11" t="s">
        <v>8223</v>
      </c>
      <c r="H3362" s="11" t="s">
        <v>8245</v>
      </c>
      <c r="I3362" s="11">
        <v>1466567700</v>
      </c>
      <c r="K3362" s="11">
        <v>1464653696</v>
      </c>
      <c r="L3362" s="11" t="b">
        <v>0</v>
      </c>
      <c r="M3362" s="11">
        <v>23</v>
      </c>
      <c r="N3362" s="11" t="b">
        <v>1</v>
      </c>
      <c r="O3362" s="11" t="s">
        <v>8269</v>
      </c>
      <c r="P3362" s="14">
        <f>ROUND(E3362/D3362*100,0)</f>
        <v>102</v>
      </c>
      <c r="Q3362" s="11">
        <f>IFERROR(ROUND(E3362/M3362,2),0)</f>
        <v>145.65</v>
      </c>
      <c r="R3362" s="16" t="s">
        <v>8315</v>
      </c>
      <c r="S3362" s="11" t="s">
        <v>8316</v>
      </c>
      <c r="T3362" s="21">
        <f>(((K3362/60)/60)/24)+DATE(1970,1,1)</f>
        <v>42521.010370370372</v>
      </c>
      <c r="U3362" s="21">
        <f>(((I3362/60)/60)/24)+DATE(1970,1,1)</f>
        <v>42543.163194444445</v>
      </c>
    </row>
    <row r="3363" spans="1:21" ht="49" x14ac:dyDescent="0.25">
      <c r="A3363">
        <v>3341</v>
      </c>
      <c r="B3363" s="9" t="s">
        <v>3341</v>
      </c>
      <c r="C3363" s="3" t="s">
        <v>7451</v>
      </c>
      <c r="D3363" s="12">
        <v>3350</v>
      </c>
      <c r="E3363" s="13">
        <v>3350</v>
      </c>
      <c r="F3363" s="11" t="s">
        <v>8218</v>
      </c>
      <c r="G3363" s="11" t="s">
        <v>8224</v>
      </c>
      <c r="H3363" s="11" t="s">
        <v>8246</v>
      </c>
      <c r="I3363" s="11">
        <v>1465750800</v>
      </c>
      <c r="K3363" s="11">
        <v>1463771421</v>
      </c>
      <c r="L3363" s="11" t="b">
        <v>0</v>
      </c>
      <c r="M3363" s="11">
        <v>28</v>
      </c>
      <c r="N3363" s="11" t="b">
        <v>1</v>
      </c>
      <c r="O3363" s="11" t="s">
        <v>8269</v>
      </c>
      <c r="P3363" s="14">
        <f>ROUND(E3363/D3363*100,0)</f>
        <v>100</v>
      </c>
      <c r="Q3363" s="11">
        <f>IFERROR(ROUND(E3363/M3363,2),0)</f>
        <v>119.64</v>
      </c>
      <c r="R3363" s="16" t="s">
        <v>8315</v>
      </c>
      <c r="S3363" s="11" t="s">
        <v>8316</v>
      </c>
      <c r="T3363" s="21">
        <f>(((K3363/60)/60)/24)+DATE(1970,1,1)</f>
        <v>42510.798854166671</v>
      </c>
      <c r="U3363" s="21">
        <f>(((I3363/60)/60)/24)+DATE(1970,1,1)</f>
        <v>42533.708333333328</v>
      </c>
    </row>
    <row r="3364" spans="1:21" ht="49" x14ac:dyDescent="0.25">
      <c r="A3364">
        <v>3661</v>
      </c>
      <c r="B3364" s="9" t="s">
        <v>3658</v>
      </c>
      <c r="C3364" s="3" t="s">
        <v>7771</v>
      </c>
      <c r="D3364" s="12">
        <v>3000</v>
      </c>
      <c r="E3364" s="13">
        <v>3330</v>
      </c>
      <c r="F3364" s="11" t="s">
        <v>8218</v>
      </c>
      <c r="G3364" s="11" t="s">
        <v>8223</v>
      </c>
      <c r="H3364" s="11" t="s">
        <v>8245</v>
      </c>
      <c r="I3364" s="11">
        <v>1460260800</v>
      </c>
      <c r="K3364" s="11">
        <v>1458336672</v>
      </c>
      <c r="L3364" s="11" t="b">
        <v>0</v>
      </c>
      <c r="M3364" s="11">
        <v>36</v>
      </c>
      <c r="N3364" s="11" t="b">
        <v>1</v>
      </c>
      <c r="O3364" s="11" t="s">
        <v>8269</v>
      </c>
      <c r="P3364" s="14">
        <f>ROUND(E3364/D3364*100,0)</f>
        <v>111</v>
      </c>
      <c r="Q3364" s="11">
        <f>IFERROR(ROUND(E3364/M3364,2),0)</f>
        <v>92.5</v>
      </c>
      <c r="R3364" s="16" t="s">
        <v>8315</v>
      </c>
      <c r="S3364" s="11" t="s">
        <v>8316</v>
      </c>
      <c r="T3364" s="21">
        <f>(((K3364/60)/60)/24)+DATE(1970,1,1)</f>
        <v>42447.896666666667</v>
      </c>
      <c r="U3364" s="21">
        <f>(((I3364/60)/60)/24)+DATE(1970,1,1)</f>
        <v>42470.166666666672</v>
      </c>
    </row>
    <row r="3365" spans="1:21" ht="49" x14ac:dyDescent="0.25">
      <c r="A3365">
        <v>3593</v>
      </c>
      <c r="B3365" s="9" t="s">
        <v>3592</v>
      </c>
      <c r="C3365" s="3" t="s">
        <v>7703</v>
      </c>
      <c r="D3365" s="12">
        <v>3000</v>
      </c>
      <c r="E3365" s="13">
        <v>3319</v>
      </c>
      <c r="F3365" s="11" t="s">
        <v>8218</v>
      </c>
      <c r="G3365" s="11" t="s">
        <v>8223</v>
      </c>
      <c r="H3365" s="11" t="s">
        <v>8245</v>
      </c>
      <c r="I3365" s="11">
        <v>1420489560</v>
      </c>
      <c r="K3365" s="11">
        <v>1417469639</v>
      </c>
      <c r="L3365" s="11" t="b">
        <v>0</v>
      </c>
      <c r="M3365" s="11">
        <v>43</v>
      </c>
      <c r="N3365" s="11" t="b">
        <v>1</v>
      </c>
      <c r="O3365" s="11" t="s">
        <v>8269</v>
      </c>
      <c r="P3365" s="14">
        <f>ROUND(E3365/D3365*100,0)</f>
        <v>111</v>
      </c>
      <c r="Q3365" s="11">
        <f>IFERROR(ROUND(E3365/M3365,2),0)</f>
        <v>77.19</v>
      </c>
      <c r="R3365" s="16" t="s">
        <v>8315</v>
      </c>
      <c r="S3365" s="11" t="s">
        <v>8316</v>
      </c>
      <c r="T3365" s="21">
        <f>(((K3365/60)/60)/24)+DATE(1970,1,1)</f>
        <v>41974.898599537039</v>
      </c>
      <c r="U3365" s="21">
        <f>(((I3365/60)/60)/24)+DATE(1970,1,1)</f>
        <v>42009.851388888885</v>
      </c>
    </row>
    <row r="3366" spans="1:21" ht="49" x14ac:dyDescent="0.25">
      <c r="A3366">
        <v>3261</v>
      </c>
      <c r="B3366" s="9" t="s">
        <v>3261</v>
      </c>
      <c r="C3366" s="3" t="s">
        <v>7371</v>
      </c>
      <c r="D3366" s="12">
        <v>3300</v>
      </c>
      <c r="E3366" s="13">
        <v>3315</v>
      </c>
      <c r="F3366" s="11" t="s">
        <v>8218</v>
      </c>
      <c r="G3366" s="11" t="s">
        <v>8223</v>
      </c>
      <c r="H3366" s="11" t="s">
        <v>8245</v>
      </c>
      <c r="I3366" s="11">
        <v>1437067476</v>
      </c>
      <c r="K3366" s="11">
        <v>1434475476</v>
      </c>
      <c r="L3366" s="11" t="b">
        <v>1</v>
      </c>
      <c r="M3366" s="11">
        <v>49</v>
      </c>
      <c r="N3366" s="11" t="b">
        <v>1</v>
      </c>
      <c r="O3366" s="11" t="s">
        <v>8269</v>
      </c>
      <c r="P3366" s="14">
        <f>ROUND(E3366/D3366*100,0)</f>
        <v>100</v>
      </c>
      <c r="Q3366" s="11">
        <f>IFERROR(ROUND(E3366/M3366,2),0)</f>
        <v>67.650000000000006</v>
      </c>
      <c r="R3366" s="16" t="s">
        <v>8315</v>
      </c>
      <c r="S3366" s="11" t="s">
        <v>8316</v>
      </c>
      <c r="T3366" s="21">
        <f>(((K3366/60)/60)/24)+DATE(1970,1,1)</f>
        <v>42171.725416666668</v>
      </c>
      <c r="U3366" s="21">
        <f>(((I3366/60)/60)/24)+DATE(1970,1,1)</f>
        <v>42201.725416666668</v>
      </c>
    </row>
    <row r="3367" spans="1:21" ht="49" x14ac:dyDescent="0.25">
      <c r="A3367">
        <v>3513</v>
      </c>
      <c r="B3367" s="9" t="s">
        <v>3512</v>
      </c>
      <c r="C3367" s="3" t="s">
        <v>7623</v>
      </c>
      <c r="D3367" s="12">
        <v>2800</v>
      </c>
      <c r="E3367" s="13">
        <v>3315</v>
      </c>
      <c r="F3367" s="11" t="s">
        <v>8218</v>
      </c>
      <c r="G3367" s="11" t="s">
        <v>8223</v>
      </c>
      <c r="H3367" s="11" t="s">
        <v>8245</v>
      </c>
      <c r="I3367" s="11">
        <v>1401857940</v>
      </c>
      <c r="K3367" s="11">
        <v>1400725112</v>
      </c>
      <c r="L3367" s="11" t="b">
        <v>0</v>
      </c>
      <c r="M3367" s="11">
        <v>44</v>
      </c>
      <c r="N3367" s="11" t="b">
        <v>1</v>
      </c>
      <c r="O3367" s="11" t="s">
        <v>8269</v>
      </c>
      <c r="P3367" s="14">
        <f>ROUND(E3367/D3367*100,0)</f>
        <v>118</v>
      </c>
      <c r="Q3367" s="11">
        <f>IFERROR(ROUND(E3367/M3367,2),0)</f>
        <v>75.34</v>
      </c>
      <c r="R3367" s="16" t="s">
        <v>8315</v>
      </c>
      <c r="S3367" s="11" t="s">
        <v>8316</v>
      </c>
      <c r="T3367" s="21">
        <f>(((K3367/60)/60)/24)+DATE(1970,1,1)</f>
        <v>41781.096203703702</v>
      </c>
      <c r="U3367" s="21">
        <f>(((I3367/60)/60)/24)+DATE(1970,1,1)</f>
        <v>41794.207638888889</v>
      </c>
    </row>
    <row r="3368" spans="1:21" ht="49" x14ac:dyDescent="0.25">
      <c r="A3368">
        <v>3621</v>
      </c>
      <c r="B3368" s="9" t="s">
        <v>3619</v>
      </c>
      <c r="C3368" s="3" t="s">
        <v>7731</v>
      </c>
      <c r="D3368" s="12">
        <v>3000</v>
      </c>
      <c r="E3368" s="13">
        <v>3292</v>
      </c>
      <c r="F3368" s="11" t="s">
        <v>8218</v>
      </c>
      <c r="G3368" s="11" t="s">
        <v>8223</v>
      </c>
      <c r="H3368" s="11" t="s">
        <v>8245</v>
      </c>
      <c r="I3368" s="11">
        <v>1475269200</v>
      </c>
      <c r="K3368" s="11">
        <v>1473200844</v>
      </c>
      <c r="L3368" s="11" t="b">
        <v>0</v>
      </c>
      <c r="M3368" s="11">
        <v>70</v>
      </c>
      <c r="N3368" s="11" t="b">
        <v>1</v>
      </c>
      <c r="O3368" s="11" t="s">
        <v>8269</v>
      </c>
      <c r="P3368" s="14">
        <f>ROUND(E3368/D3368*100,0)</f>
        <v>110</v>
      </c>
      <c r="Q3368" s="11">
        <f>IFERROR(ROUND(E3368/M3368,2),0)</f>
        <v>47.03</v>
      </c>
      <c r="R3368" s="16" t="s">
        <v>8315</v>
      </c>
      <c r="S3368" s="11" t="s">
        <v>8316</v>
      </c>
      <c r="T3368" s="21">
        <f>(((K3368/60)/60)/24)+DATE(1970,1,1)</f>
        <v>42619.935694444444</v>
      </c>
      <c r="U3368" s="21">
        <f>(((I3368/60)/60)/24)+DATE(1970,1,1)</f>
        <v>42643.875</v>
      </c>
    </row>
    <row r="3369" spans="1:21" ht="49" x14ac:dyDescent="0.25">
      <c r="A3369">
        <v>2980</v>
      </c>
      <c r="B3369" s="9" t="s">
        <v>2980</v>
      </c>
      <c r="C3369" s="3" t="s">
        <v>7090</v>
      </c>
      <c r="D3369" s="12">
        <v>3000</v>
      </c>
      <c r="E3369" s="13">
        <v>3275</v>
      </c>
      <c r="F3369" s="11" t="s">
        <v>8218</v>
      </c>
      <c r="G3369" s="11" t="s">
        <v>8223</v>
      </c>
      <c r="H3369" s="11" t="s">
        <v>8245</v>
      </c>
      <c r="I3369" s="11">
        <v>1440381600</v>
      </c>
      <c r="K3369" s="11">
        <v>1438639130</v>
      </c>
      <c r="L3369" s="11" t="b">
        <v>0</v>
      </c>
      <c r="M3369" s="11">
        <v>24</v>
      </c>
      <c r="N3369" s="11" t="b">
        <v>1</v>
      </c>
      <c r="O3369" s="11" t="s">
        <v>8269</v>
      </c>
      <c r="P3369" s="14">
        <f>ROUND(E3369/D3369*100,0)</f>
        <v>109</v>
      </c>
      <c r="Q3369" s="11">
        <f>IFERROR(ROUND(E3369/M3369,2),0)</f>
        <v>136.46</v>
      </c>
      <c r="R3369" s="16" t="s">
        <v>8315</v>
      </c>
      <c r="S3369" s="11" t="s">
        <v>8316</v>
      </c>
      <c r="T3369" s="21">
        <f>(((K3369/60)/60)/24)+DATE(1970,1,1)</f>
        <v>42219.915856481486</v>
      </c>
      <c r="U3369" s="21">
        <f>(((I3369/60)/60)/24)+DATE(1970,1,1)</f>
        <v>42240.083333333328</v>
      </c>
    </row>
    <row r="3370" spans="1:21" ht="49" x14ac:dyDescent="0.25">
      <c r="A3370">
        <v>3688</v>
      </c>
      <c r="B3370" s="9" t="s">
        <v>3685</v>
      </c>
      <c r="C3370" s="3" t="s">
        <v>7798</v>
      </c>
      <c r="D3370" s="12">
        <v>3000</v>
      </c>
      <c r="E3370" s="13">
        <v>3275</v>
      </c>
      <c r="F3370" s="11" t="s">
        <v>8218</v>
      </c>
      <c r="G3370" s="11" t="s">
        <v>8224</v>
      </c>
      <c r="H3370" s="11" t="s">
        <v>8246</v>
      </c>
      <c r="I3370" s="11">
        <v>1407524004</v>
      </c>
      <c r="K3370" s="11">
        <v>1404932004</v>
      </c>
      <c r="L3370" s="11" t="b">
        <v>0</v>
      </c>
      <c r="M3370" s="11">
        <v>39</v>
      </c>
      <c r="N3370" s="11" t="b">
        <v>1</v>
      </c>
      <c r="O3370" s="11" t="s">
        <v>8269</v>
      </c>
      <c r="P3370" s="14">
        <f>ROUND(E3370/D3370*100,0)</f>
        <v>109</v>
      </c>
      <c r="Q3370" s="11">
        <f>IFERROR(ROUND(E3370/M3370,2),0)</f>
        <v>83.97</v>
      </c>
      <c r="R3370" s="16" t="s">
        <v>8315</v>
      </c>
      <c r="S3370" s="11" t="s">
        <v>8316</v>
      </c>
      <c r="T3370" s="21">
        <f>(((K3370/60)/60)/24)+DATE(1970,1,1)</f>
        <v>41829.787083333329</v>
      </c>
      <c r="U3370" s="21">
        <f>(((I3370/60)/60)/24)+DATE(1970,1,1)</f>
        <v>41859.787083333329</v>
      </c>
    </row>
    <row r="3371" spans="1:21" ht="49" x14ac:dyDescent="0.25">
      <c r="A3371">
        <v>3702</v>
      </c>
      <c r="B3371" s="9" t="s">
        <v>3699</v>
      </c>
      <c r="C3371" s="3" t="s">
        <v>7812</v>
      </c>
      <c r="D3371" s="12">
        <v>3000</v>
      </c>
      <c r="E3371" s="13">
        <v>3275</v>
      </c>
      <c r="F3371" s="11" t="s">
        <v>8218</v>
      </c>
      <c r="G3371" s="11" t="s">
        <v>8224</v>
      </c>
      <c r="H3371" s="11" t="s">
        <v>8246</v>
      </c>
      <c r="I3371" s="11">
        <v>1468191540</v>
      </c>
      <c r="K3371" s="11">
        <v>1464958484</v>
      </c>
      <c r="L3371" s="11" t="b">
        <v>0</v>
      </c>
      <c r="M3371" s="11">
        <v>21</v>
      </c>
      <c r="N3371" s="11" t="b">
        <v>1</v>
      </c>
      <c r="O3371" s="11" t="s">
        <v>8269</v>
      </c>
      <c r="P3371" s="14">
        <f>ROUND(E3371/D3371*100,0)</f>
        <v>109</v>
      </c>
      <c r="Q3371" s="11">
        <f>IFERROR(ROUND(E3371/M3371,2),0)</f>
        <v>155.94999999999999</v>
      </c>
      <c r="R3371" s="16" t="s">
        <v>8315</v>
      </c>
      <c r="S3371" s="11" t="s">
        <v>8316</v>
      </c>
      <c r="T3371" s="21">
        <f>(((K3371/60)/60)/24)+DATE(1970,1,1)</f>
        <v>42524.53800925926</v>
      </c>
      <c r="U3371" s="21">
        <f>(((I3371/60)/60)/24)+DATE(1970,1,1)</f>
        <v>42561.957638888889</v>
      </c>
    </row>
    <row r="3372" spans="1:21" ht="49" x14ac:dyDescent="0.25">
      <c r="A3372">
        <v>3422</v>
      </c>
      <c r="B3372" s="9" t="s">
        <v>3421</v>
      </c>
      <c r="C3372" s="3" t="s">
        <v>7532</v>
      </c>
      <c r="D3372" s="12">
        <v>3000</v>
      </c>
      <c r="E3372" s="13">
        <v>3273</v>
      </c>
      <c r="F3372" s="11" t="s">
        <v>8218</v>
      </c>
      <c r="G3372" s="11" t="s">
        <v>8224</v>
      </c>
      <c r="H3372" s="11" t="s">
        <v>8246</v>
      </c>
      <c r="I3372" s="11">
        <v>1450051200</v>
      </c>
      <c r="K3372" s="11">
        <v>1447594176</v>
      </c>
      <c r="L3372" s="11" t="b">
        <v>0</v>
      </c>
      <c r="M3372" s="11">
        <v>46</v>
      </c>
      <c r="N3372" s="11" t="b">
        <v>1</v>
      </c>
      <c r="O3372" s="11" t="s">
        <v>8269</v>
      </c>
      <c r="P3372" s="14">
        <f>ROUND(E3372/D3372*100,0)</f>
        <v>109</v>
      </c>
      <c r="Q3372" s="11">
        <f>IFERROR(ROUND(E3372/M3372,2),0)</f>
        <v>71.150000000000006</v>
      </c>
      <c r="R3372" s="16" t="s">
        <v>8315</v>
      </c>
      <c r="S3372" s="11" t="s">
        <v>8316</v>
      </c>
      <c r="T3372" s="21">
        <f>(((K3372/60)/60)/24)+DATE(1970,1,1)</f>
        <v>42323.562222222223</v>
      </c>
      <c r="U3372" s="21">
        <f>(((I3372/60)/60)/24)+DATE(1970,1,1)</f>
        <v>42352</v>
      </c>
    </row>
    <row r="3373" spans="1:21" ht="49" x14ac:dyDescent="0.25">
      <c r="A3373">
        <v>3834</v>
      </c>
      <c r="B3373" s="9" t="s">
        <v>3831</v>
      </c>
      <c r="C3373" s="3" t="s">
        <v>7943</v>
      </c>
      <c r="D3373" s="12">
        <v>3000</v>
      </c>
      <c r="E3373" s="13">
        <v>3271</v>
      </c>
      <c r="F3373" s="11" t="s">
        <v>8218</v>
      </c>
      <c r="G3373" s="11" t="s">
        <v>8224</v>
      </c>
      <c r="H3373" s="11" t="s">
        <v>8246</v>
      </c>
      <c r="I3373" s="11">
        <v>1434624067</v>
      </c>
      <c r="K3373" s="11">
        <v>1432032067</v>
      </c>
      <c r="L3373" s="11" t="b">
        <v>0</v>
      </c>
      <c r="M3373" s="11">
        <v>57</v>
      </c>
      <c r="N3373" s="11" t="b">
        <v>1</v>
      </c>
      <c r="O3373" s="11" t="s">
        <v>8269</v>
      </c>
      <c r="P3373" s="14">
        <f>ROUND(E3373/D3373*100,0)</f>
        <v>109</v>
      </c>
      <c r="Q3373" s="11">
        <f>IFERROR(ROUND(E3373/M3373,2),0)</f>
        <v>57.39</v>
      </c>
      <c r="R3373" s="16" t="s">
        <v>8315</v>
      </c>
      <c r="S3373" s="11" t="s">
        <v>8316</v>
      </c>
      <c r="T3373" s="21">
        <f>(((K3373/60)/60)/24)+DATE(1970,1,1)</f>
        <v>42143.445219907408</v>
      </c>
      <c r="U3373" s="21">
        <f>(((I3373/60)/60)/24)+DATE(1970,1,1)</f>
        <v>42173.445219907408</v>
      </c>
    </row>
    <row r="3374" spans="1:21" ht="49" x14ac:dyDescent="0.25">
      <c r="A3374">
        <v>3186</v>
      </c>
      <c r="B3374" s="9" t="s">
        <v>3186</v>
      </c>
      <c r="C3374" s="3" t="s">
        <v>7296</v>
      </c>
      <c r="D3374" s="12">
        <v>3200</v>
      </c>
      <c r="E3374" s="13">
        <v>3270</v>
      </c>
      <c r="F3374" s="11" t="s">
        <v>8218</v>
      </c>
      <c r="G3374" s="11" t="s">
        <v>8224</v>
      </c>
      <c r="H3374" s="11" t="s">
        <v>8246</v>
      </c>
      <c r="I3374" s="11">
        <v>1410901200</v>
      </c>
      <c r="K3374" s="11">
        <v>1408313438</v>
      </c>
      <c r="L3374" s="11" t="b">
        <v>1</v>
      </c>
      <c r="M3374" s="11">
        <v>70</v>
      </c>
      <c r="N3374" s="11" t="b">
        <v>1</v>
      </c>
      <c r="O3374" s="11" t="s">
        <v>8269</v>
      </c>
      <c r="P3374" s="14">
        <f>ROUND(E3374/D3374*100,0)</f>
        <v>102</v>
      </c>
      <c r="Q3374" s="11">
        <f>IFERROR(ROUND(E3374/M3374,2),0)</f>
        <v>46.71</v>
      </c>
      <c r="R3374" s="16" t="s">
        <v>8315</v>
      </c>
      <c r="S3374" s="11" t="s">
        <v>8316</v>
      </c>
      <c r="T3374" s="21">
        <f>(((K3374/60)/60)/24)+DATE(1970,1,1)</f>
        <v>41868.924050925925</v>
      </c>
      <c r="U3374" s="21">
        <f>(((I3374/60)/60)/24)+DATE(1970,1,1)</f>
        <v>41898.875</v>
      </c>
    </row>
    <row r="3375" spans="1:21" ht="49" x14ac:dyDescent="0.25">
      <c r="A3375">
        <v>3410</v>
      </c>
      <c r="B3375" s="9" t="s">
        <v>3409</v>
      </c>
      <c r="C3375" s="3" t="s">
        <v>7520</v>
      </c>
      <c r="D3375" s="12">
        <v>3000</v>
      </c>
      <c r="E3375" s="13">
        <v>3255</v>
      </c>
      <c r="F3375" s="11" t="s">
        <v>8218</v>
      </c>
      <c r="G3375" s="11" t="s">
        <v>8223</v>
      </c>
      <c r="H3375" s="11" t="s">
        <v>8245</v>
      </c>
      <c r="I3375" s="11">
        <v>1465196400</v>
      </c>
      <c r="K3375" s="11">
        <v>1462841990</v>
      </c>
      <c r="L3375" s="11" t="b">
        <v>0</v>
      </c>
      <c r="M3375" s="11">
        <v>40</v>
      </c>
      <c r="N3375" s="11" t="b">
        <v>1</v>
      </c>
      <c r="O3375" s="11" t="s">
        <v>8269</v>
      </c>
      <c r="P3375" s="14">
        <f>ROUND(E3375/D3375*100,0)</f>
        <v>109</v>
      </c>
      <c r="Q3375" s="11">
        <f>IFERROR(ROUND(E3375/M3375,2),0)</f>
        <v>81.38</v>
      </c>
      <c r="R3375" s="16" t="s">
        <v>8315</v>
      </c>
      <c r="S3375" s="11" t="s">
        <v>8316</v>
      </c>
      <c r="T3375" s="21">
        <f>(((K3375/60)/60)/24)+DATE(1970,1,1)</f>
        <v>42500.041550925926</v>
      </c>
      <c r="U3375" s="21">
        <f>(((I3375/60)/60)/24)+DATE(1970,1,1)</f>
        <v>42527.291666666672</v>
      </c>
    </row>
    <row r="3376" spans="1:21" ht="49" x14ac:dyDescent="0.25">
      <c r="A3376">
        <v>3583</v>
      </c>
      <c r="B3376" s="9" t="s">
        <v>3582</v>
      </c>
      <c r="C3376" s="3" t="s">
        <v>7693</v>
      </c>
      <c r="D3376" s="12">
        <v>3000</v>
      </c>
      <c r="E3376" s="13">
        <v>3255</v>
      </c>
      <c r="F3376" s="11" t="s">
        <v>8218</v>
      </c>
      <c r="G3376" s="11" t="s">
        <v>8223</v>
      </c>
      <c r="H3376" s="11" t="s">
        <v>8245</v>
      </c>
      <c r="I3376" s="11">
        <v>1460970805</v>
      </c>
      <c r="K3376" s="11">
        <v>1455790405</v>
      </c>
      <c r="L3376" s="11" t="b">
        <v>0</v>
      </c>
      <c r="M3376" s="11">
        <v>24</v>
      </c>
      <c r="N3376" s="11" t="b">
        <v>1</v>
      </c>
      <c r="O3376" s="11" t="s">
        <v>8269</v>
      </c>
      <c r="P3376" s="14">
        <f>ROUND(E3376/D3376*100,0)</f>
        <v>109</v>
      </c>
      <c r="Q3376" s="11">
        <f>IFERROR(ROUND(E3376/M3376,2),0)</f>
        <v>135.63</v>
      </c>
      <c r="R3376" s="16" t="s">
        <v>8315</v>
      </c>
      <c r="S3376" s="11" t="s">
        <v>8316</v>
      </c>
      <c r="T3376" s="21">
        <f>(((K3376/60)/60)/24)+DATE(1970,1,1)</f>
        <v>42418.425983796296</v>
      </c>
      <c r="U3376" s="21">
        <f>(((I3376/60)/60)/24)+DATE(1970,1,1)</f>
        <v>42478.384317129632</v>
      </c>
    </row>
    <row r="3377" spans="1:21" ht="49" x14ac:dyDescent="0.25">
      <c r="A3377">
        <v>2971</v>
      </c>
      <c r="B3377" s="9" t="s">
        <v>2971</v>
      </c>
      <c r="C3377" s="3" t="s">
        <v>7081</v>
      </c>
      <c r="D3377" s="12">
        <v>3200</v>
      </c>
      <c r="E3377" s="13">
        <v>3205</v>
      </c>
      <c r="F3377" s="11" t="s">
        <v>8218</v>
      </c>
      <c r="G3377" s="11" t="s">
        <v>8223</v>
      </c>
      <c r="H3377" s="11" t="s">
        <v>8245</v>
      </c>
      <c r="I3377" s="11">
        <v>1409500078</v>
      </c>
      <c r="K3377" s="11">
        <v>1406908078</v>
      </c>
      <c r="L3377" s="11" t="b">
        <v>0</v>
      </c>
      <c r="M3377" s="11">
        <v>43</v>
      </c>
      <c r="N3377" s="11" t="b">
        <v>1</v>
      </c>
      <c r="O3377" s="11" t="s">
        <v>8269</v>
      </c>
      <c r="P3377" s="14">
        <f>ROUND(E3377/D3377*100,0)</f>
        <v>100</v>
      </c>
      <c r="Q3377" s="11">
        <f>IFERROR(ROUND(E3377/M3377,2),0)</f>
        <v>74.53</v>
      </c>
      <c r="R3377" s="16" t="s">
        <v>8315</v>
      </c>
      <c r="S3377" s="11" t="s">
        <v>8316</v>
      </c>
      <c r="T3377" s="21">
        <f>(((K3377/60)/60)/24)+DATE(1970,1,1)</f>
        <v>41852.658310185187</v>
      </c>
      <c r="U3377" s="21">
        <f>(((I3377/60)/60)/24)+DATE(1970,1,1)</f>
        <v>41882.658310185187</v>
      </c>
    </row>
    <row r="3378" spans="1:21" ht="49" x14ac:dyDescent="0.25">
      <c r="A3378">
        <v>3509</v>
      </c>
      <c r="B3378" s="9" t="s">
        <v>3508</v>
      </c>
      <c r="C3378" s="3" t="s">
        <v>7619</v>
      </c>
      <c r="D3378" s="12">
        <v>3000</v>
      </c>
      <c r="E3378" s="13">
        <v>3190</v>
      </c>
      <c r="F3378" s="11" t="s">
        <v>8218</v>
      </c>
      <c r="G3378" s="11" t="s">
        <v>8223</v>
      </c>
      <c r="H3378" s="11" t="s">
        <v>8245</v>
      </c>
      <c r="I3378" s="11">
        <v>1416545700</v>
      </c>
      <c r="K3378" s="11">
        <v>1415392666</v>
      </c>
      <c r="L3378" s="11" t="b">
        <v>0</v>
      </c>
      <c r="M3378" s="11">
        <v>33</v>
      </c>
      <c r="N3378" s="11" t="b">
        <v>1</v>
      </c>
      <c r="O3378" s="11" t="s">
        <v>8269</v>
      </c>
      <c r="P3378" s="14">
        <f>ROUND(E3378/D3378*100,0)</f>
        <v>106</v>
      </c>
      <c r="Q3378" s="11">
        <f>IFERROR(ROUND(E3378/M3378,2),0)</f>
        <v>96.67</v>
      </c>
      <c r="R3378" s="16" t="s">
        <v>8315</v>
      </c>
      <c r="S3378" s="11" t="s">
        <v>8316</v>
      </c>
      <c r="T3378" s="21">
        <f>(((K3378/60)/60)/24)+DATE(1970,1,1)</f>
        <v>41950.859560185185</v>
      </c>
      <c r="U3378" s="21">
        <f>(((I3378/60)/60)/24)+DATE(1970,1,1)</f>
        <v>41964.204861111109</v>
      </c>
    </row>
    <row r="3379" spans="1:21" ht="49" x14ac:dyDescent="0.25">
      <c r="A3379">
        <v>3364</v>
      </c>
      <c r="B3379" s="9" t="s">
        <v>3363</v>
      </c>
      <c r="C3379" s="3" t="s">
        <v>7474</v>
      </c>
      <c r="D3379" s="12">
        <v>3000</v>
      </c>
      <c r="E3379" s="13">
        <v>3178</v>
      </c>
      <c r="F3379" s="11" t="s">
        <v>8218</v>
      </c>
      <c r="G3379" s="11" t="s">
        <v>8224</v>
      </c>
      <c r="H3379" s="11" t="s">
        <v>8246</v>
      </c>
      <c r="I3379" s="11">
        <v>1458075600</v>
      </c>
      <c r="K3379" s="11">
        <v>1456183649</v>
      </c>
      <c r="L3379" s="11" t="b">
        <v>0</v>
      </c>
      <c r="M3379" s="11">
        <v>72</v>
      </c>
      <c r="N3379" s="11" t="b">
        <v>1</v>
      </c>
      <c r="O3379" s="11" t="s">
        <v>8269</v>
      </c>
      <c r="P3379" s="14">
        <f>ROUND(E3379/D3379*100,0)</f>
        <v>106</v>
      </c>
      <c r="Q3379" s="11">
        <f>IFERROR(ROUND(E3379/M3379,2),0)</f>
        <v>44.14</v>
      </c>
      <c r="R3379" s="16" t="s">
        <v>8315</v>
      </c>
      <c r="S3379" s="11" t="s">
        <v>8316</v>
      </c>
      <c r="T3379" s="21">
        <f>(((K3379/60)/60)/24)+DATE(1970,1,1)</f>
        <v>42422.977418981478</v>
      </c>
      <c r="U3379" s="21">
        <f>(((I3379/60)/60)/24)+DATE(1970,1,1)</f>
        <v>42444.875</v>
      </c>
    </row>
    <row r="3380" spans="1:21" ht="49" x14ac:dyDescent="0.25">
      <c r="A3380">
        <v>3469</v>
      </c>
      <c r="B3380" s="9" t="s">
        <v>3468</v>
      </c>
      <c r="C3380" s="3" t="s">
        <v>7579</v>
      </c>
      <c r="D3380" s="12">
        <v>2800</v>
      </c>
      <c r="E3380" s="13">
        <v>3175</v>
      </c>
      <c r="F3380" s="11" t="s">
        <v>8218</v>
      </c>
      <c r="G3380" s="11" t="s">
        <v>8223</v>
      </c>
      <c r="H3380" s="11" t="s">
        <v>8245</v>
      </c>
      <c r="I3380" s="11">
        <v>1461857045</v>
      </c>
      <c r="K3380" s="11">
        <v>1459265045</v>
      </c>
      <c r="L3380" s="11" t="b">
        <v>0</v>
      </c>
      <c r="M3380" s="11">
        <v>63</v>
      </c>
      <c r="N3380" s="11" t="b">
        <v>1</v>
      </c>
      <c r="O3380" s="11" t="s">
        <v>8269</v>
      </c>
      <c r="P3380" s="14">
        <f>ROUND(E3380/D3380*100,0)</f>
        <v>113</v>
      </c>
      <c r="Q3380" s="11">
        <f>IFERROR(ROUND(E3380/M3380,2),0)</f>
        <v>50.4</v>
      </c>
      <c r="R3380" s="16" t="s">
        <v>8315</v>
      </c>
      <c r="S3380" s="11" t="s">
        <v>8316</v>
      </c>
      <c r="T3380" s="21">
        <f>(((K3380/60)/60)/24)+DATE(1970,1,1)</f>
        <v>42458.641724537039</v>
      </c>
      <c r="U3380" s="21">
        <f>(((I3380/60)/60)/24)+DATE(1970,1,1)</f>
        <v>42488.641724537039</v>
      </c>
    </row>
    <row r="3381" spans="1:21" ht="81" x14ac:dyDescent="0.25">
      <c r="A3381">
        <v>3624</v>
      </c>
      <c r="B3381" s="9" t="s">
        <v>3622</v>
      </c>
      <c r="C3381" s="3" t="s">
        <v>7734</v>
      </c>
      <c r="D3381" s="12">
        <v>3000</v>
      </c>
      <c r="E3381" s="13">
        <v>3148</v>
      </c>
      <c r="F3381" s="11" t="s">
        <v>8218</v>
      </c>
      <c r="G3381" s="11" t="s">
        <v>8223</v>
      </c>
      <c r="H3381" s="11" t="s">
        <v>8245</v>
      </c>
      <c r="I3381" s="11">
        <v>1471977290</v>
      </c>
      <c r="K3381" s="11">
        <v>1466793290</v>
      </c>
      <c r="L3381" s="11" t="b">
        <v>0</v>
      </c>
      <c r="M3381" s="11">
        <v>39</v>
      </c>
      <c r="N3381" s="11" t="b">
        <v>1</v>
      </c>
      <c r="O3381" s="11" t="s">
        <v>8269</v>
      </c>
      <c r="P3381" s="14">
        <f>ROUND(E3381/D3381*100,0)</f>
        <v>105</v>
      </c>
      <c r="Q3381" s="11">
        <f>IFERROR(ROUND(E3381/M3381,2),0)</f>
        <v>80.72</v>
      </c>
      <c r="R3381" s="16" t="s">
        <v>8315</v>
      </c>
      <c r="S3381" s="11" t="s">
        <v>8316</v>
      </c>
      <c r="T3381" s="21">
        <f>(((K3381/60)/60)/24)+DATE(1970,1,1)</f>
        <v>42545.774189814809</v>
      </c>
      <c r="U3381" s="21">
        <f>(((I3381/60)/60)/24)+DATE(1970,1,1)</f>
        <v>42605.774189814809</v>
      </c>
    </row>
    <row r="3382" spans="1:21" ht="49" x14ac:dyDescent="0.25">
      <c r="A3382">
        <v>3238</v>
      </c>
      <c r="B3382" s="9" t="s">
        <v>3238</v>
      </c>
      <c r="C3382" s="3" t="s">
        <v>7348</v>
      </c>
      <c r="D3382" s="12">
        <v>2800</v>
      </c>
      <c r="E3382" s="13">
        <v>3145</v>
      </c>
      <c r="F3382" s="11" t="s">
        <v>8218</v>
      </c>
      <c r="G3382" s="11" t="s">
        <v>8224</v>
      </c>
      <c r="H3382" s="11" t="s">
        <v>8246</v>
      </c>
      <c r="I3382" s="11">
        <v>1435752898</v>
      </c>
      <c r="K3382" s="11">
        <v>1433160898</v>
      </c>
      <c r="L3382" s="11" t="b">
        <v>1</v>
      </c>
      <c r="M3382" s="11">
        <v>79</v>
      </c>
      <c r="N3382" s="11" t="b">
        <v>1</v>
      </c>
      <c r="O3382" s="11" t="s">
        <v>8269</v>
      </c>
      <c r="P3382" s="14">
        <f>ROUND(E3382/D3382*100,0)</f>
        <v>112</v>
      </c>
      <c r="Q3382" s="11">
        <f>IFERROR(ROUND(E3382/M3382,2),0)</f>
        <v>39.81</v>
      </c>
      <c r="R3382" s="16" t="s">
        <v>8315</v>
      </c>
      <c r="S3382" s="11" t="s">
        <v>8316</v>
      </c>
      <c r="T3382" s="21">
        <f>(((K3382/60)/60)/24)+DATE(1970,1,1)</f>
        <v>42156.510393518518</v>
      </c>
      <c r="U3382" s="21">
        <f>(((I3382/60)/60)/24)+DATE(1970,1,1)</f>
        <v>42186.510393518518</v>
      </c>
    </row>
    <row r="3383" spans="1:21" ht="49" x14ac:dyDescent="0.25">
      <c r="A3383">
        <v>3380</v>
      </c>
      <c r="B3383" s="9" t="s">
        <v>3379</v>
      </c>
      <c r="C3383" s="3" t="s">
        <v>7490</v>
      </c>
      <c r="D3383" s="12">
        <v>3000</v>
      </c>
      <c r="E3383" s="13">
        <v>3133</v>
      </c>
      <c r="F3383" s="11" t="s">
        <v>8218</v>
      </c>
      <c r="G3383" s="11" t="s">
        <v>8223</v>
      </c>
      <c r="H3383" s="11" t="s">
        <v>8245</v>
      </c>
      <c r="I3383" s="11">
        <v>1417305178</v>
      </c>
      <c r="K3383" s="11">
        <v>1414277578</v>
      </c>
      <c r="L3383" s="11" t="b">
        <v>0</v>
      </c>
      <c r="M3383" s="11">
        <v>28</v>
      </c>
      <c r="N3383" s="11" t="b">
        <v>1</v>
      </c>
      <c r="O3383" s="11" t="s">
        <v>8269</v>
      </c>
      <c r="P3383" s="14">
        <f>ROUND(E3383/D3383*100,0)</f>
        <v>104</v>
      </c>
      <c r="Q3383" s="11">
        <f>IFERROR(ROUND(E3383/M3383,2),0)</f>
        <v>111.89</v>
      </c>
      <c r="R3383" s="16" t="s">
        <v>8315</v>
      </c>
      <c r="S3383" s="11" t="s">
        <v>8316</v>
      </c>
      <c r="T3383" s="21">
        <f>(((K3383/60)/60)/24)+DATE(1970,1,1)</f>
        <v>41937.95344907407</v>
      </c>
      <c r="U3383" s="21">
        <f>(((I3383/60)/60)/24)+DATE(1970,1,1)</f>
        <v>41972.995115740734</v>
      </c>
    </row>
    <row r="3384" spans="1:21" ht="33" x14ac:dyDescent="0.25">
      <c r="A3384">
        <v>3222</v>
      </c>
      <c r="B3384" s="9" t="s">
        <v>3222</v>
      </c>
      <c r="C3384" s="3" t="s">
        <v>7332</v>
      </c>
      <c r="D3384" s="12">
        <v>2500</v>
      </c>
      <c r="E3384" s="13">
        <v>3120</v>
      </c>
      <c r="F3384" s="11" t="s">
        <v>8218</v>
      </c>
      <c r="G3384" s="11" t="s">
        <v>8223</v>
      </c>
      <c r="H3384" s="11" t="s">
        <v>8245</v>
      </c>
      <c r="I3384" s="11">
        <v>1445722140</v>
      </c>
      <c r="K3384" s="11">
        <v>1443016697</v>
      </c>
      <c r="L3384" s="11" t="b">
        <v>1</v>
      </c>
      <c r="M3384" s="11">
        <v>84</v>
      </c>
      <c r="N3384" s="11" t="b">
        <v>1</v>
      </c>
      <c r="O3384" s="11" t="s">
        <v>8269</v>
      </c>
      <c r="P3384" s="14">
        <f>ROUND(E3384/D3384*100,0)</f>
        <v>125</v>
      </c>
      <c r="Q3384" s="11">
        <f>IFERROR(ROUND(E3384/M3384,2),0)</f>
        <v>37.14</v>
      </c>
      <c r="R3384" s="16" t="s">
        <v>8315</v>
      </c>
      <c r="S3384" s="11" t="s">
        <v>8316</v>
      </c>
      <c r="T3384" s="21">
        <f>(((K3384/60)/60)/24)+DATE(1970,1,1)</f>
        <v>42270.582141203704</v>
      </c>
      <c r="U3384" s="21">
        <f>(((I3384/60)/60)/24)+DATE(1970,1,1)</f>
        <v>42301.895138888889</v>
      </c>
    </row>
    <row r="3385" spans="1:21" ht="49" x14ac:dyDescent="0.25">
      <c r="A3385">
        <v>3616</v>
      </c>
      <c r="B3385" s="9" t="s">
        <v>3614</v>
      </c>
      <c r="C3385" s="3" t="s">
        <v>7726</v>
      </c>
      <c r="D3385" s="12">
        <v>2500</v>
      </c>
      <c r="E3385" s="13">
        <v>3120</v>
      </c>
      <c r="F3385" s="11" t="s">
        <v>8218</v>
      </c>
      <c r="G3385" s="11" t="s">
        <v>8224</v>
      </c>
      <c r="H3385" s="11" t="s">
        <v>8246</v>
      </c>
      <c r="I3385" s="11">
        <v>1426801664</v>
      </c>
      <c r="K3385" s="11">
        <v>1424213264</v>
      </c>
      <c r="L3385" s="11" t="b">
        <v>0</v>
      </c>
      <c r="M3385" s="11">
        <v>45</v>
      </c>
      <c r="N3385" s="11" t="b">
        <v>1</v>
      </c>
      <c r="O3385" s="11" t="s">
        <v>8269</v>
      </c>
      <c r="P3385" s="14">
        <f>ROUND(E3385/D3385*100,0)</f>
        <v>125</v>
      </c>
      <c r="Q3385" s="11">
        <f>IFERROR(ROUND(E3385/M3385,2),0)</f>
        <v>69.33</v>
      </c>
      <c r="R3385" s="16" t="s">
        <v>8315</v>
      </c>
      <c r="S3385" s="11" t="s">
        <v>8316</v>
      </c>
      <c r="T3385" s="21">
        <f>(((K3385/60)/60)/24)+DATE(1970,1,1)</f>
        <v>42052.949814814812</v>
      </c>
      <c r="U3385" s="21">
        <f>(((I3385/60)/60)/24)+DATE(1970,1,1)</f>
        <v>42082.908148148148</v>
      </c>
    </row>
    <row r="3386" spans="1:21" ht="49" x14ac:dyDescent="0.25">
      <c r="A3386">
        <v>3168</v>
      </c>
      <c r="B3386" s="9" t="s">
        <v>3168</v>
      </c>
      <c r="C3386" s="3" t="s">
        <v>7278</v>
      </c>
      <c r="D3386" s="12">
        <v>2500</v>
      </c>
      <c r="E3386" s="13">
        <v>3105</v>
      </c>
      <c r="F3386" s="11" t="s">
        <v>8218</v>
      </c>
      <c r="G3386" s="11" t="s">
        <v>8223</v>
      </c>
      <c r="H3386" s="11" t="s">
        <v>8245</v>
      </c>
      <c r="I3386" s="11">
        <v>1402696800</v>
      </c>
      <c r="K3386" s="11">
        <v>1399948353</v>
      </c>
      <c r="L3386" s="11" t="b">
        <v>1</v>
      </c>
      <c r="M3386" s="11">
        <v>61</v>
      </c>
      <c r="N3386" s="11" t="b">
        <v>1</v>
      </c>
      <c r="O3386" s="11" t="s">
        <v>8269</v>
      </c>
      <c r="P3386" s="14">
        <f>ROUND(E3386/D3386*100,0)</f>
        <v>124</v>
      </c>
      <c r="Q3386" s="11">
        <f>IFERROR(ROUND(E3386/M3386,2),0)</f>
        <v>50.9</v>
      </c>
      <c r="R3386" s="16" t="s">
        <v>8315</v>
      </c>
      <c r="S3386" s="11" t="s">
        <v>8316</v>
      </c>
      <c r="T3386" s="21">
        <f>(((K3386/60)/60)/24)+DATE(1970,1,1)</f>
        <v>41772.105937500004</v>
      </c>
      <c r="U3386" s="21">
        <f>(((I3386/60)/60)/24)+DATE(1970,1,1)</f>
        <v>41803.916666666664</v>
      </c>
    </row>
    <row r="3387" spans="1:21" ht="49" x14ac:dyDescent="0.25">
      <c r="A3387">
        <v>3414</v>
      </c>
      <c r="B3387" s="9" t="s">
        <v>3413</v>
      </c>
      <c r="C3387" s="3" t="s">
        <v>7524</v>
      </c>
      <c r="D3387" s="12">
        <v>3000</v>
      </c>
      <c r="E3387" s="13">
        <v>3105</v>
      </c>
      <c r="F3387" s="11" t="s">
        <v>8218</v>
      </c>
      <c r="G3387" s="11" t="s">
        <v>8223</v>
      </c>
      <c r="H3387" s="11" t="s">
        <v>8245</v>
      </c>
      <c r="I3387" s="11">
        <v>1480579140</v>
      </c>
      <c r="K3387" s="11">
        <v>1478030325</v>
      </c>
      <c r="L3387" s="11" t="b">
        <v>0</v>
      </c>
      <c r="M3387" s="11">
        <v>44</v>
      </c>
      <c r="N3387" s="11" t="b">
        <v>1</v>
      </c>
      <c r="O3387" s="11" t="s">
        <v>8269</v>
      </c>
      <c r="P3387" s="14">
        <f>ROUND(E3387/D3387*100,0)</f>
        <v>104</v>
      </c>
      <c r="Q3387" s="11">
        <f>IFERROR(ROUND(E3387/M3387,2),0)</f>
        <v>70.569999999999993</v>
      </c>
      <c r="R3387" s="16" t="s">
        <v>8315</v>
      </c>
      <c r="S3387" s="11" t="s">
        <v>8316</v>
      </c>
      <c r="T3387" s="21">
        <f>(((K3387/60)/60)/24)+DATE(1970,1,1)</f>
        <v>42675.832465277781</v>
      </c>
      <c r="U3387" s="21">
        <f>(((I3387/60)/60)/24)+DATE(1970,1,1)</f>
        <v>42705.332638888889</v>
      </c>
    </row>
    <row r="3388" spans="1:21" ht="49" x14ac:dyDescent="0.25">
      <c r="A3388">
        <v>3696</v>
      </c>
      <c r="B3388" s="9" t="s">
        <v>3693</v>
      </c>
      <c r="C3388" s="3" t="s">
        <v>7806</v>
      </c>
      <c r="D3388" s="12">
        <v>2000</v>
      </c>
      <c r="E3388" s="13">
        <v>3100</v>
      </c>
      <c r="F3388" s="11" t="s">
        <v>8218</v>
      </c>
      <c r="G3388" s="11" t="s">
        <v>8224</v>
      </c>
      <c r="H3388" s="11" t="s">
        <v>8246</v>
      </c>
      <c r="I3388" s="11">
        <v>1423838916</v>
      </c>
      <c r="K3388" s="11">
        <v>1418654916</v>
      </c>
      <c r="L3388" s="11" t="b">
        <v>0</v>
      </c>
      <c r="M3388" s="11">
        <v>78</v>
      </c>
      <c r="N3388" s="11" t="b">
        <v>1</v>
      </c>
      <c r="O3388" s="11" t="s">
        <v>8269</v>
      </c>
      <c r="P3388" s="14">
        <f>ROUND(E3388/D3388*100,0)</f>
        <v>155</v>
      </c>
      <c r="Q3388" s="11">
        <f>IFERROR(ROUND(E3388/M3388,2),0)</f>
        <v>39.74</v>
      </c>
      <c r="R3388" s="16" t="s">
        <v>8315</v>
      </c>
      <c r="S3388" s="11" t="s">
        <v>8316</v>
      </c>
      <c r="T3388" s="21">
        <f>(((K3388/60)/60)/24)+DATE(1970,1,1)</f>
        <v>41988.617083333331</v>
      </c>
      <c r="U3388" s="21">
        <f>(((I3388/60)/60)/24)+DATE(1970,1,1)</f>
        <v>42048.617083333331</v>
      </c>
    </row>
    <row r="3389" spans="1:21" ht="49" x14ac:dyDescent="0.25">
      <c r="A3389">
        <v>3667</v>
      </c>
      <c r="B3389" s="9" t="s">
        <v>3664</v>
      </c>
      <c r="C3389" s="3" t="s">
        <v>7777</v>
      </c>
      <c r="D3389" s="12">
        <v>3000</v>
      </c>
      <c r="E3389" s="13">
        <v>3095.11</v>
      </c>
      <c r="F3389" s="11" t="s">
        <v>8218</v>
      </c>
      <c r="G3389" s="11" t="s">
        <v>8224</v>
      </c>
      <c r="H3389" s="11" t="s">
        <v>8246</v>
      </c>
      <c r="I3389" s="11">
        <v>1437261419</v>
      </c>
      <c r="K3389" s="11">
        <v>1434669419</v>
      </c>
      <c r="L3389" s="11" t="b">
        <v>0</v>
      </c>
      <c r="M3389" s="11">
        <v>58</v>
      </c>
      <c r="N3389" s="11" t="b">
        <v>1</v>
      </c>
      <c r="O3389" s="11" t="s">
        <v>8269</v>
      </c>
      <c r="P3389" s="14">
        <f>ROUND(E3389/D3389*100,0)</f>
        <v>103</v>
      </c>
      <c r="Q3389" s="11">
        <f>IFERROR(ROUND(E3389/M3389,2),0)</f>
        <v>53.36</v>
      </c>
      <c r="R3389" s="16" t="s">
        <v>8315</v>
      </c>
      <c r="S3389" s="11" t="s">
        <v>8316</v>
      </c>
      <c r="T3389" s="21">
        <f>(((K3389/60)/60)/24)+DATE(1970,1,1)</f>
        <v>42173.970127314817</v>
      </c>
      <c r="U3389" s="21">
        <f>(((I3389/60)/60)/24)+DATE(1970,1,1)</f>
        <v>42203.970127314817</v>
      </c>
    </row>
    <row r="3390" spans="1:21" ht="33" x14ac:dyDescent="0.25">
      <c r="A3390">
        <v>3573</v>
      </c>
      <c r="B3390" s="9" t="s">
        <v>3572</v>
      </c>
      <c r="C3390" s="3" t="s">
        <v>7683</v>
      </c>
      <c r="D3390" s="12">
        <v>3000</v>
      </c>
      <c r="E3390" s="13">
        <v>3084</v>
      </c>
      <c r="F3390" s="11" t="s">
        <v>8218</v>
      </c>
      <c r="G3390" s="11" t="s">
        <v>8224</v>
      </c>
      <c r="H3390" s="11" t="s">
        <v>8246</v>
      </c>
      <c r="I3390" s="11">
        <v>1415440846</v>
      </c>
      <c r="K3390" s="11">
        <v>1412845246</v>
      </c>
      <c r="L3390" s="11" t="b">
        <v>0</v>
      </c>
      <c r="M3390" s="11">
        <v>78</v>
      </c>
      <c r="N3390" s="11" t="b">
        <v>1</v>
      </c>
      <c r="O3390" s="11" t="s">
        <v>8269</v>
      </c>
      <c r="P3390" s="14">
        <f>ROUND(E3390/D3390*100,0)</f>
        <v>103</v>
      </c>
      <c r="Q3390" s="11">
        <f>IFERROR(ROUND(E3390/M3390,2),0)</f>
        <v>39.54</v>
      </c>
      <c r="R3390" s="16" t="s">
        <v>8315</v>
      </c>
      <c r="S3390" s="11" t="s">
        <v>8316</v>
      </c>
      <c r="T3390" s="21">
        <f>(((K3390/60)/60)/24)+DATE(1970,1,1)</f>
        <v>41921.375532407408</v>
      </c>
      <c r="U3390" s="21">
        <f>(((I3390/60)/60)/24)+DATE(1970,1,1)</f>
        <v>41951.417199074072</v>
      </c>
    </row>
    <row r="3391" spans="1:21" ht="33" x14ac:dyDescent="0.25">
      <c r="A3391">
        <v>3595</v>
      </c>
      <c r="B3391" s="9" t="s">
        <v>3594</v>
      </c>
      <c r="C3391" s="3" t="s">
        <v>7705</v>
      </c>
      <c r="D3391" s="12">
        <v>2600</v>
      </c>
      <c r="E3391" s="13">
        <v>3081</v>
      </c>
      <c r="F3391" s="11" t="s">
        <v>8218</v>
      </c>
      <c r="G3391" s="11" t="s">
        <v>8223</v>
      </c>
      <c r="H3391" s="11" t="s">
        <v>8245</v>
      </c>
      <c r="I3391" s="11">
        <v>1426229940</v>
      </c>
      <c r="K3391" s="11">
        <v>1423959123</v>
      </c>
      <c r="L3391" s="11" t="b">
        <v>0</v>
      </c>
      <c r="M3391" s="11">
        <v>62</v>
      </c>
      <c r="N3391" s="11" t="b">
        <v>1</v>
      </c>
      <c r="O3391" s="11" t="s">
        <v>8269</v>
      </c>
      <c r="P3391" s="14">
        <f>ROUND(E3391/D3391*100,0)</f>
        <v>119</v>
      </c>
      <c r="Q3391" s="11">
        <f>IFERROR(ROUND(E3391/M3391,2),0)</f>
        <v>49.69</v>
      </c>
      <c r="R3391" s="16" t="s">
        <v>8315</v>
      </c>
      <c r="S3391" s="11" t="s">
        <v>8316</v>
      </c>
      <c r="T3391" s="21">
        <f>(((K3391/60)/60)/24)+DATE(1970,1,1)</f>
        <v>42050.008368055554</v>
      </c>
      <c r="U3391" s="21">
        <f>(((I3391/60)/60)/24)+DATE(1970,1,1)</f>
        <v>42076.290972222225</v>
      </c>
    </row>
    <row r="3392" spans="1:21" ht="49" x14ac:dyDescent="0.25">
      <c r="A3392">
        <v>3515</v>
      </c>
      <c r="B3392" s="9" t="s">
        <v>3514</v>
      </c>
      <c r="C3392" s="3" t="s">
        <v>7625</v>
      </c>
      <c r="D3392" s="12">
        <v>3000</v>
      </c>
      <c r="E3392" s="13">
        <v>3080</v>
      </c>
      <c r="F3392" s="11" t="s">
        <v>8218</v>
      </c>
      <c r="G3392" s="11" t="s">
        <v>8223</v>
      </c>
      <c r="H3392" s="11" t="s">
        <v>8245</v>
      </c>
      <c r="I3392" s="11">
        <v>1433097171</v>
      </c>
      <c r="K3392" s="11">
        <v>1430505171</v>
      </c>
      <c r="L3392" s="11" t="b">
        <v>0</v>
      </c>
      <c r="M3392" s="11">
        <v>46</v>
      </c>
      <c r="N3392" s="11" t="b">
        <v>1</v>
      </c>
      <c r="O3392" s="11" t="s">
        <v>8269</v>
      </c>
      <c r="P3392" s="14">
        <f>ROUND(E3392/D3392*100,0)</f>
        <v>103</v>
      </c>
      <c r="Q3392" s="11">
        <f>IFERROR(ROUND(E3392/M3392,2),0)</f>
        <v>66.959999999999994</v>
      </c>
      <c r="R3392" s="16" t="s">
        <v>8315</v>
      </c>
      <c r="S3392" s="11" t="s">
        <v>8316</v>
      </c>
      <c r="T3392" s="21">
        <f>(((K3392/60)/60)/24)+DATE(1970,1,1)</f>
        <v>42125.772812499999</v>
      </c>
      <c r="U3392" s="21">
        <f>(((I3392/60)/60)/24)+DATE(1970,1,1)</f>
        <v>42155.772812499999</v>
      </c>
    </row>
    <row r="3393" spans="1:21" ht="49" x14ac:dyDescent="0.25">
      <c r="A3393">
        <v>3625</v>
      </c>
      <c r="B3393" s="9" t="s">
        <v>3623</v>
      </c>
      <c r="C3393" s="3" t="s">
        <v>7735</v>
      </c>
      <c r="D3393" s="12">
        <v>3000</v>
      </c>
      <c r="E3393" s="13">
        <v>3080</v>
      </c>
      <c r="F3393" s="11" t="s">
        <v>8218</v>
      </c>
      <c r="G3393" s="11" t="s">
        <v>8224</v>
      </c>
      <c r="H3393" s="11" t="s">
        <v>8246</v>
      </c>
      <c r="I3393" s="11">
        <v>1435851577</v>
      </c>
      <c r="K3393" s="11">
        <v>1433259577</v>
      </c>
      <c r="L3393" s="11" t="b">
        <v>0</v>
      </c>
      <c r="M3393" s="11">
        <v>78</v>
      </c>
      <c r="N3393" s="11" t="b">
        <v>1</v>
      </c>
      <c r="O3393" s="11" t="s">
        <v>8269</v>
      </c>
      <c r="P3393" s="14">
        <f>ROUND(E3393/D3393*100,0)</f>
        <v>103</v>
      </c>
      <c r="Q3393" s="11">
        <f>IFERROR(ROUND(E3393/M3393,2),0)</f>
        <v>39.49</v>
      </c>
      <c r="R3393" s="16" t="s">
        <v>8315</v>
      </c>
      <c r="S3393" s="11" t="s">
        <v>8316</v>
      </c>
      <c r="T3393" s="21">
        <f>(((K3393/60)/60)/24)+DATE(1970,1,1)</f>
        <v>42157.652511574073</v>
      </c>
      <c r="U3393" s="21">
        <f>(((I3393/60)/60)/24)+DATE(1970,1,1)</f>
        <v>42187.652511574073</v>
      </c>
    </row>
    <row r="3394" spans="1:21" ht="49" x14ac:dyDescent="0.25">
      <c r="A3394">
        <v>3659</v>
      </c>
      <c r="B3394" s="9" t="s">
        <v>3656</v>
      </c>
      <c r="C3394" s="3" t="s">
        <v>7769</v>
      </c>
      <c r="D3394" s="12">
        <v>3000</v>
      </c>
      <c r="E3394" s="13">
        <v>3061</v>
      </c>
      <c r="F3394" s="11" t="s">
        <v>8218</v>
      </c>
      <c r="G3394" s="11" t="s">
        <v>8223</v>
      </c>
      <c r="H3394" s="11" t="s">
        <v>8245</v>
      </c>
      <c r="I3394" s="11">
        <v>1426775940</v>
      </c>
      <c r="K3394" s="11">
        <v>1424414350</v>
      </c>
      <c r="L3394" s="11" t="b">
        <v>0</v>
      </c>
      <c r="M3394" s="11">
        <v>13</v>
      </c>
      <c r="N3394" s="11" t="b">
        <v>1</v>
      </c>
      <c r="O3394" s="11" t="s">
        <v>8269</v>
      </c>
      <c r="P3394" s="14">
        <f>ROUND(E3394/D3394*100,0)</f>
        <v>102</v>
      </c>
      <c r="Q3394" s="11">
        <f>IFERROR(ROUND(E3394/M3394,2),0)</f>
        <v>235.46</v>
      </c>
      <c r="R3394" s="16" t="s">
        <v>8315</v>
      </c>
      <c r="S3394" s="11" t="s">
        <v>8316</v>
      </c>
      <c r="T3394" s="21">
        <f>(((K3394/60)/60)/24)+DATE(1970,1,1)</f>
        <v>42055.277199074073</v>
      </c>
      <c r="U3394" s="21">
        <f>(((I3394/60)/60)/24)+DATE(1970,1,1)</f>
        <v>42082.610416666663</v>
      </c>
    </row>
    <row r="3395" spans="1:21" ht="33" x14ac:dyDescent="0.25">
      <c r="A3395">
        <v>3354</v>
      </c>
      <c r="B3395" s="9" t="s">
        <v>3353</v>
      </c>
      <c r="C3395" s="3" t="s">
        <v>7464</v>
      </c>
      <c r="D3395" s="12">
        <v>3000</v>
      </c>
      <c r="E3395" s="13">
        <v>3058</v>
      </c>
      <c r="F3395" s="11" t="s">
        <v>8218</v>
      </c>
      <c r="G3395" s="11" t="s">
        <v>8223</v>
      </c>
      <c r="H3395" s="11" t="s">
        <v>8245</v>
      </c>
      <c r="I3395" s="11">
        <v>1446091260</v>
      </c>
      <c r="K3395" s="11">
        <v>1443029206</v>
      </c>
      <c r="L3395" s="11" t="b">
        <v>0</v>
      </c>
      <c r="M3395" s="11">
        <v>55</v>
      </c>
      <c r="N3395" s="11" t="b">
        <v>1</v>
      </c>
      <c r="O3395" s="11" t="s">
        <v>8269</v>
      </c>
      <c r="P3395" s="14">
        <f>ROUND(E3395/D3395*100,0)</f>
        <v>102</v>
      </c>
      <c r="Q3395" s="11">
        <f>IFERROR(ROUND(E3395/M3395,2),0)</f>
        <v>55.6</v>
      </c>
      <c r="R3395" s="16" t="s">
        <v>8315</v>
      </c>
      <c r="S3395" s="11" t="s">
        <v>8316</v>
      </c>
      <c r="T3395" s="21">
        <f>(((K3395/60)/60)/24)+DATE(1970,1,1)</f>
        <v>42270.7269212963</v>
      </c>
      <c r="U3395" s="21">
        <f>(((I3395/60)/60)/24)+DATE(1970,1,1)</f>
        <v>42306.167361111111</v>
      </c>
    </row>
    <row r="3396" spans="1:21" ht="49" x14ac:dyDescent="0.25">
      <c r="A3396">
        <v>3284</v>
      </c>
      <c r="B3396" s="9" t="s">
        <v>3284</v>
      </c>
      <c r="C3396" s="3" t="s">
        <v>7394</v>
      </c>
      <c r="D3396" s="12">
        <v>3000</v>
      </c>
      <c r="E3396" s="13">
        <v>3048</v>
      </c>
      <c r="F3396" s="11" t="s">
        <v>8218</v>
      </c>
      <c r="G3396" s="11" t="s">
        <v>8223</v>
      </c>
      <c r="H3396" s="11" t="s">
        <v>8245</v>
      </c>
      <c r="I3396" s="11">
        <v>1454047140</v>
      </c>
      <c r="K3396" s="11">
        <v>1452546853</v>
      </c>
      <c r="L3396" s="11" t="b">
        <v>0</v>
      </c>
      <c r="M3396" s="11">
        <v>15</v>
      </c>
      <c r="N3396" s="11" t="b">
        <v>1</v>
      </c>
      <c r="O3396" s="11" t="s">
        <v>8269</v>
      </c>
      <c r="P3396" s="14">
        <f>ROUND(E3396/D3396*100,0)</f>
        <v>102</v>
      </c>
      <c r="Q3396" s="11">
        <f>IFERROR(ROUND(E3396/M3396,2),0)</f>
        <v>203.2</v>
      </c>
      <c r="R3396" s="16" t="s">
        <v>8315</v>
      </c>
      <c r="S3396" s="11" t="s">
        <v>8316</v>
      </c>
      <c r="T3396" s="21">
        <f>(((K3396/60)/60)/24)+DATE(1970,1,1)</f>
        <v>42380.884872685187</v>
      </c>
      <c r="U3396" s="21">
        <f>(((I3396/60)/60)/24)+DATE(1970,1,1)</f>
        <v>42398.249305555553</v>
      </c>
    </row>
    <row r="3397" spans="1:21" ht="49" x14ac:dyDescent="0.25">
      <c r="A3397">
        <v>3672</v>
      </c>
      <c r="B3397" s="9" t="s">
        <v>3669</v>
      </c>
      <c r="C3397" s="3" t="s">
        <v>7782</v>
      </c>
      <c r="D3397" s="12">
        <v>3000</v>
      </c>
      <c r="E3397" s="13">
        <v>3046</v>
      </c>
      <c r="F3397" s="11" t="s">
        <v>8218</v>
      </c>
      <c r="G3397" s="11" t="s">
        <v>8224</v>
      </c>
      <c r="H3397" s="11" t="s">
        <v>8246</v>
      </c>
      <c r="I3397" s="11">
        <v>1411771384</v>
      </c>
      <c r="K3397" s="11">
        <v>1409179384</v>
      </c>
      <c r="L3397" s="11" t="b">
        <v>0</v>
      </c>
      <c r="M3397" s="11">
        <v>57</v>
      </c>
      <c r="N3397" s="11" t="b">
        <v>1</v>
      </c>
      <c r="O3397" s="11" t="s">
        <v>8269</v>
      </c>
      <c r="P3397" s="14">
        <f>ROUND(E3397/D3397*100,0)</f>
        <v>102</v>
      </c>
      <c r="Q3397" s="11">
        <f>IFERROR(ROUND(E3397/M3397,2),0)</f>
        <v>53.44</v>
      </c>
      <c r="R3397" s="16" t="s">
        <v>8315</v>
      </c>
      <c r="S3397" s="11" t="s">
        <v>8316</v>
      </c>
      <c r="T3397" s="21">
        <f>(((K3397/60)/60)/24)+DATE(1970,1,1)</f>
        <v>41878.946574074071</v>
      </c>
      <c r="U3397" s="21">
        <f>(((I3397/60)/60)/24)+DATE(1970,1,1)</f>
        <v>41908.946574074071</v>
      </c>
    </row>
    <row r="3398" spans="1:21" ht="49" x14ac:dyDescent="0.25">
      <c r="A3398">
        <v>3506</v>
      </c>
      <c r="B3398" s="9" t="s">
        <v>3505</v>
      </c>
      <c r="C3398" s="3" t="s">
        <v>7616</v>
      </c>
      <c r="D3398" s="12">
        <v>3000</v>
      </c>
      <c r="E3398" s="13">
        <v>3045</v>
      </c>
      <c r="F3398" s="11" t="s">
        <v>8218</v>
      </c>
      <c r="G3398" s="11" t="s">
        <v>8223</v>
      </c>
      <c r="H3398" s="11" t="s">
        <v>8245</v>
      </c>
      <c r="I3398" s="11">
        <v>1408815440</v>
      </c>
      <c r="K3398" s="11">
        <v>1404927440</v>
      </c>
      <c r="L3398" s="11" t="b">
        <v>0</v>
      </c>
      <c r="M3398" s="11">
        <v>29</v>
      </c>
      <c r="N3398" s="11" t="b">
        <v>1</v>
      </c>
      <c r="O3398" s="11" t="s">
        <v>8269</v>
      </c>
      <c r="P3398" s="14">
        <f>ROUND(E3398/D3398*100,0)</f>
        <v>102</v>
      </c>
      <c r="Q3398" s="11">
        <f>IFERROR(ROUND(E3398/M3398,2),0)</f>
        <v>105</v>
      </c>
      <c r="R3398" s="16" t="s">
        <v>8315</v>
      </c>
      <c r="S3398" s="11" t="s">
        <v>8316</v>
      </c>
      <c r="T3398" s="21">
        <f>(((K3398/60)/60)/24)+DATE(1970,1,1)</f>
        <v>41829.734259259261</v>
      </c>
      <c r="U3398" s="21">
        <f>(((I3398/60)/60)/24)+DATE(1970,1,1)</f>
        <v>41874.734259259261</v>
      </c>
    </row>
    <row r="3399" spans="1:21" ht="49" x14ac:dyDescent="0.25">
      <c r="A3399">
        <v>4067</v>
      </c>
      <c r="B3399" s="9" t="s">
        <v>4063</v>
      </c>
      <c r="C3399" s="3" t="s">
        <v>7998</v>
      </c>
      <c r="D3399" s="12">
        <v>5000</v>
      </c>
      <c r="E3399" s="13">
        <v>3045</v>
      </c>
      <c r="F3399" s="11" t="s">
        <v>8220</v>
      </c>
      <c r="G3399" s="11" t="s">
        <v>8223</v>
      </c>
      <c r="H3399" s="11" t="s">
        <v>8245</v>
      </c>
      <c r="I3399" s="11">
        <v>1443408550</v>
      </c>
      <c r="K3399" s="11">
        <v>1439952550</v>
      </c>
      <c r="L3399" s="11" t="b">
        <v>0</v>
      </c>
      <c r="M3399" s="11">
        <v>17</v>
      </c>
      <c r="N3399" s="11" t="b">
        <v>0</v>
      </c>
      <c r="O3399" s="11" t="s">
        <v>8269</v>
      </c>
      <c r="P3399" s="14">
        <f>ROUND(E3399/D3399*100,0)</f>
        <v>61</v>
      </c>
      <c r="Q3399" s="11">
        <f>IFERROR(ROUND(E3399/M3399,2),0)</f>
        <v>179.12</v>
      </c>
      <c r="R3399" s="16" t="s">
        <v>8315</v>
      </c>
      <c r="S3399" s="11" t="s">
        <v>8316</v>
      </c>
      <c r="T3399" s="21">
        <f>(((K3399/60)/60)/24)+DATE(1970,1,1)</f>
        <v>42235.117476851854</v>
      </c>
      <c r="U3399" s="21">
        <f>(((I3399/60)/60)/24)+DATE(1970,1,1)</f>
        <v>42275.117476851854</v>
      </c>
    </row>
    <row r="3400" spans="1:21" ht="49" x14ac:dyDescent="0.25">
      <c r="A3400">
        <v>3174</v>
      </c>
      <c r="B3400" s="9" t="s">
        <v>3174</v>
      </c>
      <c r="C3400" s="3" t="s">
        <v>7284</v>
      </c>
      <c r="D3400" s="12">
        <v>3000</v>
      </c>
      <c r="E3400" s="13">
        <v>3034</v>
      </c>
      <c r="F3400" s="11" t="s">
        <v>8218</v>
      </c>
      <c r="G3400" s="11" t="s">
        <v>8223</v>
      </c>
      <c r="H3400" s="11" t="s">
        <v>8245</v>
      </c>
      <c r="I3400" s="11">
        <v>1408999508</v>
      </c>
      <c r="K3400" s="11">
        <v>1407789908</v>
      </c>
      <c r="L3400" s="11" t="b">
        <v>1</v>
      </c>
      <c r="M3400" s="11">
        <v>23</v>
      </c>
      <c r="N3400" s="11" t="b">
        <v>1</v>
      </c>
      <c r="O3400" s="11" t="s">
        <v>8269</v>
      </c>
      <c r="P3400" s="14">
        <f>ROUND(E3400/D3400*100,0)</f>
        <v>101</v>
      </c>
      <c r="Q3400" s="11">
        <f>IFERROR(ROUND(E3400/M3400,2),0)</f>
        <v>131.91</v>
      </c>
      <c r="R3400" s="16" t="s">
        <v>8315</v>
      </c>
      <c r="S3400" s="11" t="s">
        <v>8316</v>
      </c>
      <c r="T3400" s="21">
        <f>(((K3400/60)/60)/24)+DATE(1970,1,1)</f>
        <v>41862.864675925928</v>
      </c>
      <c r="U3400" s="21">
        <f>(((I3400/60)/60)/24)+DATE(1970,1,1)</f>
        <v>41876.864675925928</v>
      </c>
    </row>
    <row r="3401" spans="1:21" ht="49" x14ac:dyDescent="0.25">
      <c r="A3401">
        <v>3437</v>
      </c>
      <c r="B3401" s="9" t="s">
        <v>3436</v>
      </c>
      <c r="C3401" s="3" t="s">
        <v>7547</v>
      </c>
      <c r="D3401" s="12">
        <v>3000</v>
      </c>
      <c r="E3401" s="13">
        <v>3030</v>
      </c>
      <c r="F3401" s="11" t="s">
        <v>8218</v>
      </c>
      <c r="G3401" s="11" t="s">
        <v>8223</v>
      </c>
      <c r="H3401" s="11" t="s">
        <v>8245</v>
      </c>
      <c r="I3401" s="11">
        <v>1440003820</v>
      </c>
      <c r="K3401" s="11">
        <v>1437411820</v>
      </c>
      <c r="L3401" s="11" t="b">
        <v>0</v>
      </c>
      <c r="M3401" s="11">
        <v>36</v>
      </c>
      <c r="N3401" s="11" t="b">
        <v>1</v>
      </c>
      <c r="O3401" s="11" t="s">
        <v>8269</v>
      </c>
      <c r="P3401" s="14">
        <f>ROUND(E3401/D3401*100,0)</f>
        <v>101</v>
      </c>
      <c r="Q3401" s="11">
        <f>IFERROR(ROUND(E3401/M3401,2),0)</f>
        <v>84.17</v>
      </c>
      <c r="R3401" s="16" t="s">
        <v>8315</v>
      </c>
      <c r="S3401" s="11" t="s">
        <v>8316</v>
      </c>
      <c r="T3401" s="21">
        <f>(((K3401/60)/60)/24)+DATE(1970,1,1)</f>
        <v>42205.710879629631</v>
      </c>
      <c r="U3401" s="21">
        <f>(((I3401/60)/60)/24)+DATE(1970,1,1)</f>
        <v>42235.710879629631</v>
      </c>
    </row>
    <row r="3402" spans="1:21" ht="21" x14ac:dyDescent="0.25">
      <c r="A3402">
        <v>3467</v>
      </c>
      <c r="B3402" s="9" t="s">
        <v>3466</v>
      </c>
      <c r="C3402" s="3" t="s">
        <v>7577</v>
      </c>
      <c r="D3402" s="12">
        <v>3000</v>
      </c>
      <c r="E3402" s="13">
        <v>3030</v>
      </c>
      <c r="F3402" s="11" t="s">
        <v>8218</v>
      </c>
      <c r="G3402" s="11" t="s">
        <v>8223</v>
      </c>
      <c r="H3402" s="11" t="s">
        <v>8245</v>
      </c>
      <c r="I3402" s="11">
        <v>1426864032</v>
      </c>
      <c r="K3402" s="11">
        <v>1424275632</v>
      </c>
      <c r="L3402" s="11" t="b">
        <v>0</v>
      </c>
      <c r="M3402" s="11">
        <v>47</v>
      </c>
      <c r="N3402" s="11" t="b">
        <v>1</v>
      </c>
      <c r="O3402" s="11" t="s">
        <v>8269</v>
      </c>
      <c r="P3402" s="14">
        <f>ROUND(E3402/D3402*100,0)</f>
        <v>101</v>
      </c>
      <c r="Q3402" s="11">
        <f>IFERROR(ROUND(E3402/M3402,2),0)</f>
        <v>64.47</v>
      </c>
      <c r="R3402" s="16" t="s">
        <v>8315</v>
      </c>
      <c r="S3402" s="11" t="s">
        <v>8316</v>
      </c>
      <c r="T3402" s="21">
        <f>(((K3402/60)/60)/24)+DATE(1970,1,1)</f>
        <v>42053.671666666662</v>
      </c>
      <c r="U3402" s="21">
        <f>(((I3402/60)/60)/24)+DATE(1970,1,1)</f>
        <v>42083.630000000005</v>
      </c>
    </row>
    <row r="3403" spans="1:21" ht="49" x14ac:dyDescent="0.25">
      <c r="A3403">
        <v>3240</v>
      </c>
      <c r="B3403" s="9" t="s">
        <v>3240</v>
      </c>
      <c r="C3403" s="3" t="s">
        <v>7350</v>
      </c>
      <c r="D3403" s="12">
        <v>3000</v>
      </c>
      <c r="E3403" s="13">
        <v>3017</v>
      </c>
      <c r="F3403" s="11" t="s">
        <v>8218</v>
      </c>
      <c r="G3403" s="11" t="s">
        <v>8224</v>
      </c>
      <c r="H3403" s="11" t="s">
        <v>8246</v>
      </c>
      <c r="I3403" s="11">
        <v>1487286000</v>
      </c>
      <c r="K3403" s="11">
        <v>1484843948</v>
      </c>
      <c r="L3403" s="11" t="b">
        <v>0</v>
      </c>
      <c r="M3403" s="11">
        <v>34</v>
      </c>
      <c r="N3403" s="11" t="b">
        <v>1</v>
      </c>
      <c r="O3403" s="11" t="s">
        <v>8269</v>
      </c>
      <c r="P3403" s="14">
        <f>ROUND(E3403/D3403*100,0)</f>
        <v>101</v>
      </c>
      <c r="Q3403" s="11">
        <f>IFERROR(ROUND(E3403/M3403,2),0)</f>
        <v>88.74</v>
      </c>
      <c r="R3403" s="16" t="s">
        <v>8315</v>
      </c>
      <c r="S3403" s="11" t="s">
        <v>8316</v>
      </c>
      <c r="T3403" s="21">
        <f>(((K3403/60)/60)/24)+DATE(1970,1,1)</f>
        <v>42754.693842592591</v>
      </c>
      <c r="U3403" s="21">
        <f>(((I3403/60)/60)/24)+DATE(1970,1,1)</f>
        <v>42782.958333333328</v>
      </c>
    </row>
    <row r="3404" spans="1:21" ht="49" x14ac:dyDescent="0.25">
      <c r="A3404">
        <v>3609</v>
      </c>
      <c r="B3404" s="9" t="s">
        <v>3608</v>
      </c>
      <c r="C3404" s="3" t="s">
        <v>7719</v>
      </c>
      <c r="D3404" s="12">
        <v>1960</v>
      </c>
      <c r="E3404" s="13">
        <v>3005</v>
      </c>
      <c r="F3404" s="11" t="s">
        <v>8218</v>
      </c>
      <c r="G3404" s="11" t="s">
        <v>8224</v>
      </c>
      <c r="H3404" s="11" t="s">
        <v>8246</v>
      </c>
      <c r="I3404" s="11">
        <v>1459378085</v>
      </c>
      <c r="K3404" s="11">
        <v>1456789685</v>
      </c>
      <c r="L3404" s="11" t="b">
        <v>0</v>
      </c>
      <c r="M3404" s="11">
        <v>21</v>
      </c>
      <c r="N3404" s="11" t="b">
        <v>1</v>
      </c>
      <c r="O3404" s="11" t="s">
        <v>8269</v>
      </c>
      <c r="P3404" s="14">
        <f>ROUND(E3404/D3404*100,0)</f>
        <v>153</v>
      </c>
      <c r="Q3404" s="11">
        <f>IFERROR(ROUND(E3404/M3404,2),0)</f>
        <v>143.1</v>
      </c>
      <c r="R3404" s="16" t="s">
        <v>8315</v>
      </c>
      <c r="S3404" s="11" t="s">
        <v>8316</v>
      </c>
      <c r="T3404" s="21">
        <f>(((K3404/60)/60)/24)+DATE(1970,1,1)</f>
        <v>42429.991724537031</v>
      </c>
      <c r="U3404" s="21">
        <f>(((I3404/60)/60)/24)+DATE(1970,1,1)</f>
        <v>42459.950057870374</v>
      </c>
    </row>
    <row r="3405" spans="1:21" ht="49" x14ac:dyDescent="0.25">
      <c r="A3405">
        <v>4048</v>
      </c>
      <c r="B3405" s="9" t="s">
        <v>4044</v>
      </c>
      <c r="C3405" s="3" t="s">
        <v>8152</v>
      </c>
      <c r="D3405" s="12">
        <v>17000</v>
      </c>
      <c r="E3405" s="13">
        <v>3001</v>
      </c>
      <c r="F3405" s="11" t="s">
        <v>8220</v>
      </c>
      <c r="G3405" s="11" t="s">
        <v>8224</v>
      </c>
      <c r="H3405" s="11" t="s">
        <v>8246</v>
      </c>
      <c r="I3405" s="11">
        <v>1460373187</v>
      </c>
      <c r="K3405" s="11">
        <v>1457352787</v>
      </c>
      <c r="L3405" s="11" t="b">
        <v>0</v>
      </c>
      <c r="M3405" s="11">
        <v>91</v>
      </c>
      <c r="N3405" s="11" t="b">
        <v>0</v>
      </c>
      <c r="O3405" s="11" t="s">
        <v>8269</v>
      </c>
      <c r="P3405" s="14">
        <f>ROUND(E3405/D3405*100,0)</f>
        <v>18</v>
      </c>
      <c r="Q3405" s="11">
        <f>IFERROR(ROUND(E3405/M3405,2),0)</f>
        <v>32.979999999999997</v>
      </c>
      <c r="R3405" s="16" t="s">
        <v>8315</v>
      </c>
      <c r="S3405" s="11" t="s">
        <v>8316</v>
      </c>
      <c r="T3405" s="21">
        <f>(((K3405/60)/60)/24)+DATE(1970,1,1)</f>
        <v>42436.509108796294</v>
      </c>
      <c r="U3405" s="21">
        <f>(((I3405/60)/60)/24)+DATE(1970,1,1)</f>
        <v>42471.467442129629</v>
      </c>
    </row>
    <row r="3406" spans="1:21" ht="49" x14ac:dyDescent="0.25">
      <c r="A3406">
        <v>3375</v>
      </c>
      <c r="B3406" s="9" t="s">
        <v>3374</v>
      </c>
      <c r="C3406" s="3" t="s">
        <v>7485</v>
      </c>
      <c r="D3406" s="12">
        <v>3000</v>
      </c>
      <c r="E3406" s="13">
        <v>3000</v>
      </c>
      <c r="F3406" s="11" t="s">
        <v>8218</v>
      </c>
      <c r="G3406" s="11" t="s">
        <v>8224</v>
      </c>
      <c r="H3406" s="11" t="s">
        <v>8246</v>
      </c>
      <c r="I3406" s="11">
        <v>1400423973</v>
      </c>
      <c r="K3406" s="11">
        <v>1399387173</v>
      </c>
      <c r="L3406" s="11" t="b">
        <v>0</v>
      </c>
      <c r="M3406" s="11">
        <v>17</v>
      </c>
      <c r="N3406" s="11" t="b">
        <v>1</v>
      </c>
      <c r="O3406" s="11" t="s">
        <v>8269</v>
      </c>
      <c r="P3406" s="14">
        <f>ROUND(E3406/D3406*100,0)</f>
        <v>100</v>
      </c>
      <c r="Q3406" s="11">
        <f>IFERROR(ROUND(E3406/M3406,2),0)</f>
        <v>176.47</v>
      </c>
      <c r="R3406" s="16" t="s">
        <v>8315</v>
      </c>
      <c r="S3406" s="11" t="s">
        <v>8316</v>
      </c>
      <c r="T3406" s="21">
        <f>(((K3406/60)/60)/24)+DATE(1970,1,1)</f>
        <v>41765.610798611109</v>
      </c>
      <c r="U3406" s="21">
        <f>(((I3406/60)/60)/24)+DATE(1970,1,1)</f>
        <v>41777.610798611109</v>
      </c>
    </row>
    <row r="3407" spans="1:21" ht="49" x14ac:dyDescent="0.25">
      <c r="A3407">
        <v>3412</v>
      </c>
      <c r="B3407" s="9" t="s">
        <v>3411</v>
      </c>
      <c r="C3407" s="3" t="s">
        <v>7522</v>
      </c>
      <c r="D3407" s="12">
        <v>3000</v>
      </c>
      <c r="E3407" s="13">
        <v>3000</v>
      </c>
      <c r="F3407" s="11" t="s">
        <v>8218</v>
      </c>
      <c r="G3407" s="11" t="s">
        <v>8224</v>
      </c>
      <c r="H3407" s="11" t="s">
        <v>8246</v>
      </c>
      <c r="I3407" s="11">
        <v>1411858862</v>
      </c>
      <c r="K3407" s="11">
        <v>1409266862</v>
      </c>
      <c r="L3407" s="11" t="b">
        <v>0</v>
      </c>
      <c r="M3407" s="11">
        <v>26</v>
      </c>
      <c r="N3407" s="11" t="b">
        <v>1</v>
      </c>
      <c r="O3407" s="11" t="s">
        <v>8269</v>
      </c>
      <c r="P3407" s="14">
        <f>ROUND(E3407/D3407*100,0)</f>
        <v>100</v>
      </c>
      <c r="Q3407" s="11">
        <f>IFERROR(ROUND(E3407/M3407,2),0)</f>
        <v>115.38</v>
      </c>
      <c r="R3407" s="16" t="s">
        <v>8315</v>
      </c>
      <c r="S3407" s="11" t="s">
        <v>8316</v>
      </c>
      <c r="T3407" s="21">
        <f>(((K3407/60)/60)/24)+DATE(1970,1,1)</f>
        <v>41879.959050925929</v>
      </c>
      <c r="U3407" s="21">
        <f>(((I3407/60)/60)/24)+DATE(1970,1,1)</f>
        <v>41909.959050925929</v>
      </c>
    </row>
    <row r="3408" spans="1:21" ht="33" x14ac:dyDescent="0.25">
      <c r="A3408">
        <v>3623</v>
      </c>
      <c r="B3408" s="9" t="s">
        <v>3621</v>
      </c>
      <c r="C3408" s="3" t="s">
        <v>7733</v>
      </c>
      <c r="D3408" s="12">
        <v>2500</v>
      </c>
      <c r="E3408" s="13">
        <v>3000</v>
      </c>
      <c r="F3408" s="11" t="s">
        <v>8218</v>
      </c>
      <c r="G3408" s="11" t="s">
        <v>8223</v>
      </c>
      <c r="H3408" s="11" t="s">
        <v>8245</v>
      </c>
      <c r="I3408" s="11">
        <v>1406358000</v>
      </c>
      <c r="K3408" s="11">
        <v>1404841270</v>
      </c>
      <c r="L3408" s="11" t="b">
        <v>0</v>
      </c>
      <c r="M3408" s="11">
        <v>34</v>
      </c>
      <c r="N3408" s="11" t="b">
        <v>1</v>
      </c>
      <c r="O3408" s="11" t="s">
        <v>8269</v>
      </c>
      <c r="P3408" s="14">
        <f>ROUND(E3408/D3408*100,0)</f>
        <v>120</v>
      </c>
      <c r="Q3408" s="11">
        <f>IFERROR(ROUND(E3408/M3408,2),0)</f>
        <v>88.24</v>
      </c>
      <c r="R3408" s="16" t="s">
        <v>8315</v>
      </c>
      <c r="S3408" s="11" t="s">
        <v>8316</v>
      </c>
      <c r="T3408" s="21">
        <f>(((K3408/60)/60)/24)+DATE(1970,1,1)</f>
        <v>41828.736921296295</v>
      </c>
      <c r="U3408" s="21">
        <f>(((I3408/60)/60)/24)+DATE(1970,1,1)</f>
        <v>41846.291666666664</v>
      </c>
    </row>
    <row r="3409" spans="1:21" ht="49" x14ac:dyDescent="0.25">
      <c r="A3409">
        <v>3911</v>
      </c>
      <c r="B3409" s="9" t="s">
        <v>3908</v>
      </c>
      <c r="C3409" s="3" t="s">
        <v>8019</v>
      </c>
      <c r="D3409" s="12">
        <v>8000</v>
      </c>
      <c r="E3409" s="13">
        <v>2993</v>
      </c>
      <c r="F3409" s="11" t="s">
        <v>8220</v>
      </c>
      <c r="G3409" s="11" t="s">
        <v>8223</v>
      </c>
      <c r="H3409" s="11" t="s">
        <v>8245</v>
      </c>
      <c r="I3409" s="11">
        <v>1417033777</v>
      </c>
      <c r="K3409" s="11">
        <v>1414438177</v>
      </c>
      <c r="L3409" s="11" t="b">
        <v>0</v>
      </c>
      <c r="M3409" s="11">
        <v>36</v>
      </c>
      <c r="N3409" s="11" t="b">
        <v>0</v>
      </c>
      <c r="O3409" s="11" t="s">
        <v>8269</v>
      </c>
      <c r="P3409" s="14">
        <f>ROUND(E3409/D3409*100,0)</f>
        <v>37</v>
      </c>
      <c r="Q3409" s="11">
        <f>IFERROR(ROUND(E3409/M3409,2),0)</f>
        <v>83.14</v>
      </c>
      <c r="R3409" s="16" t="s">
        <v>8315</v>
      </c>
      <c r="S3409" s="11" t="s">
        <v>8316</v>
      </c>
      <c r="T3409" s="21">
        <f>(((K3409/60)/60)/24)+DATE(1970,1,1)</f>
        <v>41939.8122337963</v>
      </c>
      <c r="U3409" s="21">
        <f>(((I3409/60)/60)/24)+DATE(1970,1,1)</f>
        <v>41969.853900462964</v>
      </c>
    </row>
    <row r="3410" spans="1:21" ht="49" x14ac:dyDescent="0.25">
      <c r="A3410">
        <v>3401</v>
      </c>
      <c r="B3410" s="9" t="s">
        <v>3400</v>
      </c>
      <c r="C3410" s="3" t="s">
        <v>7511</v>
      </c>
      <c r="D3410" s="12">
        <v>2900</v>
      </c>
      <c r="E3410" s="13">
        <v>2954</v>
      </c>
      <c r="F3410" s="11" t="s">
        <v>8218</v>
      </c>
      <c r="G3410" s="11" t="s">
        <v>8224</v>
      </c>
      <c r="H3410" s="11" t="s">
        <v>8246</v>
      </c>
      <c r="I3410" s="11">
        <v>1438968146</v>
      </c>
      <c r="K3410" s="11">
        <v>1436376146</v>
      </c>
      <c r="L3410" s="11" t="b">
        <v>0</v>
      </c>
      <c r="M3410" s="11">
        <v>66</v>
      </c>
      <c r="N3410" s="11" t="b">
        <v>1</v>
      </c>
      <c r="O3410" s="11" t="s">
        <v>8269</v>
      </c>
      <c r="P3410" s="14">
        <f>ROUND(E3410/D3410*100,0)</f>
        <v>102</v>
      </c>
      <c r="Q3410" s="11">
        <f>IFERROR(ROUND(E3410/M3410,2),0)</f>
        <v>44.76</v>
      </c>
      <c r="R3410" s="16" t="s">
        <v>8315</v>
      </c>
      <c r="S3410" s="11" t="s">
        <v>8316</v>
      </c>
      <c r="T3410" s="21">
        <f>(((K3410/60)/60)/24)+DATE(1970,1,1)</f>
        <v>42193.723912037036</v>
      </c>
      <c r="U3410" s="21">
        <f>(((I3410/60)/60)/24)+DATE(1970,1,1)</f>
        <v>42223.723912037036</v>
      </c>
    </row>
    <row r="3411" spans="1:21" ht="49" x14ac:dyDescent="0.25">
      <c r="A3411">
        <v>3177</v>
      </c>
      <c r="B3411" s="9" t="s">
        <v>3177</v>
      </c>
      <c r="C3411" s="3" t="s">
        <v>7287</v>
      </c>
      <c r="D3411" s="12">
        <v>2500</v>
      </c>
      <c r="E3411" s="13">
        <v>2935</v>
      </c>
      <c r="F3411" s="11" t="s">
        <v>8218</v>
      </c>
      <c r="G3411" s="11" t="s">
        <v>8223</v>
      </c>
      <c r="H3411" s="11" t="s">
        <v>8245</v>
      </c>
      <c r="I3411" s="11">
        <v>1403366409</v>
      </c>
      <c r="K3411" s="11">
        <v>1400774409</v>
      </c>
      <c r="L3411" s="11" t="b">
        <v>1</v>
      </c>
      <c r="M3411" s="11">
        <v>51</v>
      </c>
      <c r="N3411" s="11" t="b">
        <v>1</v>
      </c>
      <c r="O3411" s="11" t="s">
        <v>8269</v>
      </c>
      <c r="P3411" s="14">
        <f>ROUND(E3411/D3411*100,0)</f>
        <v>117</v>
      </c>
      <c r="Q3411" s="11">
        <f>IFERROR(ROUND(E3411/M3411,2),0)</f>
        <v>57.55</v>
      </c>
      <c r="R3411" s="16" t="s">
        <v>8315</v>
      </c>
      <c r="S3411" s="11" t="s">
        <v>8316</v>
      </c>
      <c r="T3411" s="21">
        <f>(((K3411/60)/60)/24)+DATE(1970,1,1)</f>
        <v>41781.666770833333</v>
      </c>
      <c r="U3411" s="21">
        <f>(((I3411/60)/60)/24)+DATE(1970,1,1)</f>
        <v>41811.666770833333</v>
      </c>
    </row>
    <row r="3412" spans="1:21" ht="65" x14ac:dyDescent="0.25">
      <c r="A3412">
        <v>3419</v>
      </c>
      <c r="B3412" s="9" t="s">
        <v>3418</v>
      </c>
      <c r="C3412" s="3" t="s">
        <v>7529</v>
      </c>
      <c r="D3412" s="12">
        <v>2750</v>
      </c>
      <c r="E3412" s="13">
        <v>2930</v>
      </c>
      <c r="F3412" s="11" t="s">
        <v>8218</v>
      </c>
      <c r="G3412" s="11" t="s">
        <v>8240</v>
      </c>
      <c r="H3412" s="11" t="s">
        <v>8248</v>
      </c>
      <c r="I3412" s="11">
        <v>1459978200</v>
      </c>
      <c r="K3412" s="11">
        <v>1458416585</v>
      </c>
      <c r="L3412" s="11" t="b">
        <v>0</v>
      </c>
      <c r="M3412" s="11">
        <v>46</v>
      </c>
      <c r="N3412" s="11" t="b">
        <v>1</v>
      </c>
      <c r="O3412" s="11" t="s">
        <v>8269</v>
      </c>
      <c r="P3412" s="14">
        <f>ROUND(E3412/D3412*100,0)</f>
        <v>107</v>
      </c>
      <c r="Q3412" s="11">
        <f>IFERROR(ROUND(E3412/M3412,2),0)</f>
        <v>63.7</v>
      </c>
      <c r="R3412" s="16" t="s">
        <v>8315</v>
      </c>
      <c r="S3412" s="11" t="s">
        <v>8316</v>
      </c>
      <c r="T3412" s="21">
        <f>(((K3412/60)/60)/24)+DATE(1970,1,1)</f>
        <v>42448.821585648147</v>
      </c>
      <c r="U3412" s="21">
        <f>(((I3412/60)/60)/24)+DATE(1970,1,1)</f>
        <v>42466.895833333328</v>
      </c>
    </row>
    <row r="3413" spans="1:21" ht="49" x14ac:dyDescent="0.25">
      <c r="A3413">
        <v>3705</v>
      </c>
      <c r="B3413" s="9" t="s">
        <v>3702</v>
      </c>
      <c r="C3413" s="3" t="s">
        <v>7815</v>
      </c>
      <c r="D3413" s="12">
        <v>2827</v>
      </c>
      <c r="E3413" s="13">
        <v>2925</v>
      </c>
      <c r="F3413" s="11" t="s">
        <v>8218</v>
      </c>
      <c r="G3413" s="11" t="s">
        <v>8223</v>
      </c>
      <c r="H3413" s="11" t="s">
        <v>8245</v>
      </c>
      <c r="I3413" s="11">
        <v>1403546400</v>
      </c>
      <c r="K3413" s="11">
        <v>1401714114</v>
      </c>
      <c r="L3413" s="11" t="b">
        <v>0</v>
      </c>
      <c r="M3413" s="11">
        <v>35</v>
      </c>
      <c r="N3413" s="11" t="b">
        <v>1</v>
      </c>
      <c r="O3413" s="11" t="s">
        <v>8269</v>
      </c>
      <c r="P3413" s="14">
        <f>ROUND(E3413/D3413*100,0)</f>
        <v>103</v>
      </c>
      <c r="Q3413" s="11">
        <f>IFERROR(ROUND(E3413/M3413,2),0)</f>
        <v>83.57</v>
      </c>
      <c r="R3413" s="16" t="s">
        <v>8315</v>
      </c>
      <c r="S3413" s="11" t="s">
        <v>8316</v>
      </c>
      <c r="T3413" s="21">
        <f>(((K3413/60)/60)/24)+DATE(1970,1,1)</f>
        <v>41792.542986111112</v>
      </c>
      <c r="U3413" s="21">
        <f>(((I3413/60)/60)/24)+DATE(1970,1,1)</f>
        <v>41813.75</v>
      </c>
    </row>
    <row r="3414" spans="1:21" ht="49" x14ac:dyDescent="0.25">
      <c r="A3414">
        <v>3726</v>
      </c>
      <c r="B3414" s="9" t="s">
        <v>3723</v>
      </c>
      <c r="C3414" s="3" t="s">
        <v>7836</v>
      </c>
      <c r="D3414" s="12">
        <v>850</v>
      </c>
      <c r="E3414" s="13">
        <v>2879</v>
      </c>
      <c r="F3414" s="11" t="s">
        <v>8218</v>
      </c>
      <c r="G3414" s="11" t="s">
        <v>8223</v>
      </c>
      <c r="H3414" s="11" t="s">
        <v>8245</v>
      </c>
      <c r="I3414" s="11">
        <v>1461963600</v>
      </c>
      <c r="K3414" s="11">
        <v>1459567371</v>
      </c>
      <c r="L3414" s="11" t="b">
        <v>0</v>
      </c>
      <c r="M3414" s="11">
        <v>46</v>
      </c>
      <c r="N3414" s="11" t="b">
        <v>1</v>
      </c>
      <c r="O3414" s="11" t="s">
        <v>8269</v>
      </c>
      <c r="P3414" s="14">
        <f>ROUND(E3414/D3414*100,0)</f>
        <v>339</v>
      </c>
      <c r="Q3414" s="11">
        <f>IFERROR(ROUND(E3414/M3414,2),0)</f>
        <v>62.59</v>
      </c>
      <c r="R3414" s="16" t="s">
        <v>8315</v>
      </c>
      <c r="S3414" s="11" t="s">
        <v>8316</v>
      </c>
      <c r="T3414" s="21">
        <f>(((K3414/60)/60)/24)+DATE(1970,1,1)</f>
        <v>42462.140868055561</v>
      </c>
      <c r="U3414" s="21">
        <f>(((I3414/60)/60)/24)+DATE(1970,1,1)</f>
        <v>42489.875</v>
      </c>
    </row>
    <row r="3415" spans="1:21" ht="33" x14ac:dyDescent="0.25">
      <c r="A3415">
        <v>3252</v>
      </c>
      <c r="B3415" s="9" t="s">
        <v>3252</v>
      </c>
      <c r="C3415" s="3" t="s">
        <v>7362</v>
      </c>
      <c r="D3415" s="12">
        <v>2250</v>
      </c>
      <c r="E3415" s="13">
        <v>2876</v>
      </c>
      <c r="F3415" s="11" t="s">
        <v>8218</v>
      </c>
      <c r="G3415" s="11" t="s">
        <v>8224</v>
      </c>
      <c r="H3415" s="11" t="s">
        <v>8246</v>
      </c>
      <c r="I3415" s="11">
        <v>1473247240</v>
      </c>
      <c r="K3415" s="11">
        <v>1470655240</v>
      </c>
      <c r="L3415" s="11" t="b">
        <v>1</v>
      </c>
      <c r="M3415" s="11">
        <v>50</v>
      </c>
      <c r="N3415" s="11" t="b">
        <v>1</v>
      </c>
      <c r="O3415" s="11" t="s">
        <v>8269</v>
      </c>
      <c r="P3415" s="14">
        <f>ROUND(E3415/D3415*100,0)</f>
        <v>128</v>
      </c>
      <c r="Q3415" s="11">
        <f>IFERROR(ROUND(E3415/M3415,2),0)</f>
        <v>57.52</v>
      </c>
      <c r="R3415" s="16" t="s">
        <v>8315</v>
      </c>
      <c r="S3415" s="11" t="s">
        <v>8316</v>
      </c>
      <c r="T3415" s="21">
        <f>(((K3415/60)/60)/24)+DATE(1970,1,1)</f>
        <v>42590.472685185188</v>
      </c>
      <c r="U3415" s="21">
        <f>(((I3415/60)/60)/24)+DATE(1970,1,1)</f>
        <v>42620.472685185188</v>
      </c>
    </row>
    <row r="3416" spans="1:21" ht="49" x14ac:dyDescent="0.25">
      <c r="A3416">
        <v>3582</v>
      </c>
      <c r="B3416" s="9" t="s">
        <v>3581</v>
      </c>
      <c r="C3416" s="3" t="s">
        <v>7692</v>
      </c>
      <c r="D3416" s="12">
        <v>1000</v>
      </c>
      <c r="E3416" s="13">
        <v>2870</v>
      </c>
      <c r="F3416" s="11" t="s">
        <v>8218</v>
      </c>
      <c r="G3416" s="11" t="s">
        <v>8223</v>
      </c>
      <c r="H3416" s="11" t="s">
        <v>8245</v>
      </c>
      <c r="I3416" s="11">
        <v>1459822682</v>
      </c>
      <c r="K3416" s="11">
        <v>1458613082</v>
      </c>
      <c r="L3416" s="11" t="b">
        <v>0</v>
      </c>
      <c r="M3416" s="11">
        <v>49</v>
      </c>
      <c r="N3416" s="11" t="b">
        <v>1</v>
      </c>
      <c r="O3416" s="11" t="s">
        <v>8269</v>
      </c>
      <c r="P3416" s="14">
        <f>ROUND(E3416/D3416*100,0)</f>
        <v>287</v>
      </c>
      <c r="Q3416" s="11">
        <f>IFERROR(ROUND(E3416/M3416,2),0)</f>
        <v>58.57</v>
      </c>
      <c r="R3416" s="16" t="s">
        <v>8315</v>
      </c>
      <c r="S3416" s="11" t="s">
        <v>8316</v>
      </c>
      <c r="T3416" s="21">
        <f>(((K3416/60)/60)/24)+DATE(1970,1,1)</f>
        <v>42451.095856481479</v>
      </c>
      <c r="U3416" s="21">
        <f>(((I3416/60)/60)/24)+DATE(1970,1,1)</f>
        <v>42465.095856481479</v>
      </c>
    </row>
    <row r="3417" spans="1:21" ht="49" x14ac:dyDescent="0.25">
      <c r="A3417">
        <v>3230</v>
      </c>
      <c r="B3417" s="9" t="s">
        <v>3230</v>
      </c>
      <c r="C3417" s="3" t="s">
        <v>7340</v>
      </c>
      <c r="D3417" s="12">
        <v>2600</v>
      </c>
      <c r="E3417" s="13">
        <v>2857</v>
      </c>
      <c r="F3417" s="11" t="s">
        <v>8218</v>
      </c>
      <c r="G3417" s="11" t="s">
        <v>8223</v>
      </c>
      <c r="H3417" s="11" t="s">
        <v>8245</v>
      </c>
      <c r="I3417" s="11">
        <v>1412135940</v>
      </c>
      <c r="K3417" s="11">
        <v>1410840126</v>
      </c>
      <c r="L3417" s="11" t="b">
        <v>1</v>
      </c>
      <c r="M3417" s="11">
        <v>37</v>
      </c>
      <c r="N3417" s="11" t="b">
        <v>1</v>
      </c>
      <c r="O3417" s="11" t="s">
        <v>8269</v>
      </c>
      <c r="P3417" s="14">
        <f>ROUND(E3417/D3417*100,0)</f>
        <v>110</v>
      </c>
      <c r="Q3417" s="11">
        <f>IFERROR(ROUND(E3417/M3417,2),0)</f>
        <v>77.22</v>
      </c>
      <c r="R3417" s="16" t="s">
        <v>8315</v>
      </c>
      <c r="S3417" s="11" t="s">
        <v>8316</v>
      </c>
      <c r="T3417" s="21">
        <f>(((K3417/60)/60)/24)+DATE(1970,1,1)</f>
        <v>41898.168125000004</v>
      </c>
      <c r="U3417" s="21">
        <f>(((I3417/60)/60)/24)+DATE(1970,1,1)</f>
        <v>41913.165972222225</v>
      </c>
    </row>
    <row r="3418" spans="1:21" ht="49" x14ac:dyDescent="0.25">
      <c r="A3418">
        <v>3484</v>
      </c>
      <c r="B3418" s="9" t="s">
        <v>3483</v>
      </c>
      <c r="C3418" s="3" t="s">
        <v>7594</v>
      </c>
      <c r="D3418" s="12">
        <v>2500</v>
      </c>
      <c r="E3418" s="13">
        <v>2856</v>
      </c>
      <c r="F3418" s="11" t="s">
        <v>8218</v>
      </c>
      <c r="G3418" s="11" t="s">
        <v>8223</v>
      </c>
      <c r="H3418" s="11" t="s">
        <v>8245</v>
      </c>
      <c r="I3418" s="11">
        <v>1466014499</v>
      </c>
      <c r="K3418" s="11">
        <v>1463422499</v>
      </c>
      <c r="L3418" s="11" t="b">
        <v>0</v>
      </c>
      <c r="M3418" s="11">
        <v>44</v>
      </c>
      <c r="N3418" s="11" t="b">
        <v>1</v>
      </c>
      <c r="O3418" s="11" t="s">
        <v>8269</v>
      </c>
      <c r="P3418" s="14">
        <f>ROUND(E3418/D3418*100,0)</f>
        <v>114</v>
      </c>
      <c r="Q3418" s="11">
        <f>IFERROR(ROUND(E3418/M3418,2),0)</f>
        <v>64.91</v>
      </c>
      <c r="R3418" s="16" t="s">
        <v>8315</v>
      </c>
      <c r="S3418" s="11" t="s">
        <v>8316</v>
      </c>
      <c r="T3418" s="21">
        <f>(((K3418/60)/60)/24)+DATE(1970,1,1)</f>
        <v>42506.760405092587</v>
      </c>
      <c r="U3418" s="21">
        <f>(((I3418/60)/60)/24)+DATE(1970,1,1)</f>
        <v>42536.760405092587</v>
      </c>
    </row>
    <row r="3419" spans="1:21" ht="49" x14ac:dyDescent="0.25">
      <c r="A3419">
        <v>4036</v>
      </c>
      <c r="B3419" s="9" t="s">
        <v>4032</v>
      </c>
      <c r="C3419" s="3" t="s">
        <v>7438</v>
      </c>
      <c r="D3419" s="12">
        <v>6000</v>
      </c>
      <c r="E3419" s="13">
        <v>2823</v>
      </c>
      <c r="F3419" s="11" t="s">
        <v>8220</v>
      </c>
      <c r="G3419" s="11" t="s">
        <v>8223</v>
      </c>
      <c r="H3419" s="11" t="s">
        <v>8245</v>
      </c>
      <c r="I3419" s="11">
        <v>1404253800</v>
      </c>
      <c r="K3419" s="11">
        <v>1402784964</v>
      </c>
      <c r="L3419" s="11" t="b">
        <v>0</v>
      </c>
      <c r="M3419" s="11">
        <v>17</v>
      </c>
      <c r="N3419" s="11" t="b">
        <v>0</v>
      </c>
      <c r="O3419" s="11" t="s">
        <v>8269</v>
      </c>
      <c r="P3419" s="14">
        <f>ROUND(E3419/D3419*100,0)</f>
        <v>47</v>
      </c>
      <c r="Q3419" s="11">
        <f>IFERROR(ROUND(E3419/M3419,2),0)</f>
        <v>166.06</v>
      </c>
      <c r="R3419" s="16" t="s">
        <v>8315</v>
      </c>
      <c r="S3419" s="11" t="s">
        <v>8316</v>
      </c>
      <c r="T3419" s="21">
        <f>(((K3419/60)/60)/24)+DATE(1970,1,1)</f>
        <v>41804.937083333331</v>
      </c>
      <c r="U3419" s="21">
        <f>(((I3419/60)/60)/24)+DATE(1970,1,1)</f>
        <v>41821.9375</v>
      </c>
    </row>
    <row r="3420" spans="1:21" ht="33" x14ac:dyDescent="0.25">
      <c r="A3420">
        <v>3263</v>
      </c>
      <c r="B3420" s="9" t="s">
        <v>3263</v>
      </c>
      <c r="C3420" s="3" t="s">
        <v>7373</v>
      </c>
      <c r="D3420" s="12">
        <v>2500</v>
      </c>
      <c r="E3420" s="13">
        <v>2804.16</v>
      </c>
      <c r="F3420" s="11" t="s">
        <v>8218</v>
      </c>
      <c r="G3420" s="11" t="s">
        <v>8223</v>
      </c>
      <c r="H3420" s="11" t="s">
        <v>8245</v>
      </c>
      <c r="I3420" s="11">
        <v>1446238800</v>
      </c>
      <c r="K3420" s="11">
        <v>1444220588</v>
      </c>
      <c r="L3420" s="11" t="b">
        <v>1</v>
      </c>
      <c r="M3420" s="11">
        <v>68</v>
      </c>
      <c r="N3420" s="11" t="b">
        <v>1</v>
      </c>
      <c r="O3420" s="11" t="s">
        <v>8269</v>
      </c>
      <c r="P3420" s="14">
        <f>ROUND(E3420/D3420*100,0)</f>
        <v>112</v>
      </c>
      <c r="Q3420" s="11">
        <f>IFERROR(ROUND(E3420/M3420,2),0)</f>
        <v>41.24</v>
      </c>
      <c r="R3420" s="16" t="s">
        <v>8315</v>
      </c>
      <c r="S3420" s="11" t="s">
        <v>8316</v>
      </c>
      <c r="T3420" s="21">
        <f>(((K3420/60)/60)/24)+DATE(1970,1,1)</f>
        <v>42284.516064814816</v>
      </c>
      <c r="U3420" s="21">
        <f>(((I3420/60)/60)/24)+DATE(1970,1,1)</f>
        <v>42307.875</v>
      </c>
    </row>
    <row r="3421" spans="1:21" ht="33" x14ac:dyDescent="0.25">
      <c r="A3421">
        <v>3457</v>
      </c>
      <c r="B3421" s="9" t="s">
        <v>3456</v>
      </c>
      <c r="C3421" s="3" t="s">
        <v>7567</v>
      </c>
      <c r="D3421" s="12">
        <v>2000</v>
      </c>
      <c r="E3421" s="13">
        <v>2804</v>
      </c>
      <c r="F3421" s="11" t="s">
        <v>8218</v>
      </c>
      <c r="G3421" s="11" t="s">
        <v>8223</v>
      </c>
      <c r="H3421" s="11" t="s">
        <v>8245</v>
      </c>
      <c r="I3421" s="11">
        <v>1423720740</v>
      </c>
      <c r="K3421" s="11">
        <v>1421081857</v>
      </c>
      <c r="L3421" s="11" t="b">
        <v>0</v>
      </c>
      <c r="M3421" s="11">
        <v>55</v>
      </c>
      <c r="N3421" s="11" t="b">
        <v>1</v>
      </c>
      <c r="O3421" s="11" t="s">
        <v>8269</v>
      </c>
      <c r="P3421" s="14">
        <f>ROUND(E3421/D3421*100,0)</f>
        <v>140</v>
      </c>
      <c r="Q3421" s="11">
        <f>IFERROR(ROUND(E3421/M3421,2),0)</f>
        <v>50.98</v>
      </c>
      <c r="R3421" s="16" t="s">
        <v>8315</v>
      </c>
      <c r="S3421" s="11" t="s">
        <v>8316</v>
      </c>
      <c r="T3421" s="21">
        <f>(((K3421/60)/60)/24)+DATE(1970,1,1)</f>
        <v>42016.706678240742</v>
      </c>
      <c r="U3421" s="21">
        <f>(((I3421/60)/60)/24)+DATE(1970,1,1)</f>
        <v>42047.249305555553</v>
      </c>
    </row>
    <row r="3422" spans="1:21" ht="49" x14ac:dyDescent="0.25">
      <c r="A3422">
        <v>3337</v>
      </c>
      <c r="B3422" s="9" t="s">
        <v>3337</v>
      </c>
      <c r="C3422" s="3" t="s">
        <v>7447</v>
      </c>
      <c r="D3422" s="12">
        <v>2500</v>
      </c>
      <c r="E3422" s="13">
        <v>2755</v>
      </c>
      <c r="F3422" s="11" t="s">
        <v>8218</v>
      </c>
      <c r="G3422" s="11" t="s">
        <v>8224</v>
      </c>
      <c r="H3422" s="11" t="s">
        <v>8246</v>
      </c>
      <c r="I3422" s="11">
        <v>1412974800</v>
      </c>
      <c r="K3422" s="11">
        <v>1411109167</v>
      </c>
      <c r="L3422" s="11" t="b">
        <v>0</v>
      </c>
      <c r="M3422" s="11">
        <v>34</v>
      </c>
      <c r="N3422" s="11" t="b">
        <v>1</v>
      </c>
      <c r="O3422" s="11" t="s">
        <v>8269</v>
      </c>
      <c r="P3422" s="14">
        <f>ROUND(E3422/D3422*100,0)</f>
        <v>110</v>
      </c>
      <c r="Q3422" s="11">
        <f>IFERROR(ROUND(E3422/M3422,2),0)</f>
        <v>81.03</v>
      </c>
      <c r="R3422" s="16" t="s">
        <v>8315</v>
      </c>
      <c r="S3422" s="11" t="s">
        <v>8316</v>
      </c>
      <c r="T3422" s="21">
        <f>(((K3422/60)/60)/24)+DATE(1970,1,1)</f>
        <v>41901.282025462962</v>
      </c>
      <c r="U3422" s="21">
        <f>(((I3422/60)/60)/24)+DATE(1970,1,1)</f>
        <v>41922.875</v>
      </c>
    </row>
    <row r="3423" spans="1:21" ht="49" x14ac:dyDescent="0.25">
      <c r="A3423">
        <v>3530</v>
      </c>
      <c r="B3423" s="9" t="s">
        <v>3529</v>
      </c>
      <c r="C3423" s="3" t="s">
        <v>7640</v>
      </c>
      <c r="D3423" s="12">
        <v>2750</v>
      </c>
      <c r="E3423" s="13">
        <v>2750</v>
      </c>
      <c r="F3423" s="11" t="s">
        <v>8218</v>
      </c>
      <c r="G3423" s="11" t="s">
        <v>8224</v>
      </c>
      <c r="H3423" s="11" t="s">
        <v>8246</v>
      </c>
      <c r="I3423" s="11">
        <v>1460318400</v>
      </c>
      <c r="K3423" s="11">
        <v>1457881057</v>
      </c>
      <c r="L3423" s="11" t="b">
        <v>0</v>
      </c>
      <c r="M3423" s="11">
        <v>22</v>
      </c>
      <c r="N3423" s="11" t="b">
        <v>1</v>
      </c>
      <c r="O3423" s="11" t="s">
        <v>8269</v>
      </c>
      <c r="P3423" s="14">
        <f>ROUND(E3423/D3423*100,0)</f>
        <v>100</v>
      </c>
      <c r="Q3423" s="11">
        <f>IFERROR(ROUND(E3423/M3423,2),0)</f>
        <v>125</v>
      </c>
      <c r="R3423" s="16" t="s">
        <v>8315</v>
      </c>
      <c r="S3423" s="11" t="s">
        <v>8316</v>
      </c>
      <c r="T3423" s="21">
        <f>(((K3423/60)/60)/24)+DATE(1970,1,1)</f>
        <v>42442.623344907406</v>
      </c>
      <c r="U3423" s="21">
        <f>(((I3423/60)/60)/24)+DATE(1970,1,1)</f>
        <v>42470.833333333328</v>
      </c>
    </row>
    <row r="3424" spans="1:21" ht="49" x14ac:dyDescent="0.25">
      <c r="A3424">
        <v>3311</v>
      </c>
      <c r="B3424" s="9" t="s">
        <v>3311</v>
      </c>
      <c r="C3424" s="3" t="s">
        <v>7421</v>
      </c>
      <c r="D3424" s="12">
        <v>2500</v>
      </c>
      <c r="E3424" s="13">
        <v>2746</v>
      </c>
      <c r="F3424" s="11" t="s">
        <v>8218</v>
      </c>
      <c r="G3424" s="11" t="s">
        <v>8223</v>
      </c>
      <c r="H3424" s="11" t="s">
        <v>8245</v>
      </c>
      <c r="I3424" s="11">
        <v>1445065210</v>
      </c>
      <c r="K3424" s="11">
        <v>1442473210</v>
      </c>
      <c r="L3424" s="11" t="b">
        <v>0</v>
      </c>
      <c r="M3424" s="11">
        <v>45</v>
      </c>
      <c r="N3424" s="11" t="b">
        <v>1</v>
      </c>
      <c r="O3424" s="11" t="s">
        <v>8269</v>
      </c>
      <c r="P3424" s="14">
        <f>ROUND(E3424/D3424*100,0)</f>
        <v>110</v>
      </c>
      <c r="Q3424" s="11">
        <f>IFERROR(ROUND(E3424/M3424,2),0)</f>
        <v>61.02</v>
      </c>
      <c r="R3424" s="16" t="s">
        <v>8315</v>
      </c>
      <c r="S3424" s="11" t="s">
        <v>8316</v>
      </c>
      <c r="T3424" s="21">
        <f>(((K3424/60)/60)/24)+DATE(1970,1,1)</f>
        <v>42264.29178240741</v>
      </c>
      <c r="U3424" s="21">
        <f>(((I3424/60)/60)/24)+DATE(1970,1,1)</f>
        <v>42294.29178240741</v>
      </c>
    </row>
    <row r="3425" spans="1:21" ht="49" x14ac:dyDescent="0.25">
      <c r="A3425">
        <v>3183</v>
      </c>
      <c r="B3425" s="9" t="s">
        <v>3183</v>
      </c>
      <c r="C3425" s="3" t="s">
        <v>7293</v>
      </c>
      <c r="D3425" s="12">
        <v>2500</v>
      </c>
      <c r="E3425" s="13">
        <v>2725</v>
      </c>
      <c r="F3425" s="11" t="s">
        <v>8218</v>
      </c>
      <c r="G3425" s="11" t="s">
        <v>8223</v>
      </c>
      <c r="H3425" s="11" t="s">
        <v>8245</v>
      </c>
      <c r="I3425" s="11">
        <v>1377284669</v>
      </c>
      <c r="K3425" s="11">
        <v>1375729469</v>
      </c>
      <c r="L3425" s="11" t="b">
        <v>1</v>
      </c>
      <c r="M3425" s="11">
        <v>68</v>
      </c>
      <c r="N3425" s="11" t="b">
        <v>1</v>
      </c>
      <c r="O3425" s="11" t="s">
        <v>8269</v>
      </c>
      <c r="P3425" s="14">
        <f>ROUND(E3425/D3425*100,0)</f>
        <v>109</v>
      </c>
      <c r="Q3425" s="11">
        <f>IFERROR(ROUND(E3425/M3425,2),0)</f>
        <v>40.07</v>
      </c>
      <c r="R3425" s="16" t="s">
        <v>8315</v>
      </c>
      <c r="S3425" s="11" t="s">
        <v>8316</v>
      </c>
      <c r="T3425" s="21">
        <f>(((K3425/60)/60)/24)+DATE(1970,1,1)</f>
        <v>41491.79478009259</v>
      </c>
      <c r="U3425" s="21">
        <f>(((I3425/60)/60)/24)+DATE(1970,1,1)</f>
        <v>41509.79478009259</v>
      </c>
    </row>
    <row r="3426" spans="1:21" ht="49" x14ac:dyDescent="0.25">
      <c r="A3426">
        <v>3139</v>
      </c>
      <c r="B3426" s="9" t="s">
        <v>3139</v>
      </c>
      <c r="C3426" s="3" t="s">
        <v>7249</v>
      </c>
      <c r="D3426" s="12">
        <v>50000</v>
      </c>
      <c r="E3426" s="13">
        <v>2700</v>
      </c>
      <c r="F3426" s="11" t="s">
        <v>8221</v>
      </c>
      <c r="G3426" s="11" t="s">
        <v>8237</v>
      </c>
      <c r="H3426" s="11" t="s">
        <v>8255</v>
      </c>
      <c r="I3426" s="11">
        <v>1490416380</v>
      </c>
      <c r="K3426" s="11">
        <v>1487485760</v>
      </c>
      <c r="L3426" s="11" t="b">
        <v>0</v>
      </c>
      <c r="M3426" s="11">
        <v>6</v>
      </c>
      <c r="N3426" s="11" t="b">
        <v>0</v>
      </c>
      <c r="O3426" s="11" t="s">
        <v>8269</v>
      </c>
      <c r="P3426" s="14">
        <f>ROUND(E3426/D3426*100,0)</f>
        <v>5</v>
      </c>
      <c r="Q3426" s="11">
        <f>IFERROR(ROUND(E3426/M3426,2),0)</f>
        <v>450</v>
      </c>
      <c r="R3426" s="16" t="s">
        <v>8315</v>
      </c>
      <c r="S3426" s="11" t="s">
        <v>8316</v>
      </c>
      <c r="T3426" s="21">
        <f>(((K3426/60)/60)/24)+DATE(1970,1,1)</f>
        <v>42785.270370370374</v>
      </c>
      <c r="U3426" s="21">
        <f>(((I3426/60)/60)/24)+DATE(1970,1,1)</f>
        <v>42819.189583333333</v>
      </c>
    </row>
    <row r="3427" spans="1:21" ht="49" x14ac:dyDescent="0.25">
      <c r="A3427">
        <v>3503</v>
      </c>
      <c r="B3427" s="9" t="s">
        <v>3502</v>
      </c>
      <c r="C3427" s="3" t="s">
        <v>7613</v>
      </c>
      <c r="D3427" s="12">
        <v>2500</v>
      </c>
      <c r="E3427" s="13">
        <v>2689</v>
      </c>
      <c r="F3427" s="11" t="s">
        <v>8218</v>
      </c>
      <c r="G3427" s="11" t="s">
        <v>8224</v>
      </c>
      <c r="H3427" s="11" t="s">
        <v>8246</v>
      </c>
      <c r="I3427" s="11">
        <v>1469359728</v>
      </c>
      <c r="K3427" s="11">
        <v>1466767728</v>
      </c>
      <c r="L3427" s="11" t="b">
        <v>0</v>
      </c>
      <c r="M3427" s="11">
        <v>38</v>
      </c>
      <c r="N3427" s="11" t="b">
        <v>1</v>
      </c>
      <c r="O3427" s="11" t="s">
        <v>8269</v>
      </c>
      <c r="P3427" s="14">
        <f>ROUND(E3427/D3427*100,0)</f>
        <v>108</v>
      </c>
      <c r="Q3427" s="11">
        <f>IFERROR(ROUND(E3427/M3427,2),0)</f>
        <v>70.760000000000005</v>
      </c>
      <c r="R3427" s="16" t="s">
        <v>8315</v>
      </c>
      <c r="S3427" s="11" t="s">
        <v>8316</v>
      </c>
      <c r="T3427" s="21">
        <f>(((K3427/60)/60)/24)+DATE(1970,1,1)</f>
        <v>42545.478333333333</v>
      </c>
      <c r="U3427" s="21">
        <f>(((I3427/60)/60)/24)+DATE(1970,1,1)</f>
        <v>42575.478333333333</v>
      </c>
    </row>
    <row r="3428" spans="1:21" ht="49" x14ac:dyDescent="0.25">
      <c r="A3428">
        <v>3615</v>
      </c>
      <c r="B3428" s="9" t="s">
        <v>3613</v>
      </c>
      <c r="C3428" s="3" t="s">
        <v>7725</v>
      </c>
      <c r="D3428" s="12">
        <v>2500</v>
      </c>
      <c r="E3428" s="13">
        <v>2670</v>
      </c>
      <c r="F3428" s="11" t="s">
        <v>8218</v>
      </c>
      <c r="G3428" s="11" t="s">
        <v>8224</v>
      </c>
      <c r="H3428" s="11" t="s">
        <v>8246</v>
      </c>
      <c r="I3428" s="11">
        <v>1449756896</v>
      </c>
      <c r="K3428" s="11">
        <v>1447164896</v>
      </c>
      <c r="L3428" s="11" t="b">
        <v>0</v>
      </c>
      <c r="M3428" s="11">
        <v>72</v>
      </c>
      <c r="N3428" s="11" t="b">
        <v>1</v>
      </c>
      <c r="O3428" s="11" t="s">
        <v>8269</v>
      </c>
      <c r="P3428" s="14">
        <f>ROUND(E3428/D3428*100,0)</f>
        <v>107</v>
      </c>
      <c r="Q3428" s="11">
        <f>IFERROR(ROUND(E3428/M3428,2),0)</f>
        <v>37.08</v>
      </c>
      <c r="R3428" s="16" t="s">
        <v>8315</v>
      </c>
      <c r="S3428" s="11" t="s">
        <v>8316</v>
      </c>
      <c r="T3428" s="21">
        <f>(((K3428/60)/60)/24)+DATE(1970,1,1)</f>
        <v>42318.593703703707</v>
      </c>
      <c r="U3428" s="21">
        <f>(((I3428/60)/60)/24)+DATE(1970,1,1)</f>
        <v>42348.593703703707</v>
      </c>
    </row>
    <row r="3429" spans="1:21" ht="49" x14ac:dyDescent="0.25">
      <c r="A3429">
        <v>3164</v>
      </c>
      <c r="B3429" s="9" t="s">
        <v>3164</v>
      </c>
      <c r="C3429" s="3" t="s">
        <v>7274</v>
      </c>
      <c r="D3429" s="12">
        <v>2500</v>
      </c>
      <c r="E3429" s="13">
        <v>2669</v>
      </c>
      <c r="F3429" s="11" t="s">
        <v>8218</v>
      </c>
      <c r="G3429" s="11" t="s">
        <v>8223</v>
      </c>
      <c r="H3429" s="11" t="s">
        <v>8245</v>
      </c>
      <c r="I3429" s="11">
        <v>1402341615</v>
      </c>
      <c r="K3429" s="11">
        <v>1399490415</v>
      </c>
      <c r="L3429" s="11" t="b">
        <v>1</v>
      </c>
      <c r="M3429" s="11">
        <v>71</v>
      </c>
      <c r="N3429" s="11" t="b">
        <v>1</v>
      </c>
      <c r="O3429" s="11" t="s">
        <v>8269</v>
      </c>
      <c r="P3429" s="14">
        <f>ROUND(E3429/D3429*100,0)</f>
        <v>107</v>
      </c>
      <c r="Q3429" s="11">
        <f>IFERROR(ROUND(E3429/M3429,2),0)</f>
        <v>37.590000000000003</v>
      </c>
      <c r="R3429" s="16" t="s">
        <v>8315</v>
      </c>
      <c r="S3429" s="11" t="s">
        <v>8316</v>
      </c>
      <c r="T3429" s="21">
        <f>(((K3429/60)/60)/24)+DATE(1970,1,1)</f>
        <v>41766.80572916667</v>
      </c>
      <c r="U3429" s="21">
        <f>(((I3429/60)/60)/24)+DATE(1970,1,1)</f>
        <v>41799.80572916667</v>
      </c>
    </row>
    <row r="3430" spans="1:21" ht="49" x14ac:dyDescent="0.25">
      <c r="A3430">
        <v>3823</v>
      </c>
      <c r="B3430" s="9" t="s">
        <v>3820</v>
      </c>
      <c r="C3430" s="3" t="s">
        <v>7932</v>
      </c>
      <c r="D3430" s="12">
        <v>2500</v>
      </c>
      <c r="E3430" s="13">
        <v>2650</v>
      </c>
      <c r="F3430" s="11" t="s">
        <v>8218</v>
      </c>
      <c r="G3430" s="11" t="s">
        <v>8223</v>
      </c>
      <c r="H3430" s="11" t="s">
        <v>8245</v>
      </c>
      <c r="I3430" s="11">
        <v>1437364740</v>
      </c>
      <c r="K3430" s="11">
        <v>1434405044</v>
      </c>
      <c r="L3430" s="11" t="b">
        <v>0</v>
      </c>
      <c r="M3430" s="11">
        <v>41</v>
      </c>
      <c r="N3430" s="11" t="b">
        <v>1</v>
      </c>
      <c r="O3430" s="11" t="s">
        <v>8269</v>
      </c>
      <c r="P3430" s="14">
        <f>ROUND(E3430/D3430*100,0)</f>
        <v>106</v>
      </c>
      <c r="Q3430" s="11">
        <f>IFERROR(ROUND(E3430/M3430,2),0)</f>
        <v>64.63</v>
      </c>
      <c r="R3430" s="16" t="s">
        <v>8315</v>
      </c>
      <c r="S3430" s="11" t="s">
        <v>8316</v>
      </c>
      <c r="T3430" s="21">
        <f>(((K3430/60)/60)/24)+DATE(1970,1,1)</f>
        <v>42170.910231481481</v>
      </c>
      <c r="U3430" s="21">
        <f>(((I3430/60)/60)/24)+DATE(1970,1,1)</f>
        <v>42205.165972222225</v>
      </c>
    </row>
    <row r="3431" spans="1:21" ht="49" x14ac:dyDescent="0.25">
      <c r="A3431">
        <v>3247</v>
      </c>
      <c r="B3431" s="9" t="s">
        <v>3247</v>
      </c>
      <c r="C3431" s="3" t="s">
        <v>7357</v>
      </c>
      <c r="D3431" s="12">
        <v>2500</v>
      </c>
      <c r="E3431" s="13">
        <v>2646.5</v>
      </c>
      <c r="F3431" s="11" t="s">
        <v>8218</v>
      </c>
      <c r="G3431" s="11" t="s">
        <v>8224</v>
      </c>
      <c r="H3431" s="11" t="s">
        <v>8246</v>
      </c>
      <c r="I3431" s="11">
        <v>1436696712</v>
      </c>
      <c r="K3431" s="11">
        <v>1434104712</v>
      </c>
      <c r="L3431" s="11" t="b">
        <v>1</v>
      </c>
      <c r="M3431" s="11">
        <v>57</v>
      </c>
      <c r="N3431" s="11" t="b">
        <v>1</v>
      </c>
      <c r="O3431" s="11" t="s">
        <v>8269</v>
      </c>
      <c r="P3431" s="14">
        <f>ROUND(E3431/D3431*100,0)</f>
        <v>106</v>
      </c>
      <c r="Q3431" s="11">
        <f>IFERROR(ROUND(E3431/M3431,2),0)</f>
        <v>46.43</v>
      </c>
      <c r="R3431" s="16" t="s">
        <v>8315</v>
      </c>
      <c r="S3431" s="11" t="s">
        <v>8316</v>
      </c>
      <c r="T3431" s="21">
        <f>(((K3431/60)/60)/24)+DATE(1970,1,1)</f>
        <v>42167.434166666666</v>
      </c>
      <c r="U3431" s="21">
        <f>(((I3431/60)/60)/24)+DATE(1970,1,1)</f>
        <v>42197.434166666666</v>
      </c>
    </row>
    <row r="3432" spans="1:21" ht="49" x14ac:dyDescent="0.25">
      <c r="A3432">
        <v>3328</v>
      </c>
      <c r="B3432" s="9" t="s">
        <v>3328</v>
      </c>
      <c r="C3432" s="3" t="s">
        <v>7438</v>
      </c>
      <c r="D3432" s="12">
        <v>1800</v>
      </c>
      <c r="E3432" s="13">
        <v>2635</v>
      </c>
      <c r="F3432" s="11" t="s">
        <v>8218</v>
      </c>
      <c r="G3432" s="11" t="s">
        <v>8223</v>
      </c>
      <c r="H3432" s="11" t="s">
        <v>8245</v>
      </c>
      <c r="I3432" s="11">
        <v>1404522000</v>
      </c>
      <c r="K3432" s="11">
        <v>1404308883</v>
      </c>
      <c r="L3432" s="11" t="b">
        <v>0</v>
      </c>
      <c r="M3432" s="11">
        <v>9</v>
      </c>
      <c r="N3432" s="11" t="b">
        <v>1</v>
      </c>
      <c r="O3432" s="11" t="s">
        <v>8269</v>
      </c>
      <c r="P3432" s="14">
        <f>ROUND(E3432/D3432*100,0)</f>
        <v>146</v>
      </c>
      <c r="Q3432" s="11">
        <f>IFERROR(ROUND(E3432/M3432,2),0)</f>
        <v>292.77999999999997</v>
      </c>
      <c r="R3432" s="16" t="s">
        <v>8315</v>
      </c>
      <c r="S3432" s="11" t="s">
        <v>8316</v>
      </c>
      <c r="T3432" s="21">
        <f>(((K3432/60)/60)/24)+DATE(1970,1,1)</f>
        <v>41822.57503472222</v>
      </c>
      <c r="U3432" s="21">
        <f>(((I3432/60)/60)/24)+DATE(1970,1,1)</f>
        <v>41825.041666666664</v>
      </c>
    </row>
    <row r="3433" spans="1:21" ht="49" x14ac:dyDescent="0.25">
      <c r="A3433">
        <v>3306</v>
      </c>
      <c r="B3433" s="9" t="s">
        <v>3306</v>
      </c>
      <c r="C3433" s="3" t="s">
        <v>7416</v>
      </c>
      <c r="D3433" s="12">
        <v>1500</v>
      </c>
      <c r="E3433" s="13">
        <v>2630</v>
      </c>
      <c r="F3433" s="11" t="s">
        <v>8218</v>
      </c>
      <c r="G3433" s="11" t="s">
        <v>8223</v>
      </c>
      <c r="H3433" s="11" t="s">
        <v>8245</v>
      </c>
      <c r="I3433" s="11">
        <v>1465527600</v>
      </c>
      <c r="K3433" s="11">
        <v>1462252542</v>
      </c>
      <c r="L3433" s="11" t="b">
        <v>0</v>
      </c>
      <c r="M3433" s="11">
        <v>54</v>
      </c>
      <c r="N3433" s="11" t="b">
        <v>1</v>
      </c>
      <c r="O3433" s="11" t="s">
        <v>8269</v>
      </c>
      <c r="P3433" s="14">
        <f>ROUND(E3433/D3433*100,0)</f>
        <v>175</v>
      </c>
      <c r="Q3433" s="11">
        <f>IFERROR(ROUND(E3433/M3433,2),0)</f>
        <v>48.7</v>
      </c>
      <c r="R3433" s="16" t="s">
        <v>8315</v>
      </c>
      <c r="S3433" s="11" t="s">
        <v>8316</v>
      </c>
      <c r="T3433" s="21">
        <f>(((K3433/60)/60)/24)+DATE(1970,1,1)</f>
        <v>42493.219236111108</v>
      </c>
      <c r="U3433" s="21">
        <f>(((I3433/60)/60)/24)+DATE(1970,1,1)</f>
        <v>42531.125</v>
      </c>
    </row>
    <row r="3434" spans="1:21" ht="49" x14ac:dyDescent="0.25">
      <c r="A3434">
        <v>3550</v>
      </c>
      <c r="B3434" s="9" t="s">
        <v>3549</v>
      </c>
      <c r="C3434" s="3" t="s">
        <v>7660</v>
      </c>
      <c r="D3434" s="12">
        <v>2500</v>
      </c>
      <c r="E3434" s="13">
        <v>2620</v>
      </c>
      <c r="F3434" s="11" t="s">
        <v>8218</v>
      </c>
      <c r="G3434" s="11" t="s">
        <v>8224</v>
      </c>
      <c r="H3434" s="11" t="s">
        <v>8246</v>
      </c>
      <c r="I3434" s="11">
        <v>1462224398</v>
      </c>
      <c r="K3434" s="11">
        <v>1459632398</v>
      </c>
      <c r="L3434" s="11" t="b">
        <v>0</v>
      </c>
      <c r="M3434" s="11">
        <v>64</v>
      </c>
      <c r="N3434" s="11" t="b">
        <v>1</v>
      </c>
      <c r="O3434" s="11" t="s">
        <v>8269</v>
      </c>
      <c r="P3434" s="14">
        <f>ROUND(E3434/D3434*100,0)</f>
        <v>105</v>
      </c>
      <c r="Q3434" s="11">
        <f>IFERROR(ROUND(E3434/M3434,2),0)</f>
        <v>40.94</v>
      </c>
      <c r="R3434" s="16" t="s">
        <v>8315</v>
      </c>
      <c r="S3434" s="11" t="s">
        <v>8316</v>
      </c>
      <c r="T3434" s="21">
        <f>(((K3434/60)/60)/24)+DATE(1970,1,1)</f>
        <v>42462.893495370372</v>
      </c>
      <c r="U3434" s="21">
        <f>(((I3434/60)/60)/24)+DATE(1970,1,1)</f>
        <v>42492.893495370372</v>
      </c>
    </row>
    <row r="3435" spans="1:21" ht="49" x14ac:dyDescent="0.25">
      <c r="A3435">
        <v>3654</v>
      </c>
      <c r="B3435" s="9" t="s">
        <v>3651</v>
      </c>
      <c r="C3435" s="3" t="s">
        <v>7764</v>
      </c>
      <c r="D3435" s="12">
        <v>1500</v>
      </c>
      <c r="E3435" s="13">
        <v>2616</v>
      </c>
      <c r="F3435" s="11" t="s">
        <v>8218</v>
      </c>
      <c r="G3435" s="11" t="s">
        <v>8224</v>
      </c>
      <c r="H3435" s="11" t="s">
        <v>8246</v>
      </c>
      <c r="I3435" s="11">
        <v>1459702800</v>
      </c>
      <c r="K3435" s="11">
        <v>1457690386</v>
      </c>
      <c r="L3435" s="11" t="b">
        <v>0</v>
      </c>
      <c r="M3435" s="11">
        <v>38</v>
      </c>
      <c r="N3435" s="11" t="b">
        <v>1</v>
      </c>
      <c r="O3435" s="11" t="s">
        <v>8269</v>
      </c>
      <c r="P3435" s="14">
        <f>ROUND(E3435/D3435*100,0)</f>
        <v>174</v>
      </c>
      <c r="Q3435" s="11">
        <f>IFERROR(ROUND(E3435/M3435,2),0)</f>
        <v>68.84</v>
      </c>
      <c r="R3435" s="16" t="s">
        <v>8315</v>
      </c>
      <c r="S3435" s="11" t="s">
        <v>8316</v>
      </c>
      <c r="T3435" s="21">
        <f>(((K3435/60)/60)/24)+DATE(1970,1,1)</f>
        <v>42440.416504629626</v>
      </c>
      <c r="U3435" s="21">
        <f>(((I3435/60)/60)/24)+DATE(1970,1,1)</f>
        <v>42463.708333333328</v>
      </c>
    </row>
    <row r="3436" spans="1:21" ht="49" x14ac:dyDescent="0.25">
      <c r="A3436">
        <v>3438</v>
      </c>
      <c r="B3436" s="9" t="s">
        <v>3437</v>
      </c>
      <c r="C3436" s="3" t="s">
        <v>7548</v>
      </c>
      <c r="D3436" s="12">
        <v>2500</v>
      </c>
      <c r="E3436" s="13">
        <v>2605</v>
      </c>
      <c r="F3436" s="11" t="s">
        <v>8218</v>
      </c>
      <c r="G3436" s="11" t="s">
        <v>8224</v>
      </c>
      <c r="H3436" s="11" t="s">
        <v>8246</v>
      </c>
      <c r="I3436" s="11">
        <v>1430600400</v>
      </c>
      <c r="K3436" s="11">
        <v>1428358567</v>
      </c>
      <c r="L3436" s="11" t="b">
        <v>0</v>
      </c>
      <c r="M3436" s="11">
        <v>14</v>
      </c>
      <c r="N3436" s="11" t="b">
        <v>1</v>
      </c>
      <c r="O3436" s="11" t="s">
        <v>8269</v>
      </c>
      <c r="P3436" s="14">
        <f>ROUND(E3436/D3436*100,0)</f>
        <v>104</v>
      </c>
      <c r="Q3436" s="11">
        <f>IFERROR(ROUND(E3436/M3436,2),0)</f>
        <v>186.07</v>
      </c>
      <c r="R3436" s="16" t="s">
        <v>8315</v>
      </c>
      <c r="S3436" s="11" t="s">
        <v>8316</v>
      </c>
      <c r="T3436" s="21">
        <f>(((K3436/60)/60)/24)+DATE(1970,1,1)</f>
        <v>42100.927858796291</v>
      </c>
      <c r="U3436" s="21">
        <f>(((I3436/60)/60)/24)+DATE(1970,1,1)</f>
        <v>42126.875</v>
      </c>
    </row>
    <row r="3437" spans="1:21" ht="49" x14ac:dyDescent="0.25">
      <c r="A3437">
        <v>3365</v>
      </c>
      <c r="B3437" s="9" t="s">
        <v>3364</v>
      </c>
      <c r="C3437" s="3" t="s">
        <v>7475</v>
      </c>
      <c r="D3437" s="12">
        <v>2500</v>
      </c>
      <c r="E3437" s="13">
        <v>2600</v>
      </c>
      <c r="F3437" s="11" t="s">
        <v>8218</v>
      </c>
      <c r="G3437" s="11" t="s">
        <v>8223</v>
      </c>
      <c r="H3437" s="11" t="s">
        <v>8245</v>
      </c>
      <c r="I3437" s="11">
        <v>1449973592</v>
      </c>
      <c r="K3437" s="11">
        <v>1447381592</v>
      </c>
      <c r="L3437" s="11" t="b">
        <v>0</v>
      </c>
      <c r="M3437" s="11">
        <v>3</v>
      </c>
      <c r="N3437" s="11" t="b">
        <v>1</v>
      </c>
      <c r="O3437" s="11" t="s">
        <v>8269</v>
      </c>
      <c r="P3437" s="14">
        <f>ROUND(E3437/D3437*100,0)</f>
        <v>104</v>
      </c>
      <c r="Q3437" s="11">
        <f>IFERROR(ROUND(E3437/M3437,2),0)</f>
        <v>866.67</v>
      </c>
      <c r="R3437" s="16" t="s">
        <v>8315</v>
      </c>
      <c r="S3437" s="11" t="s">
        <v>8316</v>
      </c>
      <c r="T3437" s="21">
        <f>(((K3437/60)/60)/24)+DATE(1970,1,1)</f>
        <v>42321.101759259262</v>
      </c>
      <c r="U3437" s="21">
        <f>(((I3437/60)/60)/24)+DATE(1970,1,1)</f>
        <v>42351.101759259262</v>
      </c>
    </row>
    <row r="3438" spans="1:21" ht="97" x14ac:dyDescent="0.25">
      <c r="A3438">
        <v>3505</v>
      </c>
      <c r="B3438" s="9" t="s">
        <v>3504</v>
      </c>
      <c r="C3438" s="3" t="s">
        <v>7615</v>
      </c>
      <c r="D3438" s="12">
        <v>2500</v>
      </c>
      <c r="E3438" s="13">
        <v>2594</v>
      </c>
      <c r="F3438" s="11" t="s">
        <v>8218</v>
      </c>
      <c r="G3438" s="11" t="s">
        <v>8223</v>
      </c>
      <c r="H3438" s="11" t="s">
        <v>8245</v>
      </c>
      <c r="I3438" s="11">
        <v>1399953600</v>
      </c>
      <c r="K3438" s="11">
        <v>1398983245</v>
      </c>
      <c r="L3438" s="11" t="b">
        <v>0</v>
      </c>
      <c r="M3438" s="11">
        <v>39</v>
      </c>
      <c r="N3438" s="11" t="b">
        <v>1</v>
      </c>
      <c r="O3438" s="11" t="s">
        <v>8269</v>
      </c>
      <c r="P3438" s="14">
        <f>ROUND(E3438/D3438*100,0)</f>
        <v>104</v>
      </c>
      <c r="Q3438" s="11">
        <f>IFERROR(ROUND(E3438/M3438,2),0)</f>
        <v>66.510000000000005</v>
      </c>
      <c r="R3438" s="16" t="s">
        <v>8315</v>
      </c>
      <c r="S3438" s="11" t="s">
        <v>8316</v>
      </c>
      <c r="T3438" s="21">
        <f>(((K3438/60)/60)/24)+DATE(1970,1,1)</f>
        <v>41760.935706018521</v>
      </c>
      <c r="U3438" s="21">
        <f>(((I3438/60)/60)/24)+DATE(1970,1,1)</f>
        <v>41772.166666666664</v>
      </c>
    </row>
    <row r="3439" spans="1:21" ht="49" x14ac:dyDescent="0.25">
      <c r="A3439">
        <v>3278</v>
      </c>
      <c r="B3439" s="9" t="s">
        <v>3278</v>
      </c>
      <c r="C3439" s="3" t="s">
        <v>7388</v>
      </c>
      <c r="D3439" s="12">
        <v>2500</v>
      </c>
      <c r="E3439" s="13">
        <v>2585</v>
      </c>
      <c r="F3439" s="11" t="s">
        <v>8218</v>
      </c>
      <c r="G3439" s="11" t="s">
        <v>8224</v>
      </c>
      <c r="H3439" s="11" t="s">
        <v>8246</v>
      </c>
      <c r="I3439" s="11">
        <v>1433017303</v>
      </c>
      <c r="K3439" s="11">
        <v>1430425303</v>
      </c>
      <c r="L3439" s="11" t="b">
        <v>1</v>
      </c>
      <c r="M3439" s="11">
        <v>34</v>
      </c>
      <c r="N3439" s="11" t="b">
        <v>1</v>
      </c>
      <c r="O3439" s="11" t="s">
        <v>8269</v>
      </c>
      <c r="P3439" s="14">
        <f>ROUND(E3439/D3439*100,0)</f>
        <v>103</v>
      </c>
      <c r="Q3439" s="11">
        <f>IFERROR(ROUND(E3439/M3439,2),0)</f>
        <v>76.03</v>
      </c>
      <c r="R3439" s="16" t="s">
        <v>8315</v>
      </c>
      <c r="S3439" s="11" t="s">
        <v>8316</v>
      </c>
      <c r="T3439" s="21">
        <f>(((K3439/60)/60)/24)+DATE(1970,1,1)</f>
        <v>42124.848414351851</v>
      </c>
      <c r="U3439" s="21">
        <f>(((I3439/60)/60)/24)+DATE(1970,1,1)</f>
        <v>42154.848414351851</v>
      </c>
    </row>
    <row r="3440" spans="1:21" ht="49" x14ac:dyDescent="0.25">
      <c r="A3440">
        <v>3178</v>
      </c>
      <c r="B3440" s="9" t="s">
        <v>3178</v>
      </c>
      <c r="C3440" s="3" t="s">
        <v>7288</v>
      </c>
      <c r="D3440" s="12">
        <v>1500</v>
      </c>
      <c r="E3440" s="13">
        <v>2576</v>
      </c>
      <c r="F3440" s="11" t="s">
        <v>8218</v>
      </c>
      <c r="G3440" s="11" t="s">
        <v>8224</v>
      </c>
      <c r="H3440" s="11" t="s">
        <v>8246</v>
      </c>
      <c r="I3440" s="11">
        <v>1405521075</v>
      </c>
      <c r="K3440" s="11">
        <v>1402929075</v>
      </c>
      <c r="L3440" s="11" t="b">
        <v>1</v>
      </c>
      <c r="M3440" s="11">
        <v>78</v>
      </c>
      <c r="N3440" s="11" t="b">
        <v>1</v>
      </c>
      <c r="O3440" s="11" t="s">
        <v>8269</v>
      </c>
      <c r="P3440" s="14">
        <f>ROUND(E3440/D3440*100,0)</f>
        <v>172</v>
      </c>
      <c r="Q3440" s="11">
        <f>IFERROR(ROUND(E3440/M3440,2),0)</f>
        <v>33.03</v>
      </c>
      <c r="R3440" s="16" t="s">
        <v>8315</v>
      </c>
      <c r="S3440" s="11" t="s">
        <v>8316</v>
      </c>
      <c r="T3440" s="21">
        <f>(((K3440/60)/60)/24)+DATE(1970,1,1)</f>
        <v>41806.605034722219</v>
      </c>
      <c r="U3440" s="21">
        <f>(((I3440/60)/60)/24)+DATE(1970,1,1)</f>
        <v>41836.605034722219</v>
      </c>
    </row>
    <row r="3441" spans="1:21" ht="33" x14ac:dyDescent="0.25">
      <c r="A3441">
        <v>3264</v>
      </c>
      <c r="B3441" s="9" t="s">
        <v>3264</v>
      </c>
      <c r="C3441" s="3" t="s">
        <v>7374</v>
      </c>
      <c r="D3441" s="12">
        <v>2500</v>
      </c>
      <c r="E3441" s="13">
        <v>2575</v>
      </c>
      <c r="F3441" s="11" t="s">
        <v>8218</v>
      </c>
      <c r="G3441" s="11" t="s">
        <v>8223</v>
      </c>
      <c r="H3441" s="11" t="s">
        <v>8245</v>
      </c>
      <c r="I3441" s="11">
        <v>1422482400</v>
      </c>
      <c r="K3441" s="11">
        <v>1421089938</v>
      </c>
      <c r="L3441" s="11" t="b">
        <v>1</v>
      </c>
      <c r="M3441" s="11">
        <v>49</v>
      </c>
      <c r="N3441" s="11" t="b">
        <v>1</v>
      </c>
      <c r="O3441" s="11" t="s">
        <v>8269</v>
      </c>
      <c r="P3441" s="14">
        <f>ROUND(E3441/D3441*100,0)</f>
        <v>103</v>
      </c>
      <c r="Q3441" s="11">
        <f>IFERROR(ROUND(E3441/M3441,2),0)</f>
        <v>52.55</v>
      </c>
      <c r="R3441" s="16" t="s">
        <v>8315</v>
      </c>
      <c r="S3441" s="11" t="s">
        <v>8316</v>
      </c>
      <c r="T3441" s="21">
        <f>(((K3441/60)/60)/24)+DATE(1970,1,1)</f>
        <v>42016.800208333334</v>
      </c>
      <c r="U3441" s="21">
        <f>(((I3441/60)/60)/24)+DATE(1970,1,1)</f>
        <v>42032.916666666672</v>
      </c>
    </row>
    <row r="3442" spans="1:21" ht="49" x14ac:dyDescent="0.25">
      <c r="A3442">
        <v>3538</v>
      </c>
      <c r="B3442" s="9" t="s">
        <v>3537</v>
      </c>
      <c r="C3442" s="3" t="s">
        <v>7648</v>
      </c>
      <c r="D3442" s="12">
        <v>2000</v>
      </c>
      <c r="E3442" s="13">
        <v>2569</v>
      </c>
      <c r="F3442" s="11" t="s">
        <v>8218</v>
      </c>
      <c r="G3442" s="11" t="s">
        <v>8224</v>
      </c>
      <c r="H3442" s="11" t="s">
        <v>8246</v>
      </c>
      <c r="I3442" s="11">
        <v>1471428340</v>
      </c>
      <c r="K3442" s="11">
        <v>1469009140</v>
      </c>
      <c r="L3442" s="11" t="b">
        <v>0</v>
      </c>
      <c r="M3442" s="11">
        <v>83</v>
      </c>
      <c r="N3442" s="11" t="b">
        <v>1</v>
      </c>
      <c r="O3442" s="11" t="s">
        <v>8269</v>
      </c>
      <c r="P3442" s="14">
        <f>ROUND(E3442/D3442*100,0)</f>
        <v>128</v>
      </c>
      <c r="Q3442" s="11">
        <f>IFERROR(ROUND(E3442/M3442,2),0)</f>
        <v>30.95</v>
      </c>
      <c r="R3442" s="16" t="s">
        <v>8315</v>
      </c>
      <c r="S3442" s="11" t="s">
        <v>8316</v>
      </c>
      <c r="T3442" s="21">
        <f>(((K3442/60)/60)/24)+DATE(1970,1,1)</f>
        <v>42571.420601851853</v>
      </c>
      <c r="U3442" s="21">
        <f>(((I3442/60)/60)/24)+DATE(1970,1,1)</f>
        <v>42599.420601851853</v>
      </c>
    </row>
    <row r="3443" spans="1:21" ht="49" x14ac:dyDescent="0.25">
      <c r="A3443">
        <v>3441</v>
      </c>
      <c r="B3443" s="9" t="s">
        <v>3440</v>
      </c>
      <c r="C3443" s="3" t="s">
        <v>7551</v>
      </c>
      <c r="D3443" s="12">
        <v>2500</v>
      </c>
      <c r="E3443" s="13">
        <v>2565</v>
      </c>
      <c r="F3443" s="11" t="s">
        <v>8218</v>
      </c>
      <c r="G3443" s="11" t="s">
        <v>8223</v>
      </c>
      <c r="H3443" s="11" t="s">
        <v>8245</v>
      </c>
      <c r="I3443" s="11">
        <v>1447445820</v>
      </c>
      <c r="K3443" s="11">
        <v>1445077121</v>
      </c>
      <c r="L3443" s="11" t="b">
        <v>0</v>
      </c>
      <c r="M3443" s="11">
        <v>43</v>
      </c>
      <c r="N3443" s="11" t="b">
        <v>1</v>
      </c>
      <c r="O3443" s="11" t="s">
        <v>8269</v>
      </c>
      <c r="P3443" s="14">
        <f>ROUND(E3443/D3443*100,0)</f>
        <v>103</v>
      </c>
      <c r="Q3443" s="11">
        <f>IFERROR(ROUND(E3443/M3443,2),0)</f>
        <v>59.65</v>
      </c>
      <c r="R3443" s="16" t="s">
        <v>8315</v>
      </c>
      <c r="S3443" s="11" t="s">
        <v>8316</v>
      </c>
      <c r="T3443" s="21">
        <f>(((K3443/60)/60)/24)+DATE(1970,1,1)</f>
        <v>42294.429641203707</v>
      </c>
      <c r="U3443" s="21">
        <f>(((I3443/60)/60)/24)+DATE(1970,1,1)</f>
        <v>42321.845138888893</v>
      </c>
    </row>
    <row r="3444" spans="1:21" ht="33" x14ac:dyDescent="0.25">
      <c r="A3444">
        <v>3597</v>
      </c>
      <c r="B3444" s="9" t="s">
        <v>3596</v>
      </c>
      <c r="C3444" s="3" t="s">
        <v>7707</v>
      </c>
      <c r="D3444" s="12">
        <v>2500</v>
      </c>
      <c r="E3444" s="13">
        <v>2565</v>
      </c>
      <c r="F3444" s="11" t="s">
        <v>8218</v>
      </c>
      <c r="G3444" s="11" t="s">
        <v>8223</v>
      </c>
      <c r="H3444" s="11" t="s">
        <v>8245</v>
      </c>
      <c r="I3444" s="11">
        <v>1456984740</v>
      </c>
      <c r="K3444" s="11">
        <v>1455717790</v>
      </c>
      <c r="L3444" s="11" t="b">
        <v>0</v>
      </c>
      <c r="M3444" s="11">
        <v>33</v>
      </c>
      <c r="N3444" s="11" t="b">
        <v>1</v>
      </c>
      <c r="O3444" s="11" t="s">
        <v>8269</v>
      </c>
      <c r="P3444" s="14">
        <f>ROUND(E3444/D3444*100,0)</f>
        <v>103</v>
      </c>
      <c r="Q3444" s="11">
        <f>IFERROR(ROUND(E3444/M3444,2),0)</f>
        <v>77.73</v>
      </c>
      <c r="R3444" s="16" t="s">
        <v>8315</v>
      </c>
      <c r="S3444" s="11" t="s">
        <v>8316</v>
      </c>
      <c r="T3444" s="21">
        <f>(((K3444/60)/60)/24)+DATE(1970,1,1)</f>
        <v>42417.585532407407</v>
      </c>
      <c r="U3444" s="21">
        <f>(((I3444/60)/60)/24)+DATE(1970,1,1)</f>
        <v>42432.249305555553</v>
      </c>
    </row>
    <row r="3445" spans="1:21" ht="49" x14ac:dyDescent="0.25">
      <c r="A3445">
        <v>3268</v>
      </c>
      <c r="B3445" s="9" t="s">
        <v>3268</v>
      </c>
      <c r="C3445" s="3" t="s">
        <v>7378</v>
      </c>
      <c r="D3445" s="12">
        <v>2000</v>
      </c>
      <c r="E3445" s="13">
        <v>2560</v>
      </c>
      <c r="F3445" s="11" t="s">
        <v>8218</v>
      </c>
      <c r="G3445" s="11" t="s">
        <v>8223</v>
      </c>
      <c r="H3445" s="11" t="s">
        <v>8245</v>
      </c>
      <c r="I3445" s="11">
        <v>1472074928</v>
      </c>
      <c r="K3445" s="11">
        <v>1470692528</v>
      </c>
      <c r="L3445" s="11" t="b">
        <v>1</v>
      </c>
      <c r="M3445" s="11">
        <v>42</v>
      </c>
      <c r="N3445" s="11" t="b">
        <v>1</v>
      </c>
      <c r="O3445" s="11" t="s">
        <v>8269</v>
      </c>
      <c r="P3445" s="14">
        <f>ROUND(E3445/D3445*100,0)</f>
        <v>128</v>
      </c>
      <c r="Q3445" s="11">
        <f>IFERROR(ROUND(E3445/M3445,2),0)</f>
        <v>60.95</v>
      </c>
      <c r="R3445" s="16" t="s">
        <v>8315</v>
      </c>
      <c r="S3445" s="11" t="s">
        <v>8316</v>
      </c>
      <c r="T3445" s="21">
        <f>(((K3445/60)/60)/24)+DATE(1970,1,1)</f>
        <v>42590.90425925926</v>
      </c>
      <c r="U3445" s="21">
        <f>(((I3445/60)/60)/24)+DATE(1970,1,1)</f>
        <v>42606.90425925926</v>
      </c>
    </row>
    <row r="3446" spans="1:21" ht="113" x14ac:dyDescent="0.25">
      <c r="A3446">
        <v>3561</v>
      </c>
      <c r="B3446" s="9" t="s">
        <v>3560</v>
      </c>
      <c r="C3446" s="3" t="s">
        <v>7671</v>
      </c>
      <c r="D3446" s="12">
        <v>2500</v>
      </c>
      <c r="E3446" s="13">
        <v>2560</v>
      </c>
      <c r="F3446" s="11" t="s">
        <v>8218</v>
      </c>
      <c r="G3446" s="11" t="s">
        <v>8223</v>
      </c>
      <c r="H3446" s="11" t="s">
        <v>8245</v>
      </c>
      <c r="I3446" s="11">
        <v>1438799760</v>
      </c>
      <c r="K3446" s="11">
        <v>1437236378</v>
      </c>
      <c r="L3446" s="11" t="b">
        <v>0</v>
      </c>
      <c r="M3446" s="11">
        <v>54</v>
      </c>
      <c r="N3446" s="11" t="b">
        <v>1</v>
      </c>
      <c r="O3446" s="11" t="s">
        <v>8269</v>
      </c>
      <c r="P3446" s="14">
        <f>ROUND(E3446/D3446*100,0)</f>
        <v>102</v>
      </c>
      <c r="Q3446" s="11">
        <f>IFERROR(ROUND(E3446/M3446,2),0)</f>
        <v>47.41</v>
      </c>
      <c r="R3446" s="16" t="s">
        <v>8315</v>
      </c>
      <c r="S3446" s="11" t="s">
        <v>8316</v>
      </c>
      <c r="T3446" s="21">
        <f>(((K3446/60)/60)/24)+DATE(1970,1,1)</f>
        <v>42203.680300925931</v>
      </c>
      <c r="U3446" s="21">
        <f>(((I3446/60)/60)/24)+DATE(1970,1,1)</f>
        <v>42221.774999999994</v>
      </c>
    </row>
    <row r="3447" spans="1:21" ht="49" x14ac:dyDescent="0.25">
      <c r="A3447">
        <v>3603</v>
      </c>
      <c r="B3447" s="9" t="s">
        <v>3602</v>
      </c>
      <c r="C3447" s="3" t="s">
        <v>7713</v>
      </c>
      <c r="D3447" s="12">
        <v>1500</v>
      </c>
      <c r="E3447" s="13">
        <v>2560</v>
      </c>
      <c r="F3447" s="11" t="s">
        <v>8218</v>
      </c>
      <c r="G3447" s="11" t="s">
        <v>8223</v>
      </c>
      <c r="H3447" s="11" t="s">
        <v>8245</v>
      </c>
      <c r="I3447" s="11">
        <v>1446759880</v>
      </c>
      <c r="K3447" s="11">
        <v>1444164280</v>
      </c>
      <c r="L3447" s="11" t="b">
        <v>0</v>
      </c>
      <c r="M3447" s="11">
        <v>57</v>
      </c>
      <c r="N3447" s="11" t="b">
        <v>1</v>
      </c>
      <c r="O3447" s="11" t="s">
        <v>8269</v>
      </c>
      <c r="P3447" s="14">
        <f>ROUND(E3447/D3447*100,0)</f>
        <v>171</v>
      </c>
      <c r="Q3447" s="11">
        <f>IFERROR(ROUND(E3447/M3447,2),0)</f>
        <v>44.91</v>
      </c>
      <c r="R3447" s="16" t="s">
        <v>8315</v>
      </c>
      <c r="S3447" s="11" t="s">
        <v>8316</v>
      </c>
      <c r="T3447" s="21">
        <f>(((K3447/60)/60)/24)+DATE(1970,1,1)</f>
        <v>42283.864351851851</v>
      </c>
      <c r="U3447" s="21">
        <f>(((I3447/60)/60)/24)+DATE(1970,1,1)</f>
        <v>42313.906018518523</v>
      </c>
    </row>
    <row r="3448" spans="1:21" ht="49" x14ac:dyDescent="0.25">
      <c r="A3448">
        <v>3487</v>
      </c>
      <c r="B3448" s="9" t="s">
        <v>3486</v>
      </c>
      <c r="C3448" s="3" t="s">
        <v>7597</v>
      </c>
      <c r="D3448" s="12">
        <v>2000</v>
      </c>
      <c r="E3448" s="13">
        <v>2555</v>
      </c>
      <c r="F3448" s="11" t="s">
        <v>8218</v>
      </c>
      <c r="G3448" s="11" t="s">
        <v>8224</v>
      </c>
      <c r="H3448" s="11" t="s">
        <v>8246</v>
      </c>
      <c r="I3448" s="11">
        <v>1435185252</v>
      </c>
      <c r="K3448" s="11">
        <v>1432593252</v>
      </c>
      <c r="L3448" s="11" t="b">
        <v>0</v>
      </c>
      <c r="M3448" s="11">
        <v>66</v>
      </c>
      <c r="N3448" s="11" t="b">
        <v>1</v>
      </c>
      <c r="O3448" s="11" t="s">
        <v>8269</v>
      </c>
      <c r="P3448" s="14">
        <f>ROUND(E3448/D3448*100,0)</f>
        <v>128</v>
      </c>
      <c r="Q3448" s="11">
        <f>IFERROR(ROUND(E3448/M3448,2),0)</f>
        <v>38.71</v>
      </c>
      <c r="R3448" s="16" t="s">
        <v>8315</v>
      </c>
      <c r="S3448" s="11" t="s">
        <v>8316</v>
      </c>
      <c r="T3448" s="21">
        <f>(((K3448/60)/60)/24)+DATE(1970,1,1)</f>
        <v>42149.940416666665</v>
      </c>
      <c r="U3448" s="21">
        <f>(((I3448/60)/60)/24)+DATE(1970,1,1)</f>
        <v>42179.940416666665</v>
      </c>
    </row>
    <row r="3449" spans="1:21" ht="49" x14ac:dyDescent="0.25">
      <c r="A3449">
        <v>3592</v>
      </c>
      <c r="B3449" s="9" t="s">
        <v>3591</v>
      </c>
      <c r="C3449" s="3" t="s">
        <v>7702</v>
      </c>
      <c r="D3449" s="12">
        <v>2000</v>
      </c>
      <c r="E3449" s="13">
        <v>2545</v>
      </c>
      <c r="F3449" s="11" t="s">
        <v>8218</v>
      </c>
      <c r="G3449" s="11" t="s">
        <v>8223</v>
      </c>
      <c r="H3449" s="11" t="s">
        <v>8245</v>
      </c>
      <c r="I3449" s="11">
        <v>1423630740</v>
      </c>
      <c r="K3449" s="11">
        <v>1418673307</v>
      </c>
      <c r="L3449" s="11" t="b">
        <v>0</v>
      </c>
      <c r="M3449" s="11">
        <v>35</v>
      </c>
      <c r="N3449" s="11" t="b">
        <v>1</v>
      </c>
      <c r="O3449" s="11" t="s">
        <v>8269</v>
      </c>
      <c r="P3449" s="14">
        <f>ROUND(E3449/D3449*100,0)</f>
        <v>127</v>
      </c>
      <c r="Q3449" s="11">
        <f>IFERROR(ROUND(E3449/M3449,2),0)</f>
        <v>72.709999999999994</v>
      </c>
      <c r="R3449" s="16" t="s">
        <v>8315</v>
      </c>
      <c r="S3449" s="11" t="s">
        <v>8316</v>
      </c>
      <c r="T3449" s="21">
        <f>(((K3449/60)/60)/24)+DATE(1970,1,1)</f>
        <v>41988.829942129625</v>
      </c>
      <c r="U3449" s="21">
        <f>(((I3449/60)/60)/24)+DATE(1970,1,1)</f>
        <v>42046.207638888889</v>
      </c>
    </row>
    <row r="3450" spans="1:21" ht="49" x14ac:dyDescent="0.25">
      <c r="A3450">
        <v>3320</v>
      </c>
      <c r="B3450" s="9" t="s">
        <v>3320</v>
      </c>
      <c r="C3450" s="3" t="s">
        <v>7430</v>
      </c>
      <c r="D3450" s="12">
        <v>2500</v>
      </c>
      <c r="E3450" s="13">
        <v>2525</v>
      </c>
      <c r="F3450" s="11" t="s">
        <v>8218</v>
      </c>
      <c r="G3450" s="11" t="s">
        <v>8223</v>
      </c>
      <c r="H3450" s="11" t="s">
        <v>8245</v>
      </c>
      <c r="I3450" s="11">
        <v>1466557557</v>
      </c>
      <c r="K3450" s="11">
        <v>1463965557</v>
      </c>
      <c r="L3450" s="11" t="b">
        <v>0</v>
      </c>
      <c r="M3450" s="11">
        <v>38</v>
      </c>
      <c r="N3450" s="11" t="b">
        <v>1</v>
      </c>
      <c r="O3450" s="11" t="s">
        <v>8269</v>
      </c>
      <c r="P3450" s="14">
        <f>ROUND(E3450/D3450*100,0)</f>
        <v>101</v>
      </c>
      <c r="Q3450" s="11">
        <f>IFERROR(ROUND(E3450/M3450,2),0)</f>
        <v>66.45</v>
      </c>
      <c r="R3450" s="16" t="s">
        <v>8315</v>
      </c>
      <c r="S3450" s="11" t="s">
        <v>8316</v>
      </c>
      <c r="T3450" s="21">
        <f>(((K3450/60)/60)/24)+DATE(1970,1,1)</f>
        <v>42513.045798611114</v>
      </c>
      <c r="U3450" s="21">
        <f>(((I3450/60)/60)/24)+DATE(1970,1,1)</f>
        <v>42543.045798611114</v>
      </c>
    </row>
    <row r="3451" spans="1:21" ht="49" x14ac:dyDescent="0.25">
      <c r="A3451">
        <v>3890</v>
      </c>
      <c r="B3451" s="9" t="s">
        <v>3887</v>
      </c>
      <c r="C3451" s="3" t="s">
        <v>7998</v>
      </c>
      <c r="D3451" s="12">
        <v>15000</v>
      </c>
      <c r="E3451" s="13">
        <v>2524</v>
      </c>
      <c r="F3451" s="11" t="s">
        <v>8220</v>
      </c>
      <c r="G3451" s="11" t="s">
        <v>8223</v>
      </c>
      <c r="H3451" s="11" t="s">
        <v>8245</v>
      </c>
      <c r="I3451" s="11">
        <v>1439662344</v>
      </c>
      <c r="K3451" s="11">
        <v>1434478344</v>
      </c>
      <c r="L3451" s="11" t="b">
        <v>0</v>
      </c>
      <c r="M3451" s="11">
        <v>8</v>
      </c>
      <c r="N3451" s="11" t="b">
        <v>0</v>
      </c>
      <c r="O3451" s="11" t="s">
        <v>8269</v>
      </c>
      <c r="P3451" s="14">
        <f>ROUND(E3451/D3451*100,0)</f>
        <v>17</v>
      </c>
      <c r="Q3451" s="11">
        <f>IFERROR(ROUND(E3451/M3451,2),0)</f>
        <v>315.5</v>
      </c>
      <c r="R3451" s="16" t="s">
        <v>8315</v>
      </c>
      <c r="S3451" s="11" t="s">
        <v>8316</v>
      </c>
      <c r="T3451" s="21">
        <f>(((K3451/60)/60)/24)+DATE(1970,1,1)</f>
        <v>42171.758611111116</v>
      </c>
      <c r="U3451" s="21">
        <f>(((I3451/60)/60)/24)+DATE(1970,1,1)</f>
        <v>42231.758611111116</v>
      </c>
    </row>
    <row r="3452" spans="1:21" ht="49" x14ac:dyDescent="0.25">
      <c r="A3452">
        <v>3614</v>
      </c>
      <c r="B3452" s="9" t="s">
        <v>3439</v>
      </c>
      <c r="C3452" s="3" t="s">
        <v>7724</v>
      </c>
      <c r="D3452" s="12">
        <v>2500</v>
      </c>
      <c r="E3452" s="13">
        <v>2520</v>
      </c>
      <c r="F3452" s="11" t="s">
        <v>8218</v>
      </c>
      <c r="G3452" s="11" t="s">
        <v>8223</v>
      </c>
      <c r="H3452" s="11" t="s">
        <v>8245</v>
      </c>
      <c r="I3452" s="11">
        <v>1434675616</v>
      </c>
      <c r="K3452" s="11">
        <v>1432083616</v>
      </c>
      <c r="L3452" s="11" t="b">
        <v>0</v>
      </c>
      <c r="M3452" s="11">
        <v>71</v>
      </c>
      <c r="N3452" s="11" t="b">
        <v>1</v>
      </c>
      <c r="O3452" s="11" t="s">
        <v>8269</v>
      </c>
      <c r="P3452" s="14">
        <f>ROUND(E3452/D3452*100,0)</f>
        <v>101</v>
      </c>
      <c r="Q3452" s="11">
        <f>IFERROR(ROUND(E3452/M3452,2),0)</f>
        <v>35.49</v>
      </c>
      <c r="R3452" s="16" t="s">
        <v>8315</v>
      </c>
      <c r="S3452" s="11" t="s">
        <v>8316</v>
      </c>
      <c r="T3452" s="21">
        <f>(((K3452/60)/60)/24)+DATE(1970,1,1)</f>
        <v>42144.041851851856</v>
      </c>
      <c r="U3452" s="21">
        <f>(((I3452/60)/60)/24)+DATE(1970,1,1)</f>
        <v>42174.041851851856</v>
      </c>
    </row>
    <row r="3453" spans="1:21" ht="49" x14ac:dyDescent="0.25">
      <c r="A3453">
        <v>3699</v>
      </c>
      <c r="B3453" s="9" t="s">
        <v>3696</v>
      </c>
      <c r="C3453" s="3" t="s">
        <v>7809</v>
      </c>
      <c r="D3453" s="12">
        <v>2500</v>
      </c>
      <c r="E3453" s="13">
        <v>2520</v>
      </c>
      <c r="F3453" s="11" t="s">
        <v>8218</v>
      </c>
      <c r="G3453" s="11" t="s">
        <v>8223</v>
      </c>
      <c r="H3453" s="11" t="s">
        <v>8245</v>
      </c>
      <c r="I3453" s="11">
        <v>1413383216</v>
      </c>
      <c r="K3453" s="11">
        <v>1410791216</v>
      </c>
      <c r="L3453" s="11" t="b">
        <v>0</v>
      </c>
      <c r="M3453" s="11">
        <v>40</v>
      </c>
      <c r="N3453" s="11" t="b">
        <v>1</v>
      </c>
      <c r="O3453" s="11" t="s">
        <v>8269</v>
      </c>
      <c r="P3453" s="14">
        <f>ROUND(E3453/D3453*100,0)</f>
        <v>101</v>
      </c>
      <c r="Q3453" s="11">
        <f>IFERROR(ROUND(E3453/M3453,2),0)</f>
        <v>63</v>
      </c>
      <c r="R3453" s="16" t="s">
        <v>8315</v>
      </c>
      <c r="S3453" s="11" t="s">
        <v>8316</v>
      </c>
      <c r="T3453" s="21">
        <f>(((K3453/60)/60)/24)+DATE(1970,1,1)</f>
        <v>41897.602037037039</v>
      </c>
      <c r="U3453" s="21">
        <f>(((I3453/60)/60)/24)+DATE(1970,1,1)</f>
        <v>41927.602037037039</v>
      </c>
    </row>
    <row r="3454" spans="1:21" ht="33" x14ac:dyDescent="0.25">
      <c r="A3454">
        <v>3318</v>
      </c>
      <c r="B3454" s="9" t="s">
        <v>3318</v>
      </c>
      <c r="C3454" s="3" t="s">
        <v>7428</v>
      </c>
      <c r="D3454" s="12">
        <v>2000</v>
      </c>
      <c r="E3454" s="13">
        <v>2512</v>
      </c>
      <c r="F3454" s="11" t="s">
        <v>8218</v>
      </c>
      <c r="G3454" s="11" t="s">
        <v>8228</v>
      </c>
      <c r="H3454" s="11" t="s">
        <v>8250</v>
      </c>
      <c r="I3454" s="11">
        <v>1460341800</v>
      </c>
      <c r="K3454" s="11">
        <v>1456902893</v>
      </c>
      <c r="L3454" s="11" t="b">
        <v>0</v>
      </c>
      <c r="M3454" s="11">
        <v>32</v>
      </c>
      <c r="N3454" s="11" t="b">
        <v>1</v>
      </c>
      <c r="O3454" s="11" t="s">
        <v>8269</v>
      </c>
      <c r="P3454" s="14">
        <f>ROUND(E3454/D3454*100,0)</f>
        <v>126</v>
      </c>
      <c r="Q3454" s="11">
        <f>IFERROR(ROUND(E3454/M3454,2),0)</f>
        <v>78.5</v>
      </c>
      <c r="R3454" s="16" t="s">
        <v>8315</v>
      </c>
      <c r="S3454" s="11" t="s">
        <v>8316</v>
      </c>
      <c r="T3454" s="21">
        <f>(((K3454/60)/60)/24)+DATE(1970,1,1)</f>
        <v>42431.302002314813</v>
      </c>
      <c r="U3454" s="21">
        <f>(((I3454/60)/60)/24)+DATE(1970,1,1)</f>
        <v>42471.104166666672</v>
      </c>
    </row>
    <row r="3455" spans="1:21" ht="49" x14ac:dyDescent="0.25">
      <c r="A3455">
        <v>3312</v>
      </c>
      <c r="B3455" s="9" t="s">
        <v>3312</v>
      </c>
      <c r="C3455" s="3" t="s">
        <v>7422</v>
      </c>
      <c r="D3455" s="12">
        <v>2500</v>
      </c>
      <c r="E3455" s="13">
        <v>2501</v>
      </c>
      <c r="F3455" s="11" t="s">
        <v>8218</v>
      </c>
      <c r="G3455" s="11" t="s">
        <v>8223</v>
      </c>
      <c r="H3455" s="11" t="s">
        <v>8245</v>
      </c>
      <c r="I3455" s="11">
        <v>1478901600</v>
      </c>
      <c r="K3455" s="11">
        <v>1477077946</v>
      </c>
      <c r="L3455" s="11" t="b">
        <v>0</v>
      </c>
      <c r="M3455" s="11">
        <v>41</v>
      </c>
      <c r="N3455" s="11" t="b">
        <v>1</v>
      </c>
      <c r="O3455" s="11" t="s">
        <v>8269</v>
      </c>
      <c r="P3455" s="14">
        <f>ROUND(E3455/D3455*100,0)</f>
        <v>100</v>
      </c>
      <c r="Q3455" s="11">
        <f>IFERROR(ROUND(E3455/M3455,2),0)</f>
        <v>61</v>
      </c>
      <c r="R3455" s="16" t="s">
        <v>8315</v>
      </c>
      <c r="S3455" s="11" t="s">
        <v>8316</v>
      </c>
      <c r="T3455" s="21">
        <f>(((K3455/60)/60)/24)+DATE(1970,1,1)</f>
        <v>42664.809560185182</v>
      </c>
      <c r="U3455" s="21">
        <f>(((I3455/60)/60)/24)+DATE(1970,1,1)</f>
        <v>42685.916666666672</v>
      </c>
    </row>
    <row r="3456" spans="1:21" ht="33" x14ac:dyDescent="0.25">
      <c r="A3456">
        <v>3287</v>
      </c>
      <c r="B3456" s="9" t="s">
        <v>3287</v>
      </c>
      <c r="C3456" s="3" t="s">
        <v>7397</v>
      </c>
      <c r="D3456" s="12">
        <v>2500</v>
      </c>
      <c r="E3456" s="13">
        <v>2500</v>
      </c>
      <c r="F3456" s="11" t="s">
        <v>8218</v>
      </c>
      <c r="G3456" s="11" t="s">
        <v>8228</v>
      </c>
      <c r="H3456" s="11" t="s">
        <v>8250</v>
      </c>
      <c r="I3456" s="11">
        <v>1448733628</v>
      </c>
      <c r="K3456" s="11">
        <v>1446573628</v>
      </c>
      <c r="L3456" s="11" t="b">
        <v>0</v>
      </c>
      <c r="M3456" s="11">
        <v>34</v>
      </c>
      <c r="N3456" s="11" t="b">
        <v>1</v>
      </c>
      <c r="O3456" s="11" t="s">
        <v>8269</v>
      </c>
      <c r="P3456" s="14">
        <f>ROUND(E3456/D3456*100,0)</f>
        <v>100</v>
      </c>
      <c r="Q3456" s="11">
        <f>IFERROR(ROUND(E3456/M3456,2),0)</f>
        <v>73.53</v>
      </c>
      <c r="R3456" s="16" t="s">
        <v>8315</v>
      </c>
      <c r="S3456" s="11" t="s">
        <v>8316</v>
      </c>
      <c r="T3456" s="21">
        <f>(((K3456/60)/60)/24)+DATE(1970,1,1)</f>
        <v>42311.750324074077</v>
      </c>
      <c r="U3456" s="21">
        <f>(((I3456/60)/60)/24)+DATE(1970,1,1)</f>
        <v>42336.750324074077</v>
      </c>
    </row>
    <row r="3457" spans="1:21" ht="49" x14ac:dyDescent="0.25">
      <c r="A3457">
        <v>3516</v>
      </c>
      <c r="B3457" s="9" t="s">
        <v>3515</v>
      </c>
      <c r="C3457" s="3" t="s">
        <v>7626</v>
      </c>
      <c r="D3457" s="12">
        <v>2500</v>
      </c>
      <c r="E3457" s="13">
        <v>2500</v>
      </c>
      <c r="F3457" s="11" t="s">
        <v>8218</v>
      </c>
      <c r="G3457" s="11" t="s">
        <v>8223</v>
      </c>
      <c r="H3457" s="11" t="s">
        <v>8245</v>
      </c>
      <c r="I3457" s="11">
        <v>1410145200</v>
      </c>
      <c r="K3457" s="11">
        <v>1407197670</v>
      </c>
      <c r="L3457" s="11" t="b">
        <v>0</v>
      </c>
      <c r="M3457" s="11">
        <v>11</v>
      </c>
      <c r="N3457" s="11" t="b">
        <v>1</v>
      </c>
      <c r="O3457" s="11" t="s">
        <v>8269</v>
      </c>
      <c r="P3457" s="14">
        <f>ROUND(E3457/D3457*100,0)</f>
        <v>100</v>
      </c>
      <c r="Q3457" s="11">
        <f>IFERROR(ROUND(E3457/M3457,2),0)</f>
        <v>227.27</v>
      </c>
      <c r="R3457" s="16" t="s">
        <v>8315</v>
      </c>
      <c r="S3457" s="11" t="s">
        <v>8316</v>
      </c>
      <c r="T3457" s="21">
        <f>(((K3457/60)/60)/24)+DATE(1970,1,1)</f>
        <v>41856.010069444441</v>
      </c>
      <c r="U3457" s="21">
        <f>(((I3457/60)/60)/24)+DATE(1970,1,1)</f>
        <v>41890.125</v>
      </c>
    </row>
    <row r="3458" spans="1:21" ht="33" x14ac:dyDescent="0.25">
      <c r="A3458">
        <v>3544</v>
      </c>
      <c r="B3458" s="9" t="s">
        <v>3543</v>
      </c>
      <c r="C3458" s="3" t="s">
        <v>7654</v>
      </c>
      <c r="D3458" s="12">
        <v>2500</v>
      </c>
      <c r="E3458" s="13">
        <v>2500</v>
      </c>
      <c r="F3458" s="11" t="s">
        <v>8218</v>
      </c>
      <c r="G3458" s="11" t="s">
        <v>8223</v>
      </c>
      <c r="H3458" s="11" t="s">
        <v>8245</v>
      </c>
      <c r="I3458" s="11">
        <v>1425758257</v>
      </c>
      <c r="K3458" s="11">
        <v>1423166257</v>
      </c>
      <c r="L3458" s="11" t="b">
        <v>0</v>
      </c>
      <c r="M3458" s="11">
        <v>24</v>
      </c>
      <c r="N3458" s="11" t="b">
        <v>1</v>
      </c>
      <c r="O3458" s="11" t="s">
        <v>8269</v>
      </c>
      <c r="P3458" s="14">
        <f>ROUND(E3458/D3458*100,0)</f>
        <v>100</v>
      </c>
      <c r="Q3458" s="11">
        <f>IFERROR(ROUND(E3458/M3458,2),0)</f>
        <v>104.17</v>
      </c>
      <c r="R3458" s="16" t="s">
        <v>8315</v>
      </c>
      <c r="S3458" s="11" t="s">
        <v>8316</v>
      </c>
      <c r="T3458" s="21">
        <f>(((K3458/60)/60)/24)+DATE(1970,1,1)</f>
        <v>42040.831678240742</v>
      </c>
      <c r="U3458" s="21">
        <f>(((I3458/60)/60)/24)+DATE(1970,1,1)</f>
        <v>42070.831678240742</v>
      </c>
    </row>
    <row r="3459" spans="1:21" ht="49" x14ac:dyDescent="0.25">
      <c r="A3459">
        <v>4040</v>
      </c>
      <c r="B3459" s="9" t="s">
        <v>4036</v>
      </c>
      <c r="C3459" s="3" t="s">
        <v>8144</v>
      </c>
      <c r="D3459" s="12">
        <v>8000</v>
      </c>
      <c r="E3459" s="13">
        <v>2500</v>
      </c>
      <c r="F3459" s="11" t="s">
        <v>8220</v>
      </c>
      <c r="G3459" s="11" t="s">
        <v>8223</v>
      </c>
      <c r="H3459" s="11" t="s">
        <v>8245</v>
      </c>
      <c r="I3459" s="11">
        <v>1437188400</v>
      </c>
      <c r="K3459" s="11">
        <v>1432100004</v>
      </c>
      <c r="L3459" s="11" t="b">
        <v>0</v>
      </c>
      <c r="M3459" s="11">
        <v>2</v>
      </c>
      <c r="N3459" s="11" t="b">
        <v>0</v>
      </c>
      <c r="O3459" s="11" t="s">
        <v>8269</v>
      </c>
      <c r="P3459" s="14">
        <f>ROUND(E3459/D3459*100,0)</f>
        <v>31</v>
      </c>
      <c r="Q3459" s="11">
        <f>IFERROR(ROUND(E3459/M3459,2),0)</f>
        <v>1250</v>
      </c>
      <c r="R3459" s="16" t="s">
        <v>8315</v>
      </c>
      <c r="S3459" s="11" t="s">
        <v>8316</v>
      </c>
      <c r="T3459" s="21">
        <f>(((K3459/60)/60)/24)+DATE(1970,1,1)</f>
        <v>42144.231527777782</v>
      </c>
      <c r="U3459" s="21">
        <f>(((I3459/60)/60)/24)+DATE(1970,1,1)</f>
        <v>42203.125</v>
      </c>
    </row>
    <row r="3460" spans="1:21" ht="49" x14ac:dyDescent="0.25">
      <c r="A3460">
        <v>3937</v>
      </c>
      <c r="B3460" s="9" t="s">
        <v>3934</v>
      </c>
      <c r="C3460" s="3" t="s">
        <v>8045</v>
      </c>
      <c r="D3460" s="12">
        <v>2885</v>
      </c>
      <c r="E3460" s="13">
        <v>2485</v>
      </c>
      <c r="F3460" s="11" t="s">
        <v>8220</v>
      </c>
      <c r="G3460" s="11" t="s">
        <v>8223</v>
      </c>
      <c r="H3460" s="11" t="s">
        <v>8245</v>
      </c>
      <c r="I3460" s="11">
        <v>1468249760</v>
      </c>
      <c r="K3460" s="11">
        <v>1465830560</v>
      </c>
      <c r="L3460" s="11" t="b">
        <v>0</v>
      </c>
      <c r="M3460" s="11">
        <v>10</v>
      </c>
      <c r="N3460" s="11" t="b">
        <v>0</v>
      </c>
      <c r="O3460" s="11" t="s">
        <v>8269</v>
      </c>
      <c r="P3460" s="14">
        <f>ROUND(E3460/D3460*100,0)</f>
        <v>86</v>
      </c>
      <c r="Q3460" s="11">
        <f>IFERROR(ROUND(E3460/M3460,2),0)</f>
        <v>248.5</v>
      </c>
      <c r="R3460" s="16" t="s">
        <v>8315</v>
      </c>
      <c r="S3460" s="11" t="s">
        <v>8316</v>
      </c>
      <c r="T3460" s="21">
        <f>(((K3460/60)/60)/24)+DATE(1970,1,1)</f>
        <v>42534.631481481483</v>
      </c>
      <c r="U3460" s="21">
        <f>(((I3460/60)/60)/24)+DATE(1970,1,1)</f>
        <v>42562.631481481483</v>
      </c>
    </row>
    <row r="3461" spans="1:21" ht="81" x14ac:dyDescent="0.25">
      <c r="A3461">
        <v>3290</v>
      </c>
      <c r="B3461" s="9" t="s">
        <v>3290</v>
      </c>
      <c r="C3461" s="3" t="s">
        <v>7400</v>
      </c>
      <c r="D3461" s="12">
        <v>2000</v>
      </c>
      <c r="E3461" s="13">
        <v>2424</v>
      </c>
      <c r="F3461" s="11" t="s">
        <v>8218</v>
      </c>
      <c r="G3461" s="11" t="s">
        <v>8224</v>
      </c>
      <c r="H3461" s="11" t="s">
        <v>8246</v>
      </c>
      <c r="I3461" s="11">
        <v>1489234891</v>
      </c>
      <c r="K3461" s="11">
        <v>1486642891</v>
      </c>
      <c r="L3461" s="11" t="b">
        <v>0</v>
      </c>
      <c r="M3461" s="11">
        <v>72</v>
      </c>
      <c r="N3461" s="11" t="b">
        <v>1</v>
      </c>
      <c r="O3461" s="11" t="s">
        <v>8269</v>
      </c>
      <c r="P3461" s="14">
        <f>ROUND(E3461/D3461*100,0)</f>
        <v>121</v>
      </c>
      <c r="Q3461" s="11">
        <f>IFERROR(ROUND(E3461/M3461,2),0)</f>
        <v>33.67</v>
      </c>
      <c r="R3461" s="16" t="s">
        <v>8315</v>
      </c>
      <c r="S3461" s="11" t="s">
        <v>8316</v>
      </c>
      <c r="T3461" s="21">
        <f>(((K3461/60)/60)/24)+DATE(1970,1,1)</f>
        <v>42775.51494212963</v>
      </c>
      <c r="U3461" s="21">
        <f>(((I3461/60)/60)/24)+DATE(1970,1,1)</f>
        <v>42805.51494212963</v>
      </c>
    </row>
    <row r="3462" spans="1:21" ht="49" x14ac:dyDescent="0.25">
      <c r="A3462">
        <v>3555</v>
      </c>
      <c r="B3462" s="9" t="s">
        <v>3554</v>
      </c>
      <c r="C3462" s="3" t="s">
        <v>7665</v>
      </c>
      <c r="D3462" s="12">
        <v>2400</v>
      </c>
      <c r="E3462" s="13">
        <v>2400</v>
      </c>
      <c r="F3462" s="11" t="s">
        <v>8218</v>
      </c>
      <c r="G3462" s="11" t="s">
        <v>8236</v>
      </c>
      <c r="H3462" s="11" t="s">
        <v>8248</v>
      </c>
      <c r="I3462" s="11">
        <v>1479382594</v>
      </c>
      <c r="K3462" s="11">
        <v>1476786994</v>
      </c>
      <c r="L3462" s="11" t="b">
        <v>0</v>
      </c>
      <c r="M3462" s="11">
        <v>14</v>
      </c>
      <c r="N3462" s="11" t="b">
        <v>1</v>
      </c>
      <c r="O3462" s="11" t="s">
        <v>8269</v>
      </c>
      <c r="P3462" s="14">
        <f>ROUND(E3462/D3462*100,0)</f>
        <v>100</v>
      </c>
      <c r="Q3462" s="11">
        <f>IFERROR(ROUND(E3462/M3462,2),0)</f>
        <v>171.43</v>
      </c>
      <c r="R3462" s="16" t="s">
        <v>8315</v>
      </c>
      <c r="S3462" s="11" t="s">
        <v>8316</v>
      </c>
      <c r="T3462" s="21">
        <f>(((K3462/60)/60)/24)+DATE(1970,1,1)</f>
        <v>42661.442060185189</v>
      </c>
      <c r="U3462" s="21">
        <f>(((I3462/60)/60)/24)+DATE(1970,1,1)</f>
        <v>42691.483726851846</v>
      </c>
    </row>
    <row r="3463" spans="1:21" ht="49" x14ac:dyDescent="0.25">
      <c r="A3463">
        <v>3347</v>
      </c>
      <c r="B3463" s="9" t="s">
        <v>3347</v>
      </c>
      <c r="C3463" s="3" t="s">
        <v>7457</v>
      </c>
      <c r="D3463" s="12">
        <v>2000</v>
      </c>
      <c r="E3463" s="13">
        <v>2389</v>
      </c>
      <c r="F3463" s="11" t="s">
        <v>8218</v>
      </c>
      <c r="G3463" s="11" t="s">
        <v>8224</v>
      </c>
      <c r="H3463" s="11" t="s">
        <v>8246</v>
      </c>
      <c r="I3463" s="11">
        <v>1462741200</v>
      </c>
      <c r="K3463" s="11">
        <v>1461503654</v>
      </c>
      <c r="L3463" s="11" t="b">
        <v>0</v>
      </c>
      <c r="M3463" s="11">
        <v>22</v>
      </c>
      <c r="N3463" s="11" t="b">
        <v>1</v>
      </c>
      <c r="O3463" s="11" t="s">
        <v>8269</v>
      </c>
      <c r="P3463" s="14">
        <f>ROUND(E3463/D3463*100,0)</f>
        <v>119</v>
      </c>
      <c r="Q3463" s="11">
        <f>IFERROR(ROUND(E3463/M3463,2),0)</f>
        <v>108.59</v>
      </c>
      <c r="R3463" s="16" t="s">
        <v>8315</v>
      </c>
      <c r="S3463" s="11" t="s">
        <v>8316</v>
      </c>
      <c r="T3463" s="21">
        <f>(((K3463/60)/60)/24)+DATE(1970,1,1)</f>
        <v>42484.551550925928</v>
      </c>
      <c r="U3463" s="21">
        <f>(((I3463/60)/60)/24)+DATE(1970,1,1)</f>
        <v>42498.875</v>
      </c>
    </row>
    <row r="3464" spans="1:21" ht="33" x14ac:dyDescent="0.25">
      <c r="A3464">
        <v>3148</v>
      </c>
      <c r="B3464" s="9" t="s">
        <v>3148</v>
      </c>
      <c r="C3464" s="3" t="s">
        <v>7258</v>
      </c>
      <c r="D3464" s="12">
        <v>1800</v>
      </c>
      <c r="E3464" s="13">
        <v>2361</v>
      </c>
      <c r="F3464" s="11" t="s">
        <v>8218</v>
      </c>
      <c r="G3464" s="11" t="s">
        <v>8223</v>
      </c>
      <c r="H3464" s="11" t="s">
        <v>8245</v>
      </c>
      <c r="I3464" s="11">
        <v>1412136000</v>
      </c>
      <c r="K3464" s="11">
        <v>1410278284</v>
      </c>
      <c r="L3464" s="11" t="b">
        <v>1</v>
      </c>
      <c r="M3464" s="11">
        <v>57</v>
      </c>
      <c r="N3464" s="11" t="b">
        <v>1</v>
      </c>
      <c r="O3464" s="11" t="s">
        <v>8269</v>
      </c>
      <c r="P3464" s="14">
        <f>ROUND(E3464/D3464*100,0)</f>
        <v>131</v>
      </c>
      <c r="Q3464" s="11">
        <f>IFERROR(ROUND(E3464/M3464,2),0)</f>
        <v>41.42</v>
      </c>
      <c r="R3464" s="16" t="s">
        <v>8315</v>
      </c>
      <c r="S3464" s="11" t="s">
        <v>8316</v>
      </c>
      <c r="T3464" s="21">
        <f>(((K3464/60)/60)/24)+DATE(1970,1,1)</f>
        <v>41891.665324074071</v>
      </c>
      <c r="U3464" s="21">
        <f>(((I3464/60)/60)/24)+DATE(1970,1,1)</f>
        <v>41913.166666666664</v>
      </c>
    </row>
    <row r="3465" spans="1:21" ht="49" x14ac:dyDescent="0.25">
      <c r="A3465">
        <v>3152</v>
      </c>
      <c r="B3465" s="9" t="s">
        <v>3152</v>
      </c>
      <c r="C3465" s="3" t="s">
        <v>7262</v>
      </c>
      <c r="D3465" s="12">
        <v>2200</v>
      </c>
      <c r="E3465" s="13">
        <v>2331</v>
      </c>
      <c r="F3465" s="11" t="s">
        <v>8218</v>
      </c>
      <c r="G3465" s="11" t="s">
        <v>8224</v>
      </c>
      <c r="H3465" s="11" t="s">
        <v>8246</v>
      </c>
      <c r="I3465" s="11">
        <v>1383425367</v>
      </c>
      <c r="K3465" s="11">
        <v>1380833367</v>
      </c>
      <c r="L3465" s="11" t="b">
        <v>1</v>
      </c>
      <c r="M3465" s="11">
        <v>67</v>
      </c>
      <c r="N3465" s="11" t="b">
        <v>1</v>
      </c>
      <c r="O3465" s="11" t="s">
        <v>8269</v>
      </c>
      <c r="P3465" s="14">
        <f>ROUND(E3465/D3465*100,0)</f>
        <v>106</v>
      </c>
      <c r="Q3465" s="11">
        <f>IFERROR(ROUND(E3465/M3465,2),0)</f>
        <v>34.79</v>
      </c>
      <c r="R3465" s="16" t="s">
        <v>8315</v>
      </c>
      <c r="S3465" s="11" t="s">
        <v>8316</v>
      </c>
      <c r="T3465" s="21">
        <f>(((K3465/60)/60)/24)+DATE(1970,1,1)</f>
        <v>41550.867673611108</v>
      </c>
      <c r="U3465" s="21">
        <f>(((I3465/60)/60)/24)+DATE(1970,1,1)</f>
        <v>41580.867673611108</v>
      </c>
    </row>
    <row r="3466" spans="1:21" ht="49" x14ac:dyDescent="0.25">
      <c r="A3466">
        <v>3313</v>
      </c>
      <c r="B3466" s="9" t="s">
        <v>3313</v>
      </c>
      <c r="C3466" s="3" t="s">
        <v>7423</v>
      </c>
      <c r="D3466" s="12">
        <v>2000</v>
      </c>
      <c r="E3466" s="13">
        <v>2321</v>
      </c>
      <c r="F3466" s="11" t="s">
        <v>8218</v>
      </c>
      <c r="G3466" s="11" t="s">
        <v>8223</v>
      </c>
      <c r="H3466" s="11" t="s">
        <v>8245</v>
      </c>
      <c r="I3466" s="11">
        <v>1453856400</v>
      </c>
      <c r="K3466" s="11">
        <v>1452664317</v>
      </c>
      <c r="L3466" s="11" t="b">
        <v>0</v>
      </c>
      <c r="M3466" s="11">
        <v>29</v>
      </c>
      <c r="N3466" s="11" t="b">
        <v>1</v>
      </c>
      <c r="O3466" s="11" t="s">
        <v>8269</v>
      </c>
      <c r="P3466" s="14">
        <f>ROUND(E3466/D3466*100,0)</f>
        <v>116</v>
      </c>
      <c r="Q3466" s="11">
        <f>IFERROR(ROUND(E3466/M3466,2),0)</f>
        <v>80.03</v>
      </c>
      <c r="R3466" s="16" t="s">
        <v>8315</v>
      </c>
      <c r="S3466" s="11" t="s">
        <v>8316</v>
      </c>
      <c r="T3466" s="21">
        <f>(((K3466/60)/60)/24)+DATE(1970,1,1)</f>
        <v>42382.244409722218</v>
      </c>
      <c r="U3466" s="21">
        <f>(((I3466/60)/60)/24)+DATE(1970,1,1)</f>
        <v>42396.041666666672</v>
      </c>
    </row>
    <row r="3467" spans="1:21" ht="49" x14ac:dyDescent="0.25">
      <c r="A3467">
        <v>3448</v>
      </c>
      <c r="B3467" s="9" t="s">
        <v>3447</v>
      </c>
      <c r="C3467" s="3" t="s">
        <v>7558</v>
      </c>
      <c r="D3467" s="12">
        <v>2100</v>
      </c>
      <c r="E3467" s="13">
        <v>2305</v>
      </c>
      <c r="F3467" s="11" t="s">
        <v>8218</v>
      </c>
      <c r="G3467" s="11" t="s">
        <v>8223</v>
      </c>
      <c r="H3467" s="11" t="s">
        <v>8245</v>
      </c>
      <c r="I3467" s="11">
        <v>1418784689</v>
      </c>
      <c r="K3467" s="11">
        <v>1416192689</v>
      </c>
      <c r="L3467" s="11" t="b">
        <v>0</v>
      </c>
      <c r="M3467" s="11">
        <v>45</v>
      </c>
      <c r="N3467" s="11" t="b">
        <v>1</v>
      </c>
      <c r="O3467" s="11" t="s">
        <v>8269</v>
      </c>
      <c r="P3467" s="14">
        <f>ROUND(E3467/D3467*100,0)</f>
        <v>110</v>
      </c>
      <c r="Q3467" s="11">
        <f>IFERROR(ROUND(E3467/M3467,2),0)</f>
        <v>51.22</v>
      </c>
      <c r="R3467" s="16" t="s">
        <v>8315</v>
      </c>
      <c r="S3467" s="11" t="s">
        <v>8316</v>
      </c>
      <c r="T3467" s="21">
        <f>(((K3467/60)/60)/24)+DATE(1970,1,1)</f>
        <v>41960.119085648148</v>
      </c>
      <c r="U3467" s="21">
        <f>(((I3467/60)/60)/24)+DATE(1970,1,1)</f>
        <v>41990.119085648148</v>
      </c>
    </row>
    <row r="3468" spans="1:21" ht="49" x14ac:dyDescent="0.25">
      <c r="A3468">
        <v>3172</v>
      </c>
      <c r="B3468" s="9" t="s">
        <v>3172</v>
      </c>
      <c r="C3468" s="3" t="s">
        <v>7282</v>
      </c>
      <c r="D3468" s="12">
        <v>2000</v>
      </c>
      <c r="E3468" s="13">
        <v>2300</v>
      </c>
      <c r="F3468" s="11" t="s">
        <v>8218</v>
      </c>
      <c r="G3468" s="11" t="s">
        <v>8223</v>
      </c>
      <c r="H3468" s="11" t="s">
        <v>8245</v>
      </c>
      <c r="I3468" s="11">
        <v>1329240668</v>
      </c>
      <c r="K3468" s="11">
        <v>1326648668</v>
      </c>
      <c r="L3468" s="11" t="b">
        <v>1</v>
      </c>
      <c r="M3468" s="11">
        <v>29</v>
      </c>
      <c r="N3468" s="11" t="b">
        <v>1</v>
      </c>
      <c r="O3468" s="11" t="s">
        <v>8269</v>
      </c>
      <c r="P3468" s="14">
        <f>ROUND(E3468/D3468*100,0)</f>
        <v>115</v>
      </c>
      <c r="Q3468" s="11">
        <f>IFERROR(ROUND(E3468/M3468,2),0)</f>
        <v>79.31</v>
      </c>
      <c r="R3468" s="16" t="s">
        <v>8315</v>
      </c>
      <c r="S3468" s="11" t="s">
        <v>8316</v>
      </c>
      <c r="T3468" s="21">
        <f>(((K3468/60)/60)/24)+DATE(1970,1,1)</f>
        <v>40923.729953703703</v>
      </c>
      <c r="U3468" s="21">
        <f>(((I3468/60)/60)/24)+DATE(1970,1,1)</f>
        <v>40953.729953703703</v>
      </c>
    </row>
    <row r="3469" spans="1:21" ht="49" x14ac:dyDescent="0.25">
      <c r="A3469">
        <v>4105</v>
      </c>
      <c r="B3469" s="9" t="s">
        <v>4101</v>
      </c>
      <c r="C3469" s="3" t="s">
        <v>8208</v>
      </c>
      <c r="D3469" s="12">
        <v>33000</v>
      </c>
      <c r="E3469" s="13">
        <v>2300</v>
      </c>
      <c r="F3469" s="11" t="s">
        <v>8220</v>
      </c>
      <c r="G3469" s="11" t="s">
        <v>8237</v>
      </c>
      <c r="H3469" s="11" t="s">
        <v>8255</v>
      </c>
      <c r="I3469" s="11">
        <v>1482711309</v>
      </c>
      <c r="K3469" s="11">
        <v>1479860109</v>
      </c>
      <c r="L3469" s="11" t="b">
        <v>0</v>
      </c>
      <c r="M3469" s="11">
        <v>6</v>
      </c>
      <c r="N3469" s="11" t="b">
        <v>0</v>
      </c>
      <c r="O3469" s="11" t="s">
        <v>8269</v>
      </c>
      <c r="P3469" s="14">
        <f>ROUND(E3469/D3469*100,0)</f>
        <v>7</v>
      </c>
      <c r="Q3469" s="11">
        <f>IFERROR(ROUND(E3469/M3469,2),0)</f>
        <v>383.33</v>
      </c>
      <c r="R3469" s="16" t="s">
        <v>8315</v>
      </c>
      <c r="S3469" s="11" t="s">
        <v>8316</v>
      </c>
      <c r="T3469" s="21">
        <f>(((K3469/60)/60)/24)+DATE(1970,1,1)</f>
        <v>42697.010520833333</v>
      </c>
      <c r="U3469" s="21">
        <f>(((I3469/60)/60)/24)+DATE(1970,1,1)</f>
        <v>42730.010520833333</v>
      </c>
    </row>
    <row r="3470" spans="1:21" ht="49" x14ac:dyDescent="0.25">
      <c r="A3470">
        <v>3924</v>
      </c>
      <c r="B3470" s="9" t="s">
        <v>3921</v>
      </c>
      <c r="C3470" s="3" t="s">
        <v>8032</v>
      </c>
      <c r="D3470" s="12">
        <v>15000</v>
      </c>
      <c r="E3470" s="13">
        <v>2290</v>
      </c>
      <c r="F3470" s="11" t="s">
        <v>8220</v>
      </c>
      <c r="G3470" s="11" t="s">
        <v>8223</v>
      </c>
      <c r="H3470" s="11" t="s">
        <v>8245</v>
      </c>
      <c r="I3470" s="11">
        <v>1403823722</v>
      </c>
      <c r="K3470" s="11">
        <v>1401231722</v>
      </c>
      <c r="L3470" s="11" t="b">
        <v>0</v>
      </c>
      <c r="M3470" s="11">
        <v>40</v>
      </c>
      <c r="N3470" s="11" t="b">
        <v>0</v>
      </c>
      <c r="O3470" s="11" t="s">
        <v>8269</v>
      </c>
      <c r="P3470" s="14">
        <f>ROUND(E3470/D3470*100,0)</f>
        <v>15</v>
      </c>
      <c r="Q3470" s="11">
        <f>IFERROR(ROUND(E3470/M3470,2),0)</f>
        <v>57.25</v>
      </c>
      <c r="R3470" s="16" t="s">
        <v>8315</v>
      </c>
      <c r="S3470" s="11" t="s">
        <v>8316</v>
      </c>
      <c r="T3470" s="21">
        <f>(((K3470/60)/60)/24)+DATE(1970,1,1)</f>
        <v>41786.959745370368</v>
      </c>
      <c r="U3470" s="21">
        <f>(((I3470/60)/60)/24)+DATE(1970,1,1)</f>
        <v>41816.959745370368</v>
      </c>
    </row>
    <row r="3471" spans="1:21" ht="49" x14ac:dyDescent="0.25">
      <c r="A3471">
        <v>3570</v>
      </c>
      <c r="B3471" s="9" t="s">
        <v>3569</v>
      </c>
      <c r="C3471" s="3" t="s">
        <v>7680</v>
      </c>
      <c r="D3471" s="12">
        <v>2000</v>
      </c>
      <c r="E3471" s="13">
        <v>2287</v>
      </c>
      <c r="F3471" s="11" t="s">
        <v>8218</v>
      </c>
      <c r="G3471" s="11" t="s">
        <v>8223</v>
      </c>
      <c r="H3471" s="11" t="s">
        <v>8245</v>
      </c>
      <c r="I3471" s="11">
        <v>1420009200</v>
      </c>
      <c r="K3471" s="11">
        <v>1417593483</v>
      </c>
      <c r="L3471" s="11" t="b">
        <v>0</v>
      </c>
      <c r="M3471" s="11">
        <v>26</v>
      </c>
      <c r="N3471" s="11" t="b">
        <v>1</v>
      </c>
      <c r="O3471" s="11" t="s">
        <v>8269</v>
      </c>
      <c r="P3471" s="14">
        <f>ROUND(E3471/D3471*100,0)</f>
        <v>114</v>
      </c>
      <c r="Q3471" s="11">
        <f>IFERROR(ROUND(E3471/M3471,2),0)</f>
        <v>87.96</v>
      </c>
      <c r="R3471" s="16" t="s">
        <v>8315</v>
      </c>
      <c r="S3471" s="11" t="s">
        <v>8316</v>
      </c>
      <c r="T3471" s="21">
        <f>(((K3471/60)/60)/24)+DATE(1970,1,1)</f>
        <v>41976.331979166673</v>
      </c>
      <c r="U3471" s="21">
        <f>(((I3471/60)/60)/24)+DATE(1970,1,1)</f>
        <v>42004.291666666672</v>
      </c>
    </row>
    <row r="3472" spans="1:21" ht="49" x14ac:dyDescent="0.25">
      <c r="A3472">
        <v>3478</v>
      </c>
      <c r="B3472" s="9" t="s">
        <v>3477</v>
      </c>
      <c r="C3472" s="3" t="s">
        <v>7588</v>
      </c>
      <c r="D3472" s="12">
        <v>2000</v>
      </c>
      <c r="E3472" s="13">
        <v>2257</v>
      </c>
      <c r="F3472" s="11" t="s">
        <v>8218</v>
      </c>
      <c r="G3472" s="11" t="s">
        <v>8223</v>
      </c>
      <c r="H3472" s="11" t="s">
        <v>8245</v>
      </c>
      <c r="I3472" s="11">
        <v>1426539600</v>
      </c>
      <c r="K3472" s="11">
        <v>1424296822</v>
      </c>
      <c r="L3472" s="11" t="b">
        <v>0</v>
      </c>
      <c r="M3472" s="11">
        <v>57</v>
      </c>
      <c r="N3472" s="11" t="b">
        <v>1</v>
      </c>
      <c r="O3472" s="11" t="s">
        <v>8269</v>
      </c>
      <c r="P3472" s="14">
        <f>ROUND(E3472/D3472*100,0)</f>
        <v>113</v>
      </c>
      <c r="Q3472" s="11">
        <f>IFERROR(ROUND(E3472/M3472,2),0)</f>
        <v>39.6</v>
      </c>
      <c r="R3472" s="16" t="s">
        <v>8315</v>
      </c>
      <c r="S3472" s="11" t="s">
        <v>8316</v>
      </c>
      <c r="T3472" s="21">
        <f>(((K3472/60)/60)/24)+DATE(1970,1,1)</f>
        <v>42053.916921296302</v>
      </c>
      <c r="U3472" s="21">
        <f>(((I3472/60)/60)/24)+DATE(1970,1,1)</f>
        <v>42079.875</v>
      </c>
    </row>
    <row r="3473" spans="1:21" ht="33" x14ac:dyDescent="0.25">
      <c r="A3473">
        <v>3170</v>
      </c>
      <c r="B3473" s="9" t="s">
        <v>3170</v>
      </c>
      <c r="C3473" s="3" t="s">
        <v>7280</v>
      </c>
      <c r="D3473" s="12">
        <v>2000</v>
      </c>
      <c r="E3473" s="13">
        <v>2245</v>
      </c>
      <c r="F3473" s="11" t="s">
        <v>8218</v>
      </c>
      <c r="G3473" s="11" t="s">
        <v>8223</v>
      </c>
      <c r="H3473" s="11" t="s">
        <v>8245</v>
      </c>
      <c r="I3473" s="11">
        <v>1404273600</v>
      </c>
      <c r="K3473" s="11">
        <v>1401414944</v>
      </c>
      <c r="L3473" s="11" t="b">
        <v>1</v>
      </c>
      <c r="M3473" s="11">
        <v>71</v>
      </c>
      <c r="N3473" s="11" t="b">
        <v>1</v>
      </c>
      <c r="O3473" s="11" t="s">
        <v>8269</v>
      </c>
      <c r="P3473" s="14">
        <f>ROUND(E3473/D3473*100,0)</f>
        <v>112</v>
      </c>
      <c r="Q3473" s="11">
        <f>IFERROR(ROUND(E3473/M3473,2),0)</f>
        <v>31.62</v>
      </c>
      <c r="R3473" s="16" t="s">
        <v>8315</v>
      </c>
      <c r="S3473" s="11" t="s">
        <v>8316</v>
      </c>
      <c r="T3473" s="21">
        <f>(((K3473/60)/60)/24)+DATE(1970,1,1)</f>
        <v>41789.080370370371</v>
      </c>
      <c r="U3473" s="21">
        <f>(((I3473/60)/60)/24)+DATE(1970,1,1)</f>
        <v>41822.166666666664</v>
      </c>
    </row>
    <row r="3474" spans="1:21" ht="49" x14ac:dyDescent="0.25">
      <c r="A3474">
        <v>3657</v>
      </c>
      <c r="B3474" s="9" t="s">
        <v>3654</v>
      </c>
      <c r="C3474" s="3" t="s">
        <v>7767</v>
      </c>
      <c r="D3474" s="12">
        <v>2000</v>
      </c>
      <c r="E3474" s="13">
        <v>2215</v>
      </c>
      <c r="F3474" s="11" t="s">
        <v>8218</v>
      </c>
      <c r="G3474" s="11" t="s">
        <v>8231</v>
      </c>
      <c r="H3474" s="11" t="s">
        <v>8252</v>
      </c>
      <c r="I3474" s="11">
        <v>1464817320</v>
      </c>
      <c r="K3474" s="11">
        <v>1462806419</v>
      </c>
      <c r="L3474" s="11" t="b">
        <v>0</v>
      </c>
      <c r="M3474" s="11">
        <v>20</v>
      </c>
      <c r="N3474" s="11" t="b">
        <v>1</v>
      </c>
      <c r="O3474" s="11" t="s">
        <v>8269</v>
      </c>
      <c r="P3474" s="14">
        <f>ROUND(E3474/D3474*100,0)</f>
        <v>111</v>
      </c>
      <c r="Q3474" s="11">
        <f>IFERROR(ROUND(E3474/M3474,2),0)</f>
        <v>110.75</v>
      </c>
      <c r="R3474" s="16" t="s">
        <v>8315</v>
      </c>
      <c r="S3474" s="11" t="s">
        <v>8316</v>
      </c>
      <c r="T3474" s="21">
        <f>(((K3474/60)/60)/24)+DATE(1970,1,1)</f>
        <v>42499.629849537043</v>
      </c>
      <c r="U3474" s="21">
        <f>(((I3474/60)/60)/24)+DATE(1970,1,1)</f>
        <v>42522.904166666667</v>
      </c>
    </row>
    <row r="3475" spans="1:21" ht="49" x14ac:dyDescent="0.25">
      <c r="A3475">
        <v>3355</v>
      </c>
      <c r="B3475" s="9" t="s">
        <v>3354</v>
      </c>
      <c r="C3475" s="3" t="s">
        <v>7465</v>
      </c>
      <c r="D3475" s="12">
        <v>1750</v>
      </c>
      <c r="E3475" s="13">
        <v>2210</v>
      </c>
      <c r="F3475" s="11" t="s">
        <v>8218</v>
      </c>
      <c r="G3475" s="11" t="s">
        <v>8224</v>
      </c>
      <c r="H3475" s="11" t="s">
        <v>8246</v>
      </c>
      <c r="I3475" s="11">
        <v>1462879020</v>
      </c>
      <c r="K3475" s="11">
        <v>1461941527</v>
      </c>
      <c r="L3475" s="11" t="b">
        <v>0</v>
      </c>
      <c r="M3475" s="11">
        <v>15</v>
      </c>
      <c r="N3475" s="11" t="b">
        <v>1</v>
      </c>
      <c r="O3475" s="11" t="s">
        <v>8269</v>
      </c>
      <c r="P3475" s="14">
        <f>ROUND(E3475/D3475*100,0)</f>
        <v>126</v>
      </c>
      <c r="Q3475" s="11">
        <f>IFERROR(ROUND(E3475/M3475,2),0)</f>
        <v>147.33000000000001</v>
      </c>
      <c r="R3475" s="16" t="s">
        <v>8315</v>
      </c>
      <c r="S3475" s="11" t="s">
        <v>8316</v>
      </c>
      <c r="T3475" s="21">
        <f>(((K3475/60)/60)/24)+DATE(1970,1,1)</f>
        <v>42489.619525462964</v>
      </c>
      <c r="U3475" s="21">
        <f>(((I3475/60)/60)/24)+DATE(1970,1,1)</f>
        <v>42500.470138888893</v>
      </c>
    </row>
    <row r="3476" spans="1:21" ht="49" x14ac:dyDescent="0.25">
      <c r="A3476">
        <v>3556</v>
      </c>
      <c r="B3476" s="9" t="s">
        <v>3555</v>
      </c>
      <c r="C3476" s="3" t="s">
        <v>7666</v>
      </c>
      <c r="D3476" s="12">
        <v>2200</v>
      </c>
      <c r="E3476" s="13">
        <v>2210</v>
      </c>
      <c r="F3476" s="11" t="s">
        <v>8218</v>
      </c>
      <c r="G3476" s="11" t="s">
        <v>8224</v>
      </c>
      <c r="H3476" s="11" t="s">
        <v>8246</v>
      </c>
      <c r="I3476" s="11">
        <v>1408289724</v>
      </c>
      <c r="K3476" s="11">
        <v>1403105724</v>
      </c>
      <c r="L3476" s="11" t="b">
        <v>0</v>
      </c>
      <c r="M3476" s="11">
        <v>20</v>
      </c>
      <c r="N3476" s="11" t="b">
        <v>1</v>
      </c>
      <c r="O3476" s="11" t="s">
        <v>8269</v>
      </c>
      <c r="P3476" s="14">
        <f>ROUND(E3476/D3476*100,0)</f>
        <v>100</v>
      </c>
      <c r="Q3476" s="11">
        <f>IFERROR(ROUND(E3476/M3476,2),0)</f>
        <v>110.5</v>
      </c>
      <c r="R3476" s="16" t="s">
        <v>8315</v>
      </c>
      <c r="S3476" s="11" t="s">
        <v>8316</v>
      </c>
      <c r="T3476" s="21">
        <f>(((K3476/60)/60)/24)+DATE(1970,1,1)</f>
        <v>41808.649583333332</v>
      </c>
      <c r="U3476" s="21">
        <f>(((I3476/60)/60)/24)+DATE(1970,1,1)</f>
        <v>41868.649583333332</v>
      </c>
    </row>
    <row r="3477" spans="1:21" ht="49" x14ac:dyDescent="0.25">
      <c r="A3477">
        <v>3679</v>
      </c>
      <c r="B3477" s="9" t="s">
        <v>3676</v>
      </c>
      <c r="C3477" s="3" t="s">
        <v>7789</v>
      </c>
      <c r="D3477" s="12">
        <v>2000</v>
      </c>
      <c r="E3477" s="13">
        <v>2202</v>
      </c>
      <c r="F3477" s="11" t="s">
        <v>8218</v>
      </c>
      <c r="G3477" s="11" t="s">
        <v>8223</v>
      </c>
      <c r="H3477" s="11" t="s">
        <v>8245</v>
      </c>
      <c r="I3477" s="11">
        <v>1404190740</v>
      </c>
      <c r="K3477" s="11">
        <v>1401214581</v>
      </c>
      <c r="L3477" s="11" t="b">
        <v>0</v>
      </c>
      <c r="M3477" s="11">
        <v>30</v>
      </c>
      <c r="N3477" s="11" t="b">
        <v>1</v>
      </c>
      <c r="O3477" s="11" t="s">
        <v>8269</v>
      </c>
      <c r="P3477" s="14">
        <f>ROUND(E3477/D3477*100,0)</f>
        <v>110</v>
      </c>
      <c r="Q3477" s="11">
        <f>IFERROR(ROUND(E3477/M3477,2),0)</f>
        <v>73.400000000000006</v>
      </c>
      <c r="R3477" s="16" t="s">
        <v>8315</v>
      </c>
      <c r="S3477" s="11" t="s">
        <v>8316</v>
      </c>
      <c r="T3477" s="21">
        <f>(((K3477/60)/60)/24)+DATE(1970,1,1)</f>
        <v>41786.761354166665</v>
      </c>
      <c r="U3477" s="21">
        <f>(((I3477/60)/60)/24)+DATE(1970,1,1)</f>
        <v>41821.207638888889</v>
      </c>
    </row>
    <row r="3478" spans="1:21" ht="49" x14ac:dyDescent="0.25">
      <c r="A3478">
        <v>3432</v>
      </c>
      <c r="B3478" s="9" t="s">
        <v>3431</v>
      </c>
      <c r="C3478" s="3" t="s">
        <v>7542</v>
      </c>
      <c r="D3478" s="12">
        <v>2000</v>
      </c>
      <c r="E3478" s="13">
        <v>2193</v>
      </c>
      <c r="F3478" s="11" t="s">
        <v>8218</v>
      </c>
      <c r="G3478" s="11" t="s">
        <v>8223</v>
      </c>
      <c r="H3478" s="11" t="s">
        <v>8245</v>
      </c>
      <c r="I3478" s="11">
        <v>1454709600</v>
      </c>
      <c r="K3478" s="11">
        <v>1452520614</v>
      </c>
      <c r="L3478" s="11" t="b">
        <v>0</v>
      </c>
      <c r="M3478" s="11">
        <v>42</v>
      </c>
      <c r="N3478" s="11" t="b">
        <v>1</v>
      </c>
      <c r="O3478" s="11" t="s">
        <v>8269</v>
      </c>
      <c r="P3478" s="14">
        <f>ROUND(E3478/D3478*100,0)</f>
        <v>110</v>
      </c>
      <c r="Q3478" s="11">
        <f>IFERROR(ROUND(E3478/M3478,2),0)</f>
        <v>52.21</v>
      </c>
      <c r="R3478" s="16" t="s">
        <v>8315</v>
      </c>
      <c r="S3478" s="11" t="s">
        <v>8316</v>
      </c>
      <c r="T3478" s="21">
        <f>(((K3478/60)/60)/24)+DATE(1970,1,1)</f>
        <v>42380.581180555557</v>
      </c>
      <c r="U3478" s="21">
        <f>(((I3478/60)/60)/24)+DATE(1970,1,1)</f>
        <v>42405.916666666672</v>
      </c>
    </row>
    <row r="3479" spans="1:21" ht="49" x14ac:dyDescent="0.25">
      <c r="A3479">
        <v>3812</v>
      </c>
      <c r="B3479" s="9" t="s">
        <v>3809</v>
      </c>
      <c r="C3479" s="3" t="s">
        <v>7922</v>
      </c>
      <c r="D3479" s="12">
        <v>2000</v>
      </c>
      <c r="E3479" s="13">
        <v>2191</v>
      </c>
      <c r="F3479" s="11" t="s">
        <v>8218</v>
      </c>
      <c r="G3479" s="11" t="s">
        <v>8228</v>
      </c>
      <c r="H3479" s="11" t="s">
        <v>8250</v>
      </c>
      <c r="I3479" s="11">
        <v>1433131140</v>
      </c>
      <c r="K3479" s="11">
        <v>1429120908</v>
      </c>
      <c r="L3479" s="11" t="b">
        <v>0</v>
      </c>
      <c r="M3479" s="11">
        <v>11</v>
      </c>
      <c r="N3479" s="11" t="b">
        <v>1</v>
      </c>
      <c r="O3479" s="11" t="s">
        <v>8269</v>
      </c>
      <c r="P3479" s="14">
        <f>ROUND(E3479/D3479*100,0)</f>
        <v>110</v>
      </c>
      <c r="Q3479" s="11">
        <f>IFERROR(ROUND(E3479/M3479,2),0)</f>
        <v>199.18</v>
      </c>
      <c r="R3479" s="16" t="s">
        <v>8315</v>
      </c>
      <c r="S3479" s="11" t="s">
        <v>8316</v>
      </c>
      <c r="T3479" s="21">
        <f>(((K3479/60)/60)/24)+DATE(1970,1,1)</f>
        <v>42109.751250000001</v>
      </c>
      <c r="U3479" s="21">
        <f>(((I3479/60)/60)/24)+DATE(1970,1,1)</f>
        <v>42156.165972222225</v>
      </c>
    </row>
    <row r="3480" spans="1:21" ht="49" x14ac:dyDescent="0.25">
      <c r="A3480">
        <v>3176</v>
      </c>
      <c r="B3480" s="9" t="s">
        <v>3176</v>
      </c>
      <c r="C3480" s="3" t="s">
        <v>7286</v>
      </c>
      <c r="D3480" s="12">
        <v>1900</v>
      </c>
      <c r="E3480" s="13">
        <v>2182</v>
      </c>
      <c r="F3480" s="11" t="s">
        <v>8218</v>
      </c>
      <c r="G3480" s="11" t="s">
        <v>8223</v>
      </c>
      <c r="H3480" s="11" t="s">
        <v>8245</v>
      </c>
      <c r="I3480" s="11">
        <v>1376838000</v>
      </c>
      <c r="K3480" s="11">
        <v>1374531631</v>
      </c>
      <c r="L3480" s="11" t="b">
        <v>1</v>
      </c>
      <c r="M3480" s="11">
        <v>55</v>
      </c>
      <c r="N3480" s="11" t="b">
        <v>1</v>
      </c>
      <c r="O3480" s="11" t="s">
        <v>8269</v>
      </c>
      <c r="P3480" s="14">
        <f>ROUND(E3480/D3480*100,0)</f>
        <v>115</v>
      </c>
      <c r="Q3480" s="11">
        <f>IFERROR(ROUND(E3480/M3480,2),0)</f>
        <v>39.67</v>
      </c>
      <c r="R3480" s="16" t="s">
        <v>8315</v>
      </c>
      <c r="S3480" s="11" t="s">
        <v>8316</v>
      </c>
      <c r="T3480" s="21">
        <f>(((K3480/60)/60)/24)+DATE(1970,1,1)</f>
        <v>41477.930914351848</v>
      </c>
      <c r="U3480" s="21">
        <f>(((I3480/60)/60)/24)+DATE(1970,1,1)</f>
        <v>41504.625</v>
      </c>
    </row>
    <row r="3481" spans="1:21" ht="49" x14ac:dyDescent="0.25">
      <c r="A3481">
        <v>3430</v>
      </c>
      <c r="B3481" s="9" t="s">
        <v>3429</v>
      </c>
      <c r="C3481" s="3" t="s">
        <v>7540</v>
      </c>
      <c r="D3481" s="12">
        <v>2000</v>
      </c>
      <c r="E3481" s="13">
        <v>2170.9899999999998</v>
      </c>
      <c r="F3481" s="11" t="s">
        <v>8218</v>
      </c>
      <c r="G3481" s="11" t="s">
        <v>8224</v>
      </c>
      <c r="H3481" s="11" t="s">
        <v>8246</v>
      </c>
      <c r="I3481" s="11">
        <v>1406760101</v>
      </c>
      <c r="K3481" s="11">
        <v>1404168101</v>
      </c>
      <c r="L3481" s="11" t="b">
        <v>0</v>
      </c>
      <c r="M3481" s="11">
        <v>72</v>
      </c>
      <c r="N3481" s="11" t="b">
        <v>1</v>
      </c>
      <c r="O3481" s="11" t="s">
        <v>8269</v>
      </c>
      <c r="P3481" s="14">
        <f>ROUND(E3481/D3481*100,0)</f>
        <v>109</v>
      </c>
      <c r="Q3481" s="11">
        <f>IFERROR(ROUND(E3481/M3481,2),0)</f>
        <v>30.15</v>
      </c>
      <c r="R3481" s="16" t="s">
        <v>8315</v>
      </c>
      <c r="S3481" s="11" t="s">
        <v>8316</v>
      </c>
      <c r="T3481" s="21">
        <f>(((K3481/60)/60)/24)+DATE(1970,1,1)</f>
        <v>41820.945613425924</v>
      </c>
      <c r="U3481" s="21">
        <f>(((I3481/60)/60)/24)+DATE(1970,1,1)</f>
        <v>41850.945613425924</v>
      </c>
    </row>
    <row r="3482" spans="1:21" ht="49" x14ac:dyDescent="0.25">
      <c r="A3482">
        <v>3296</v>
      </c>
      <c r="B3482" s="9" t="s">
        <v>3296</v>
      </c>
      <c r="C3482" s="3" t="s">
        <v>7406</v>
      </c>
      <c r="D3482" s="12">
        <v>1500</v>
      </c>
      <c r="E3482" s="13">
        <v>2161</v>
      </c>
      <c r="F3482" s="11" t="s">
        <v>8218</v>
      </c>
      <c r="G3482" s="11" t="s">
        <v>8224</v>
      </c>
      <c r="H3482" s="11" t="s">
        <v>8246</v>
      </c>
      <c r="I3482" s="11">
        <v>1448229600</v>
      </c>
      <c r="K3482" s="11">
        <v>1446401372</v>
      </c>
      <c r="L3482" s="11" t="b">
        <v>0</v>
      </c>
      <c r="M3482" s="11">
        <v>47</v>
      </c>
      <c r="N3482" s="11" t="b">
        <v>1</v>
      </c>
      <c r="O3482" s="11" t="s">
        <v>8269</v>
      </c>
      <c r="P3482" s="14">
        <f>ROUND(E3482/D3482*100,0)</f>
        <v>144</v>
      </c>
      <c r="Q3482" s="11">
        <f>IFERROR(ROUND(E3482/M3482,2),0)</f>
        <v>45.98</v>
      </c>
      <c r="R3482" s="16" t="s">
        <v>8315</v>
      </c>
      <c r="S3482" s="11" t="s">
        <v>8316</v>
      </c>
      <c r="T3482" s="21">
        <f>(((K3482/60)/60)/24)+DATE(1970,1,1)</f>
        <v>42309.756620370375</v>
      </c>
      <c r="U3482" s="21">
        <f>(((I3482/60)/60)/24)+DATE(1970,1,1)</f>
        <v>42330.916666666672</v>
      </c>
    </row>
    <row r="3483" spans="1:21" ht="49" x14ac:dyDescent="0.25">
      <c r="A3483">
        <v>3697</v>
      </c>
      <c r="B3483" s="9" t="s">
        <v>3694</v>
      </c>
      <c r="C3483" s="3" t="s">
        <v>7807</v>
      </c>
      <c r="D3483" s="12">
        <v>2000</v>
      </c>
      <c r="E3483" s="13">
        <v>2160</v>
      </c>
      <c r="F3483" s="11" t="s">
        <v>8218</v>
      </c>
      <c r="G3483" s="11" t="s">
        <v>8224</v>
      </c>
      <c r="H3483" s="11" t="s">
        <v>8246</v>
      </c>
      <c r="I3483" s="11">
        <v>1462878648</v>
      </c>
      <c r="K3483" s="11">
        <v>1461064248</v>
      </c>
      <c r="L3483" s="11" t="b">
        <v>0</v>
      </c>
      <c r="M3483" s="11">
        <v>30</v>
      </c>
      <c r="N3483" s="11" t="b">
        <v>1</v>
      </c>
      <c r="O3483" s="11" t="s">
        <v>8269</v>
      </c>
      <c r="P3483" s="14">
        <f>ROUND(E3483/D3483*100,0)</f>
        <v>108</v>
      </c>
      <c r="Q3483" s="11">
        <f>IFERROR(ROUND(E3483/M3483,2),0)</f>
        <v>72</v>
      </c>
      <c r="R3483" s="16" t="s">
        <v>8315</v>
      </c>
      <c r="S3483" s="11" t="s">
        <v>8316</v>
      </c>
      <c r="T3483" s="21">
        <f>(((K3483/60)/60)/24)+DATE(1970,1,1)</f>
        <v>42479.465833333335</v>
      </c>
      <c r="U3483" s="21">
        <f>(((I3483/60)/60)/24)+DATE(1970,1,1)</f>
        <v>42500.465833333335</v>
      </c>
    </row>
    <row r="3484" spans="1:21" ht="49" x14ac:dyDescent="0.25">
      <c r="A3484">
        <v>3817</v>
      </c>
      <c r="B3484" s="9" t="s">
        <v>3814</v>
      </c>
      <c r="C3484" s="3" t="s">
        <v>7927</v>
      </c>
      <c r="D3484" s="12">
        <v>2000</v>
      </c>
      <c r="E3484" s="13">
        <v>2145</v>
      </c>
      <c r="F3484" s="11" t="s">
        <v>8218</v>
      </c>
      <c r="G3484" s="11" t="s">
        <v>8223</v>
      </c>
      <c r="H3484" s="11" t="s">
        <v>8245</v>
      </c>
      <c r="I3484" s="11">
        <v>1445659140</v>
      </c>
      <c r="K3484" s="11">
        <v>1444236216</v>
      </c>
      <c r="L3484" s="11" t="b">
        <v>0</v>
      </c>
      <c r="M3484" s="11">
        <v>20</v>
      </c>
      <c r="N3484" s="11" t="b">
        <v>1</v>
      </c>
      <c r="O3484" s="11" t="s">
        <v>8269</v>
      </c>
      <c r="P3484" s="14">
        <f>ROUND(E3484/D3484*100,0)</f>
        <v>107</v>
      </c>
      <c r="Q3484" s="11">
        <f>IFERROR(ROUND(E3484/M3484,2),0)</f>
        <v>107.25</v>
      </c>
      <c r="R3484" s="16" t="s">
        <v>8315</v>
      </c>
      <c r="S3484" s="11" t="s">
        <v>8316</v>
      </c>
      <c r="T3484" s="21">
        <f>(((K3484/60)/60)/24)+DATE(1970,1,1)</f>
        <v>42284.69694444444</v>
      </c>
      <c r="U3484" s="21">
        <f>(((I3484/60)/60)/24)+DATE(1970,1,1)</f>
        <v>42301.165972222225</v>
      </c>
    </row>
    <row r="3485" spans="1:21" ht="65" x14ac:dyDescent="0.25">
      <c r="A3485">
        <v>3407</v>
      </c>
      <c r="B3485" s="9" t="s">
        <v>3406</v>
      </c>
      <c r="C3485" s="3" t="s">
        <v>7517</v>
      </c>
      <c r="D3485" s="12">
        <v>2000</v>
      </c>
      <c r="E3485" s="13">
        <v>2142</v>
      </c>
      <c r="F3485" s="11" t="s">
        <v>8218</v>
      </c>
      <c r="G3485" s="11" t="s">
        <v>8224</v>
      </c>
      <c r="H3485" s="11" t="s">
        <v>8246</v>
      </c>
      <c r="I3485" s="11">
        <v>1404641289</v>
      </c>
      <c r="K3485" s="11">
        <v>1402049289</v>
      </c>
      <c r="L3485" s="11" t="b">
        <v>0</v>
      </c>
      <c r="M3485" s="11">
        <v>67</v>
      </c>
      <c r="N3485" s="11" t="b">
        <v>1</v>
      </c>
      <c r="O3485" s="11" t="s">
        <v>8269</v>
      </c>
      <c r="P3485" s="14">
        <f>ROUND(E3485/D3485*100,0)</f>
        <v>107</v>
      </c>
      <c r="Q3485" s="11">
        <f>IFERROR(ROUND(E3485/M3485,2),0)</f>
        <v>31.97</v>
      </c>
      <c r="R3485" s="16" t="s">
        <v>8315</v>
      </c>
      <c r="S3485" s="11" t="s">
        <v>8316</v>
      </c>
      <c r="T3485" s="21">
        <f>(((K3485/60)/60)/24)+DATE(1970,1,1)</f>
        <v>41796.422326388885</v>
      </c>
      <c r="U3485" s="21">
        <f>(((I3485/60)/60)/24)+DATE(1970,1,1)</f>
        <v>41826.422326388885</v>
      </c>
    </row>
    <row r="3486" spans="1:21" ht="49" x14ac:dyDescent="0.25">
      <c r="A3486">
        <v>3480</v>
      </c>
      <c r="B3486" s="9" t="s">
        <v>3479</v>
      </c>
      <c r="C3486" s="3" t="s">
        <v>7590</v>
      </c>
      <c r="D3486" s="12">
        <v>1500</v>
      </c>
      <c r="E3486" s="13">
        <v>2140</v>
      </c>
      <c r="F3486" s="11" t="s">
        <v>8218</v>
      </c>
      <c r="G3486" s="11" t="s">
        <v>8223</v>
      </c>
      <c r="H3486" s="11" t="s">
        <v>8245</v>
      </c>
      <c r="I3486" s="11">
        <v>1436562000</v>
      </c>
      <c r="K3486" s="11">
        <v>1434440227</v>
      </c>
      <c r="L3486" s="11" t="b">
        <v>0</v>
      </c>
      <c r="M3486" s="11">
        <v>13</v>
      </c>
      <c r="N3486" s="11" t="b">
        <v>1</v>
      </c>
      <c r="O3486" s="11" t="s">
        <v>8269</v>
      </c>
      <c r="P3486" s="14">
        <f>ROUND(E3486/D3486*100,0)</f>
        <v>143</v>
      </c>
      <c r="Q3486" s="11">
        <f>IFERROR(ROUND(E3486/M3486,2),0)</f>
        <v>164.62</v>
      </c>
      <c r="R3486" s="16" t="s">
        <v>8315</v>
      </c>
      <c r="S3486" s="11" t="s">
        <v>8316</v>
      </c>
      <c r="T3486" s="21">
        <f>(((K3486/60)/60)/24)+DATE(1970,1,1)</f>
        <v>42171.317442129628</v>
      </c>
      <c r="U3486" s="21">
        <f>(((I3486/60)/60)/24)+DATE(1970,1,1)</f>
        <v>42195.875</v>
      </c>
    </row>
    <row r="3487" spans="1:21" ht="49" x14ac:dyDescent="0.25">
      <c r="A3487">
        <v>3548</v>
      </c>
      <c r="B3487" s="9" t="s">
        <v>3547</v>
      </c>
      <c r="C3487" s="3" t="s">
        <v>7658</v>
      </c>
      <c r="D3487" s="12">
        <v>2100</v>
      </c>
      <c r="E3487" s="13">
        <v>2140</v>
      </c>
      <c r="F3487" s="11" t="s">
        <v>8218</v>
      </c>
      <c r="G3487" s="11" t="s">
        <v>8223</v>
      </c>
      <c r="H3487" s="11" t="s">
        <v>8245</v>
      </c>
      <c r="I3487" s="11">
        <v>1457139600</v>
      </c>
      <c r="K3487" s="11">
        <v>1455230214</v>
      </c>
      <c r="L3487" s="11" t="b">
        <v>0</v>
      </c>
      <c r="M3487" s="11">
        <v>13</v>
      </c>
      <c r="N3487" s="11" t="b">
        <v>1</v>
      </c>
      <c r="O3487" s="11" t="s">
        <v>8269</v>
      </c>
      <c r="P3487" s="14">
        <f>ROUND(E3487/D3487*100,0)</f>
        <v>102</v>
      </c>
      <c r="Q3487" s="11">
        <f>IFERROR(ROUND(E3487/M3487,2),0)</f>
        <v>164.62</v>
      </c>
      <c r="R3487" s="16" t="s">
        <v>8315</v>
      </c>
      <c r="S3487" s="11" t="s">
        <v>8316</v>
      </c>
      <c r="T3487" s="21">
        <f>(((K3487/60)/60)/24)+DATE(1970,1,1)</f>
        <v>42411.942291666666</v>
      </c>
      <c r="U3487" s="21">
        <f>(((I3487/60)/60)/24)+DATE(1970,1,1)</f>
        <v>42434.041666666672</v>
      </c>
    </row>
    <row r="3488" spans="1:21" ht="49" x14ac:dyDescent="0.25">
      <c r="A3488">
        <v>3848</v>
      </c>
      <c r="B3488" s="9" t="s">
        <v>3845</v>
      </c>
      <c r="C3488" s="3" t="s">
        <v>7957</v>
      </c>
      <c r="D3488" s="12">
        <v>13000</v>
      </c>
      <c r="E3488" s="13">
        <v>2129</v>
      </c>
      <c r="F3488" s="11" t="s">
        <v>8220</v>
      </c>
      <c r="G3488" s="11" t="s">
        <v>8223</v>
      </c>
      <c r="H3488" s="11" t="s">
        <v>8245</v>
      </c>
      <c r="I3488" s="11">
        <v>1445196989</v>
      </c>
      <c r="K3488" s="11">
        <v>1442604989</v>
      </c>
      <c r="L3488" s="11" t="b">
        <v>1</v>
      </c>
      <c r="M3488" s="11">
        <v>43</v>
      </c>
      <c r="N3488" s="11" t="b">
        <v>0</v>
      </c>
      <c r="O3488" s="11" t="s">
        <v>8269</v>
      </c>
      <c r="P3488" s="14">
        <f>ROUND(E3488/D3488*100,0)</f>
        <v>16</v>
      </c>
      <c r="Q3488" s="11">
        <f>IFERROR(ROUND(E3488/M3488,2),0)</f>
        <v>49.51</v>
      </c>
      <c r="R3488" s="16" t="s">
        <v>8315</v>
      </c>
      <c r="S3488" s="11" t="s">
        <v>8316</v>
      </c>
      <c r="T3488" s="21">
        <f>(((K3488/60)/60)/24)+DATE(1970,1,1)</f>
        <v>42265.817002314812</v>
      </c>
      <c r="U3488" s="21">
        <f>(((I3488/60)/60)/24)+DATE(1970,1,1)</f>
        <v>42295.817002314812</v>
      </c>
    </row>
    <row r="3489" spans="1:21" ht="49" x14ac:dyDescent="0.25">
      <c r="A3489">
        <v>3257</v>
      </c>
      <c r="B3489" s="9" t="s">
        <v>3257</v>
      </c>
      <c r="C3489" s="3" t="s">
        <v>7367</v>
      </c>
      <c r="D3489" s="12">
        <v>2000</v>
      </c>
      <c r="E3489" s="13">
        <v>2125.9899999999998</v>
      </c>
      <c r="F3489" s="11" t="s">
        <v>8218</v>
      </c>
      <c r="G3489" s="11" t="s">
        <v>8224</v>
      </c>
      <c r="H3489" s="11" t="s">
        <v>8246</v>
      </c>
      <c r="I3489" s="11">
        <v>1487769952</v>
      </c>
      <c r="K3489" s="11">
        <v>1485177952</v>
      </c>
      <c r="L3489" s="11" t="b">
        <v>0</v>
      </c>
      <c r="M3489" s="11">
        <v>41</v>
      </c>
      <c r="N3489" s="11" t="b">
        <v>1</v>
      </c>
      <c r="O3489" s="11" t="s">
        <v>8269</v>
      </c>
      <c r="P3489" s="14">
        <f>ROUND(E3489/D3489*100,0)</f>
        <v>106</v>
      </c>
      <c r="Q3489" s="11">
        <f>IFERROR(ROUND(E3489/M3489,2),0)</f>
        <v>51.85</v>
      </c>
      <c r="R3489" s="16" t="s">
        <v>8315</v>
      </c>
      <c r="S3489" s="11" t="s">
        <v>8316</v>
      </c>
      <c r="T3489" s="21">
        <f>(((K3489/60)/60)/24)+DATE(1970,1,1)</f>
        <v>42758.559629629628</v>
      </c>
      <c r="U3489" s="21">
        <f>(((I3489/60)/60)/24)+DATE(1970,1,1)</f>
        <v>42788.559629629628</v>
      </c>
    </row>
    <row r="3490" spans="1:21" ht="49" x14ac:dyDescent="0.25">
      <c r="A3490">
        <v>3813</v>
      </c>
      <c r="B3490" s="9" t="s">
        <v>3810</v>
      </c>
      <c r="C3490" s="3" t="s">
        <v>7923</v>
      </c>
      <c r="D3490" s="12">
        <v>2100</v>
      </c>
      <c r="E3490" s="13">
        <v>2119.9899999999998</v>
      </c>
      <c r="F3490" s="11" t="s">
        <v>8218</v>
      </c>
      <c r="G3490" s="11" t="s">
        <v>8223</v>
      </c>
      <c r="H3490" s="11" t="s">
        <v>8245</v>
      </c>
      <c r="I3490" s="11">
        <v>1465940580</v>
      </c>
      <c r="K3490" s="11">
        <v>1462603021</v>
      </c>
      <c r="L3490" s="11" t="b">
        <v>0</v>
      </c>
      <c r="M3490" s="11">
        <v>27</v>
      </c>
      <c r="N3490" s="11" t="b">
        <v>1</v>
      </c>
      <c r="O3490" s="11" t="s">
        <v>8269</v>
      </c>
      <c r="P3490" s="14">
        <f>ROUND(E3490/D3490*100,0)</f>
        <v>101</v>
      </c>
      <c r="Q3490" s="11">
        <f>IFERROR(ROUND(E3490/M3490,2),0)</f>
        <v>78.52</v>
      </c>
      <c r="R3490" s="16" t="s">
        <v>8315</v>
      </c>
      <c r="S3490" s="11" t="s">
        <v>8316</v>
      </c>
      <c r="T3490" s="21">
        <f>(((K3490/60)/60)/24)+DATE(1970,1,1)</f>
        <v>42497.275706018518</v>
      </c>
      <c r="U3490" s="21">
        <f>(((I3490/60)/60)/24)+DATE(1970,1,1)</f>
        <v>42535.904861111107</v>
      </c>
    </row>
    <row r="3491" spans="1:21" ht="49" x14ac:dyDescent="0.25">
      <c r="A3491">
        <v>3849</v>
      </c>
      <c r="B3491" s="9" t="s">
        <v>3846</v>
      </c>
      <c r="C3491" s="3" t="s">
        <v>7958</v>
      </c>
      <c r="D3491" s="12">
        <v>30000</v>
      </c>
      <c r="E3491" s="13">
        <v>2113</v>
      </c>
      <c r="F3491" s="11" t="s">
        <v>8220</v>
      </c>
      <c r="G3491" s="11" t="s">
        <v>8235</v>
      </c>
      <c r="H3491" s="11" t="s">
        <v>8248</v>
      </c>
      <c r="I3491" s="11">
        <v>1434047084</v>
      </c>
      <c r="K3491" s="11">
        <v>1431455084</v>
      </c>
      <c r="L3491" s="11" t="b">
        <v>1</v>
      </c>
      <c r="M3491" s="11">
        <v>28</v>
      </c>
      <c r="N3491" s="11" t="b">
        <v>0</v>
      </c>
      <c r="O3491" s="11" t="s">
        <v>8269</v>
      </c>
      <c r="P3491" s="14">
        <f>ROUND(E3491/D3491*100,0)</f>
        <v>7</v>
      </c>
      <c r="Q3491" s="11">
        <f>IFERROR(ROUND(E3491/M3491,2),0)</f>
        <v>75.459999999999994</v>
      </c>
      <c r="R3491" s="16" t="s">
        <v>8315</v>
      </c>
      <c r="S3491" s="11" t="s">
        <v>8316</v>
      </c>
      <c r="T3491" s="21">
        <f>(((K3491/60)/60)/24)+DATE(1970,1,1)</f>
        <v>42136.767175925925</v>
      </c>
      <c r="U3491" s="21">
        <f>(((I3491/60)/60)/24)+DATE(1970,1,1)</f>
        <v>42166.767175925925</v>
      </c>
    </row>
    <row r="3492" spans="1:21" ht="49" x14ac:dyDescent="0.25">
      <c r="A3492">
        <v>3499</v>
      </c>
      <c r="B3492" s="9" t="s">
        <v>3498</v>
      </c>
      <c r="C3492" s="3" t="s">
        <v>7609</v>
      </c>
      <c r="D3492" s="12">
        <v>2000</v>
      </c>
      <c r="E3492" s="13">
        <v>2110</v>
      </c>
      <c r="F3492" s="11" t="s">
        <v>8218</v>
      </c>
      <c r="G3492" s="11" t="s">
        <v>8223</v>
      </c>
      <c r="H3492" s="11" t="s">
        <v>8245</v>
      </c>
      <c r="I3492" s="11">
        <v>1435733940</v>
      </c>
      <c r="K3492" s="11">
        <v>1431046325</v>
      </c>
      <c r="L3492" s="11" t="b">
        <v>0</v>
      </c>
      <c r="M3492" s="11">
        <v>35</v>
      </c>
      <c r="N3492" s="11" t="b">
        <v>1</v>
      </c>
      <c r="O3492" s="11" t="s">
        <v>8269</v>
      </c>
      <c r="P3492" s="14">
        <f>ROUND(E3492/D3492*100,0)</f>
        <v>106</v>
      </c>
      <c r="Q3492" s="11">
        <f>IFERROR(ROUND(E3492/M3492,2),0)</f>
        <v>60.29</v>
      </c>
      <c r="R3492" s="16" t="s">
        <v>8315</v>
      </c>
      <c r="S3492" s="11" t="s">
        <v>8316</v>
      </c>
      <c r="T3492" s="21">
        <f>(((K3492/60)/60)/24)+DATE(1970,1,1)</f>
        <v>42132.036168981482</v>
      </c>
      <c r="U3492" s="21">
        <f>(((I3492/60)/60)/24)+DATE(1970,1,1)</f>
        <v>42186.290972222225</v>
      </c>
    </row>
    <row r="3493" spans="1:21" ht="33" x14ac:dyDescent="0.25">
      <c r="A3493">
        <v>2972</v>
      </c>
      <c r="B3493" s="9" t="s">
        <v>2972</v>
      </c>
      <c r="C3493" s="3" t="s">
        <v>7082</v>
      </c>
      <c r="D3493" s="12">
        <v>2000</v>
      </c>
      <c r="E3493" s="13">
        <v>2107</v>
      </c>
      <c r="F3493" s="11" t="s">
        <v>8218</v>
      </c>
      <c r="G3493" s="11" t="s">
        <v>8223</v>
      </c>
      <c r="H3493" s="11" t="s">
        <v>8245</v>
      </c>
      <c r="I3493" s="11">
        <v>1480899600</v>
      </c>
      <c r="K3493" s="11">
        <v>1479609520</v>
      </c>
      <c r="L3493" s="11" t="b">
        <v>0</v>
      </c>
      <c r="M3493" s="11">
        <v>17</v>
      </c>
      <c r="N3493" s="11" t="b">
        <v>1</v>
      </c>
      <c r="O3493" s="11" t="s">
        <v>8269</v>
      </c>
      <c r="P3493" s="14">
        <f>ROUND(E3493/D3493*100,0)</f>
        <v>105</v>
      </c>
      <c r="Q3493" s="11">
        <f>IFERROR(ROUND(E3493/M3493,2),0)</f>
        <v>123.94</v>
      </c>
      <c r="R3493" s="16" t="s">
        <v>8315</v>
      </c>
      <c r="S3493" s="11" t="s">
        <v>8316</v>
      </c>
      <c r="T3493" s="21">
        <f>(((K3493/60)/60)/24)+DATE(1970,1,1)</f>
        <v>42694.110185185185</v>
      </c>
      <c r="U3493" s="21">
        <f>(((I3493/60)/60)/24)+DATE(1970,1,1)</f>
        <v>42709.041666666672</v>
      </c>
    </row>
    <row r="3494" spans="1:21" ht="49" x14ac:dyDescent="0.25">
      <c r="A3494">
        <v>3161</v>
      </c>
      <c r="B3494" s="9" t="s">
        <v>3161</v>
      </c>
      <c r="C3494" s="3" t="s">
        <v>7271</v>
      </c>
      <c r="D3494" s="12">
        <v>2000</v>
      </c>
      <c r="E3494" s="13">
        <v>2102</v>
      </c>
      <c r="F3494" s="11" t="s">
        <v>8218</v>
      </c>
      <c r="G3494" s="11" t="s">
        <v>8224</v>
      </c>
      <c r="H3494" s="11" t="s">
        <v>8246</v>
      </c>
      <c r="I3494" s="11">
        <v>1413377522</v>
      </c>
      <c r="K3494" s="11">
        <v>1410785522</v>
      </c>
      <c r="L3494" s="11" t="b">
        <v>1</v>
      </c>
      <c r="M3494" s="11">
        <v>74</v>
      </c>
      <c r="N3494" s="11" t="b">
        <v>1</v>
      </c>
      <c r="O3494" s="11" t="s">
        <v>8269</v>
      </c>
      <c r="P3494" s="14">
        <f>ROUND(E3494/D3494*100,0)</f>
        <v>105</v>
      </c>
      <c r="Q3494" s="11">
        <f>IFERROR(ROUND(E3494/M3494,2),0)</f>
        <v>28.41</v>
      </c>
      <c r="R3494" s="16" t="s">
        <v>8315</v>
      </c>
      <c r="S3494" s="11" t="s">
        <v>8316</v>
      </c>
      <c r="T3494" s="21">
        <f>(((K3494/60)/60)/24)+DATE(1970,1,1)</f>
        <v>41897.536134259259</v>
      </c>
      <c r="U3494" s="21">
        <f>(((I3494/60)/60)/24)+DATE(1970,1,1)</f>
        <v>41927.536134259259</v>
      </c>
    </row>
    <row r="3495" spans="1:21" ht="49" x14ac:dyDescent="0.25">
      <c r="A3495">
        <v>3814</v>
      </c>
      <c r="B3495" s="9" t="s">
        <v>3811</v>
      </c>
      <c r="C3495" s="3" t="s">
        <v>7924</v>
      </c>
      <c r="D3495" s="12">
        <v>1500</v>
      </c>
      <c r="E3495" s="13">
        <v>2102</v>
      </c>
      <c r="F3495" s="11" t="s">
        <v>8218</v>
      </c>
      <c r="G3495" s="11" t="s">
        <v>8223</v>
      </c>
      <c r="H3495" s="11" t="s">
        <v>8245</v>
      </c>
      <c r="I3495" s="11">
        <v>1427860740</v>
      </c>
      <c r="K3495" s="11">
        <v>1424727712</v>
      </c>
      <c r="L3495" s="11" t="b">
        <v>0</v>
      </c>
      <c r="M3495" s="11">
        <v>34</v>
      </c>
      <c r="N3495" s="11" t="b">
        <v>1</v>
      </c>
      <c r="O3495" s="11" t="s">
        <v>8269</v>
      </c>
      <c r="P3495" s="14">
        <f>ROUND(E3495/D3495*100,0)</f>
        <v>140</v>
      </c>
      <c r="Q3495" s="11">
        <f>IFERROR(ROUND(E3495/M3495,2),0)</f>
        <v>61.82</v>
      </c>
      <c r="R3495" s="16" t="s">
        <v>8315</v>
      </c>
      <c r="S3495" s="11" t="s">
        <v>8316</v>
      </c>
      <c r="T3495" s="21">
        <f>(((K3495/60)/60)/24)+DATE(1970,1,1)</f>
        <v>42058.904074074075</v>
      </c>
      <c r="U3495" s="21">
        <f>(((I3495/60)/60)/24)+DATE(1970,1,1)</f>
        <v>42095.165972222225</v>
      </c>
    </row>
    <row r="3496" spans="1:21" ht="49" x14ac:dyDescent="0.25">
      <c r="A3496">
        <v>3386</v>
      </c>
      <c r="B3496" s="9" t="s">
        <v>3385</v>
      </c>
      <c r="C3496" s="3" t="s">
        <v>7496</v>
      </c>
      <c r="D3496" s="12">
        <v>2000</v>
      </c>
      <c r="E3496" s="13">
        <v>2100</v>
      </c>
      <c r="F3496" s="11" t="s">
        <v>8218</v>
      </c>
      <c r="G3496" s="11" t="s">
        <v>8223</v>
      </c>
      <c r="H3496" s="11" t="s">
        <v>8245</v>
      </c>
      <c r="I3496" s="11">
        <v>1417620506</v>
      </c>
      <c r="K3496" s="11">
        <v>1415028506</v>
      </c>
      <c r="L3496" s="11" t="b">
        <v>0</v>
      </c>
      <c r="M3496" s="11">
        <v>41</v>
      </c>
      <c r="N3496" s="11" t="b">
        <v>1</v>
      </c>
      <c r="O3496" s="11" t="s">
        <v>8269</v>
      </c>
      <c r="P3496" s="14">
        <f>ROUND(E3496/D3496*100,0)</f>
        <v>105</v>
      </c>
      <c r="Q3496" s="11">
        <f>IFERROR(ROUND(E3496/M3496,2),0)</f>
        <v>51.22</v>
      </c>
      <c r="R3496" s="16" t="s">
        <v>8315</v>
      </c>
      <c r="S3496" s="11" t="s">
        <v>8316</v>
      </c>
      <c r="T3496" s="21">
        <f>(((K3496/60)/60)/24)+DATE(1970,1,1)</f>
        <v>41946.644745370373</v>
      </c>
      <c r="U3496" s="21">
        <f>(((I3496/60)/60)/24)+DATE(1970,1,1)</f>
        <v>41976.644745370373</v>
      </c>
    </row>
    <row r="3497" spans="1:21" ht="49" x14ac:dyDescent="0.25">
      <c r="A3497">
        <v>3708</v>
      </c>
      <c r="B3497" s="9" t="s">
        <v>3705</v>
      </c>
      <c r="C3497" s="3" t="s">
        <v>7818</v>
      </c>
      <c r="D3497" s="12">
        <v>700</v>
      </c>
      <c r="E3497" s="13">
        <v>2100</v>
      </c>
      <c r="F3497" s="11" t="s">
        <v>8218</v>
      </c>
      <c r="G3497" s="11" t="s">
        <v>8223</v>
      </c>
      <c r="H3497" s="11" t="s">
        <v>8245</v>
      </c>
      <c r="I3497" s="11">
        <v>1404444286</v>
      </c>
      <c r="K3497" s="11">
        <v>1403234686</v>
      </c>
      <c r="L3497" s="11" t="b">
        <v>0</v>
      </c>
      <c r="M3497" s="11">
        <v>39</v>
      </c>
      <c r="N3497" s="11" t="b">
        <v>1</v>
      </c>
      <c r="O3497" s="11" t="s">
        <v>8269</v>
      </c>
      <c r="P3497" s="14">
        <f>ROUND(E3497/D3497*100,0)</f>
        <v>300</v>
      </c>
      <c r="Q3497" s="11">
        <f>IFERROR(ROUND(E3497/M3497,2),0)</f>
        <v>53.85</v>
      </c>
      <c r="R3497" s="16" t="s">
        <v>8315</v>
      </c>
      <c r="S3497" s="11" t="s">
        <v>8316</v>
      </c>
      <c r="T3497" s="21">
        <f>(((K3497/60)/60)/24)+DATE(1970,1,1)</f>
        <v>41810.142199074071</v>
      </c>
      <c r="U3497" s="21">
        <f>(((I3497/60)/60)/24)+DATE(1970,1,1)</f>
        <v>41824.142199074071</v>
      </c>
    </row>
    <row r="3498" spans="1:21" ht="49" x14ac:dyDescent="0.25">
      <c r="A3498">
        <v>3566</v>
      </c>
      <c r="B3498" s="9" t="s">
        <v>3565</v>
      </c>
      <c r="C3498" s="3" t="s">
        <v>7676</v>
      </c>
      <c r="D3498" s="12">
        <v>2000</v>
      </c>
      <c r="E3498" s="13">
        <v>2095</v>
      </c>
      <c r="F3498" s="11" t="s">
        <v>8218</v>
      </c>
      <c r="G3498" s="11" t="s">
        <v>8224</v>
      </c>
      <c r="H3498" s="11" t="s">
        <v>8246</v>
      </c>
      <c r="I3498" s="11">
        <v>1422015083</v>
      </c>
      <c r="K3498" s="11">
        <v>1419423083</v>
      </c>
      <c r="L3498" s="11" t="b">
        <v>0</v>
      </c>
      <c r="M3498" s="11">
        <v>38</v>
      </c>
      <c r="N3498" s="11" t="b">
        <v>1</v>
      </c>
      <c r="O3498" s="11" t="s">
        <v>8269</v>
      </c>
      <c r="P3498" s="14">
        <f>ROUND(E3498/D3498*100,0)</f>
        <v>105</v>
      </c>
      <c r="Q3498" s="11">
        <f>IFERROR(ROUND(E3498/M3498,2),0)</f>
        <v>55.13</v>
      </c>
      <c r="R3498" s="16" t="s">
        <v>8315</v>
      </c>
      <c r="S3498" s="11" t="s">
        <v>8316</v>
      </c>
      <c r="T3498" s="21">
        <f>(((K3498/60)/60)/24)+DATE(1970,1,1)</f>
        <v>41997.507905092592</v>
      </c>
      <c r="U3498" s="21">
        <f>(((I3498/60)/60)/24)+DATE(1970,1,1)</f>
        <v>42027.507905092592</v>
      </c>
    </row>
    <row r="3499" spans="1:21" ht="49" x14ac:dyDescent="0.25">
      <c r="A3499">
        <v>3601</v>
      </c>
      <c r="B3499" s="9" t="s">
        <v>3600</v>
      </c>
      <c r="C3499" s="3" t="s">
        <v>7711</v>
      </c>
      <c r="D3499" s="12">
        <v>2000</v>
      </c>
      <c r="E3499" s="13">
        <v>2087</v>
      </c>
      <c r="F3499" s="11" t="s">
        <v>8218</v>
      </c>
      <c r="G3499" s="11" t="s">
        <v>8224</v>
      </c>
      <c r="H3499" s="11" t="s">
        <v>8246</v>
      </c>
      <c r="I3499" s="11">
        <v>1421452682</v>
      </c>
      <c r="K3499" s="11">
        <v>1418860682</v>
      </c>
      <c r="L3499" s="11" t="b">
        <v>0</v>
      </c>
      <c r="M3499" s="11">
        <v>53</v>
      </c>
      <c r="N3499" s="11" t="b">
        <v>1</v>
      </c>
      <c r="O3499" s="11" t="s">
        <v>8269</v>
      </c>
      <c r="P3499" s="14">
        <f>ROUND(E3499/D3499*100,0)</f>
        <v>104</v>
      </c>
      <c r="Q3499" s="11">
        <f>IFERROR(ROUND(E3499/M3499,2),0)</f>
        <v>39.380000000000003</v>
      </c>
      <c r="R3499" s="16" t="s">
        <v>8315</v>
      </c>
      <c r="S3499" s="11" t="s">
        <v>8316</v>
      </c>
      <c r="T3499" s="21">
        <f>(((K3499/60)/60)/24)+DATE(1970,1,1)</f>
        <v>41990.99863425926</v>
      </c>
      <c r="U3499" s="21">
        <f>(((I3499/60)/60)/24)+DATE(1970,1,1)</f>
        <v>42020.99863425926</v>
      </c>
    </row>
    <row r="3500" spans="1:21" ht="49" x14ac:dyDescent="0.25">
      <c r="A3500">
        <v>3303</v>
      </c>
      <c r="B3500" s="9" t="s">
        <v>3303</v>
      </c>
      <c r="C3500" s="3" t="s">
        <v>7413</v>
      </c>
      <c r="D3500" s="12">
        <v>1800</v>
      </c>
      <c r="E3500" s="13">
        <v>2086</v>
      </c>
      <c r="F3500" s="11" t="s">
        <v>8218</v>
      </c>
      <c r="G3500" s="11" t="s">
        <v>8223</v>
      </c>
      <c r="H3500" s="11" t="s">
        <v>8245</v>
      </c>
      <c r="I3500" s="11">
        <v>1427553484</v>
      </c>
      <c r="K3500" s="11">
        <v>1424533084</v>
      </c>
      <c r="L3500" s="11" t="b">
        <v>0</v>
      </c>
      <c r="M3500" s="11">
        <v>35</v>
      </c>
      <c r="N3500" s="11" t="b">
        <v>1</v>
      </c>
      <c r="O3500" s="11" t="s">
        <v>8269</v>
      </c>
      <c r="P3500" s="14">
        <f>ROUND(E3500/D3500*100,0)</f>
        <v>116</v>
      </c>
      <c r="Q3500" s="11">
        <f>IFERROR(ROUND(E3500/M3500,2),0)</f>
        <v>59.6</v>
      </c>
      <c r="R3500" s="16" t="s">
        <v>8315</v>
      </c>
      <c r="S3500" s="11" t="s">
        <v>8316</v>
      </c>
      <c r="T3500" s="21">
        <f>(((K3500/60)/60)/24)+DATE(1970,1,1)</f>
        <v>42056.65143518518</v>
      </c>
      <c r="U3500" s="21">
        <f>(((I3500/60)/60)/24)+DATE(1970,1,1)</f>
        <v>42091.609768518523</v>
      </c>
    </row>
    <row r="3501" spans="1:21" ht="49" x14ac:dyDescent="0.25">
      <c r="A3501">
        <v>3477</v>
      </c>
      <c r="B3501" s="9" t="s">
        <v>3476</v>
      </c>
      <c r="C3501" s="3" t="s">
        <v>7587</v>
      </c>
      <c r="D3501" s="12">
        <v>1800</v>
      </c>
      <c r="E3501" s="13">
        <v>2076</v>
      </c>
      <c r="F3501" s="11" t="s">
        <v>8218</v>
      </c>
      <c r="G3501" s="11" t="s">
        <v>8223</v>
      </c>
      <c r="H3501" s="11" t="s">
        <v>8245</v>
      </c>
      <c r="I3501" s="11">
        <v>1431831600</v>
      </c>
      <c r="K3501" s="11">
        <v>1430761243</v>
      </c>
      <c r="L3501" s="11" t="b">
        <v>0</v>
      </c>
      <c r="M3501" s="11">
        <v>39</v>
      </c>
      <c r="N3501" s="11" t="b">
        <v>1</v>
      </c>
      <c r="O3501" s="11" t="s">
        <v>8269</v>
      </c>
      <c r="P3501" s="14">
        <f>ROUND(E3501/D3501*100,0)</f>
        <v>115</v>
      </c>
      <c r="Q3501" s="11">
        <f>IFERROR(ROUND(E3501/M3501,2),0)</f>
        <v>53.23</v>
      </c>
      <c r="R3501" s="16" t="s">
        <v>8315</v>
      </c>
      <c r="S3501" s="11" t="s">
        <v>8316</v>
      </c>
      <c r="T3501" s="21">
        <f>(((K3501/60)/60)/24)+DATE(1970,1,1)</f>
        <v>42128.736608796295</v>
      </c>
      <c r="U3501" s="21">
        <f>(((I3501/60)/60)/24)+DATE(1970,1,1)</f>
        <v>42141.125</v>
      </c>
    </row>
    <row r="3502" spans="1:21" ht="49" x14ac:dyDescent="0.25">
      <c r="A3502">
        <v>3379</v>
      </c>
      <c r="B3502" s="9" t="s">
        <v>3378</v>
      </c>
      <c r="C3502" s="3" t="s">
        <v>7489</v>
      </c>
      <c r="D3502" s="12">
        <v>2000</v>
      </c>
      <c r="E3502" s="13">
        <v>2073</v>
      </c>
      <c r="F3502" s="11" t="s">
        <v>8218</v>
      </c>
      <c r="G3502" s="11" t="s">
        <v>8224</v>
      </c>
      <c r="H3502" s="11" t="s">
        <v>8246</v>
      </c>
      <c r="I3502" s="11">
        <v>1440630000</v>
      </c>
      <c r="K3502" s="11">
        <v>1439122800</v>
      </c>
      <c r="L3502" s="11" t="b">
        <v>0</v>
      </c>
      <c r="M3502" s="11">
        <v>38</v>
      </c>
      <c r="N3502" s="11" t="b">
        <v>1</v>
      </c>
      <c r="O3502" s="11" t="s">
        <v>8269</v>
      </c>
      <c r="P3502" s="14">
        <f>ROUND(E3502/D3502*100,0)</f>
        <v>104</v>
      </c>
      <c r="Q3502" s="11">
        <f>IFERROR(ROUND(E3502/M3502,2),0)</f>
        <v>54.55</v>
      </c>
      <c r="R3502" s="16" t="s">
        <v>8315</v>
      </c>
      <c r="S3502" s="11" t="s">
        <v>8316</v>
      </c>
      <c r="T3502" s="21">
        <f>(((K3502/60)/60)/24)+DATE(1970,1,1)</f>
        <v>42225.513888888891</v>
      </c>
      <c r="U3502" s="21">
        <f>(((I3502/60)/60)/24)+DATE(1970,1,1)</f>
        <v>42242.958333333328</v>
      </c>
    </row>
    <row r="3503" spans="1:21" ht="49" x14ac:dyDescent="0.25">
      <c r="A3503">
        <v>3535</v>
      </c>
      <c r="B3503" s="9" t="s">
        <v>3534</v>
      </c>
      <c r="C3503" s="3" t="s">
        <v>7645</v>
      </c>
      <c r="D3503" s="12">
        <v>2000</v>
      </c>
      <c r="E3503" s="13">
        <v>2063</v>
      </c>
      <c r="F3503" s="11" t="s">
        <v>8218</v>
      </c>
      <c r="G3503" s="11" t="s">
        <v>8224</v>
      </c>
      <c r="H3503" s="11" t="s">
        <v>8246</v>
      </c>
      <c r="I3503" s="11">
        <v>1443808800</v>
      </c>
      <c r="K3503" s="11">
        <v>1441120910</v>
      </c>
      <c r="L3503" s="11" t="b">
        <v>0</v>
      </c>
      <c r="M3503" s="11">
        <v>46</v>
      </c>
      <c r="N3503" s="11" t="b">
        <v>1</v>
      </c>
      <c r="O3503" s="11" t="s">
        <v>8269</v>
      </c>
      <c r="P3503" s="14">
        <f>ROUND(E3503/D3503*100,0)</f>
        <v>103</v>
      </c>
      <c r="Q3503" s="11">
        <f>IFERROR(ROUND(E3503/M3503,2),0)</f>
        <v>44.85</v>
      </c>
      <c r="R3503" s="16" t="s">
        <v>8315</v>
      </c>
      <c r="S3503" s="11" t="s">
        <v>8316</v>
      </c>
      <c r="T3503" s="21">
        <f>(((K3503/60)/60)/24)+DATE(1970,1,1)</f>
        <v>42248.640162037031</v>
      </c>
      <c r="U3503" s="21">
        <f>(((I3503/60)/60)/24)+DATE(1970,1,1)</f>
        <v>42279.75</v>
      </c>
    </row>
    <row r="3504" spans="1:21" ht="49" x14ac:dyDescent="0.25">
      <c r="A3504">
        <v>3280</v>
      </c>
      <c r="B3504" s="9" t="s">
        <v>3280</v>
      </c>
      <c r="C3504" s="3" t="s">
        <v>7390</v>
      </c>
      <c r="D3504" s="12">
        <v>2000</v>
      </c>
      <c r="E3504" s="13">
        <v>2060</v>
      </c>
      <c r="F3504" s="11" t="s">
        <v>8218</v>
      </c>
      <c r="G3504" s="11" t="s">
        <v>8223</v>
      </c>
      <c r="H3504" s="11" t="s">
        <v>8245</v>
      </c>
      <c r="I3504" s="11">
        <v>1433134800</v>
      </c>
      <c r="K3504" s="11">
        <v>1430158198</v>
      </c>
      <c r="L3504" s="11" t="b">
        <v>0</v>
      </c>
      <c r="M3504" s="11">
        <v>30</v>
      </c>
      <c r="N3504" s="11" t="b">
        <v>1</v>
      </c>
      <c r="O3504" s="11" t="s">
        <v>8269</v>
      </c>
      <c r="P3504" s="14">
        <f>ROUND(E3504/D3504*100,0)</f>
        <v>103</v>
      </c>
      <c r="Q3504" s="11">
        <f>IFERROR(ROUND(E3504/M3504,2),0)</f>
        <v>68.67</v>
      </c>
      <c r="R3504" s="16" t="s">
        <v>8315</v>
      </c>
      <c r="S3504" s="11" t="s">
        <v>8316</v>
      </c>
      <c r="T3504" s="21">
        <f>(((K3504/60)/60)/24)+DATE(1970,1,1)</f>
        <v>42121.756921296299</v>
      </c>
      <c r="U3504" s="21">
        <f>(((I3504/60)/60)/24)+DATE(1970,1,1)</f>
        <v>42156.208333333328</v>
      </c>
    </row>
    <row r="3505" spans="1:21" ht="49" x14ac:dyDescent="0.25">
      <c r="A3505">
        <v>3465</v>
      </c>
      <c r="B3505" s="9" t="s">
        <v>3464</v>
      </c>
      <c r="C3505" s="3" t="s">
        <v>7575</v>
      </c>
      <c r="D3505" s="12">
        <v>2000</v>
      </c>
      <c r="E3505" s="13">
        <v>2060</v>
      </c>
      <c r="F3505" s="11" t="s">
        <v>8218</v>
      </c>
      <c r="G3505" s="11" t="s">
        <v>8224</v>
      </c>
      <c r="H3505" s="11" t="s">
        <v>8246</v>
      </c>
      <c r="I3505" s="11">
        <v>1439136000</v>
      </c>
      <c r="K3505" s="11">
        <v>1436972472</v>
      </c>
      <c r="L3505" s="11" t="b">
        <v>0</v>
      </c>
      <c r="M3505" s="11">
        <v>36</v>
      </c>
      <c r="N3505" s="11" t="b">
        <v>1</v>
      </c>
      <c r="O3505" s="11" t="s">
        <v>8269</v>
      </c>
      <c r="P3505" s="14">
        <f>ROUND(E3505/D3505*100,0)</f>
        <v>103</v>
      </c>
      <c r="Q3505" s="11">
        <f>IFERROR(ROUND(E3505/M3505,2),0)</f>
        <v>57.22</v>
      </c>
      <c r="R3505" s="16" t="s">
        <v>8315</v>
      </c>
      <c r="S3505" s="11" t="s">
        <v>8316</v>
      </c>
      <c r="T3505" s="21">
        <f>(((K3505/60)/60)/24)+DATE(1970,1,1)</f>
        <v>42200.625833333332</v>
      </c>
      <c r="U3505" s="21">
        <f>(((I3505/60)/60)/24)+DATE(1970,1,1)</f>
        <v>42225.666666666672</v>
      </c>
    </row>
    <row r="3506" spans="1:21" ht="49" x14ac:dyDescent="0.25">
      <c r="A3506">
        <v>3428</v>
      </c>
      <c r="B3506" s="9" t="s">
        <v>3427</v>
      </c>
      <c r="C3506" s="3" t="s">
        <v>7538</v>
      </c>
      <c r="D3506" s="12">
        <v>2000</v>
      </c>
      <c r="E3506" s="13">
        <v>2055</v>
      </c>
      <c r="F3506" s="11" t="s">
        <v>8218</v>
      </c>
      <c r="G3506" s="11" t="s">
        <v>8224</v>
      </c>
      <c r="H3506" s="11" t="s">
        <v>8246</v>
      </c>
      <c r="I3506" s="11">
        <v>1425142800</v>
      </c>
      <c r="K3506" s="11">
        <v>1422983847</v>
      </c>
      <c r="L3506" s="11" t="b">
        <v>0</v>
      </c>
      <c r="M3506" s="11">
        <v>51</v>
      </c>
      <c r="N3506" s="11" t="b">
        <v>1</v>
      </c>
      <c r="O3506" s="11" t="s">
        <v>8269</v>
      </c>
      <c r="P3506" s="14">
        <f>ROUND(E3506/D3506*100,0)</f>
        <v>103</v>
      </c>
      <c r="Q3506" s="11">
        <f>IFERROR(ROUND(E3506/M3506,2),0)</f>
        <v>40.29</v>
      </c>
      <c r="R3506" s="16" t="s">
        <v>8315</v>
      </c>
      <c r="S3506" s="11" t="s">
        <v>8316</v>
      </c>
      <c r="T3506" s="21">
        <f>(((K3506/60)/60)/24)+DATE(1970,1,1)</f>
        <v>42038.720451388886</v>
      </c>
      <c r="U3506" s="21">
        <f>(((I3506/60)/60)/24)+DATE(1970,1,1)</f>
        <v>42063.708333333328</v>
      </c>
    </row>
    <row r="3507" spans="1:21" ht="33" x14ac:dyDescent="0.25">
      <c r="A3507">
        <v>3678</v>
      </c>
      <c r="B3507" s="9" t="s">
        <v>3675</v>
      </c>
      <c r="C3507" s="3" t="s">
        <v>7788</v>
      </c>
      <c r="D3507" s="12">
        <v>2000</v>
      </c>
      <c r="E3507" s="13">
        <v>2050</v>
      </c>
      <c r="F3507" s="11" t="s">
        <v>8218</v>
      </c>
      <c r="G3507" s="11" t="s">
        <v>8224</v>
      </c>
      <c r="H3507" s="11" t="s">
        <v>8246</v>
      </c>
      <c r="I3507" s="11">
        <v>1433076298</v>
      </c>
      <c r="K3507" s="11">
        <v>1430052298</v>
      </c>
      <c r="L3507" s="11" t="b">
        <v>0</v>
      </c>
      <c r="M3507" s="11">
        <v>31</v>
      </c>
      <c r="N3507" s="11" t="b">
        <v>1</v>
      </c>
      <c r="O3507" s="11" t="s">
        <v>8269</v>
      </c>
      <c r="P3507" s="14">
        <f>ROUND(E3507/D3507*100,0)</f>
        <v>103</v>
      </c>
      <c r="Q3507" s="11">
        <f>IFERROR(ROUND(E3507/M3507,2),0)</f>
        <v>66.13</v>
      </c>
      <c r="R3507" s="16" t="s">
        <v>8315</v>
      </c>
      <c r="S3507" s="11" t="s">
        <v>8316</v>
      </c>
      <c r="T3507" s="21">
        <f>(((K3507/60)/60)/24)+DATE(1970,1,1)</f>
        <v>42120.531226851846</v>
      </c>
      <c r="U3507" s="21">
        <f>(((I3507/60)/60)/24)+DATE(1970,1,1)</f>
        <v>42155.531226851846</v>
      </c>
    </row>
    <row r="3508" spans="1:21" ht="49" x14ac:dyDescent="0.25">
      <c r="A3508">
        <v>3225</v>
      </c>
      <c r="B3508" s="9" t="s">
        <v>3225</v>
      </c>
      <c r="C3508" s="3" t="s">
        <v>7335</v>
      </c>
      <c r="D3508" s="12">
        <v>2000</v>
      </c>
      <c r="E3508" s="13">
        <v>2047</v>
      </c>
      <c r="F3508" s="11" t="s">
        <v>8218</v>
      </c>
      <c r="G3508" s="11" t="s">
        <v>8223</v>
      </c>
      <c r="H3508" s="11" t="s">
        <v>8245</v>
      </c>
      <c r="I3508" s="11">
        <v>1464987600</v>
      </c>
      <c r="K3508" s="11">
        <v>1463145938</v>
      </c>
      <c r="L3508" s="11" t="b">
        <v>1</v>
      </c>
      <c r="M3508" s="11">
        <v>39</v>
      </c>
      <c r="N3508" s="11" t="b">
        <v>1</v>
      </c>
      <c r="O3508" s="11" t="s">
        <v>8269</v>
      </c>
      <c r="P3508" s="14">
        <f>ROUND(E3508/D3508*100,0)</f>
        <v>102</v>
      </c>
      <c r="Q3508" s="11">
        <f>IFERROR(ROUND(E3508/M3508,2),0)</f>
        <v>52.49</v>
      </c>
      <c r="R3508" s="16" t="s">
        <v>8315</v>
      </c>
      <c r="S3508" s="11" t="s">
        <v>8316</v>
      </c>
      <c r="T3508" s="21">
        <f>(((K3508/60)/60)/24)+DATE(1970,1,1)</f>
        <v>42503.559467592597</v>
      </c>
      <c r="U3508" s="21">
        <f>(((I3508/60)/60)/24)+DATE(1970,1,1)</f>
        <v>42524.875</v>
      </c>
    </row>
    <row r="3509" spans="1:21" ht="33" x14ac:dyDescent="0.25">
      <c r="A3509">
        <v>3837</v>
      </c>
      <c r="B3509" s="9" t="s">
        <v>3834</v>
      </c>
      <c r="C3509" s="3" t="s">
        <v>7946</v>
      </c>
      <c r="D3509" s="12">
        <v>2000</v>
      </c>
      <c r="E3509" s="13">
        <v>2042</v>
      </c>
      <c r="F3509" s="11" t="s">
        <v>8218</v>
      </c>
      <c r="G3509" s="11" t="s">
        <v>8224</v>
      </c>
      <c r="H3509" s="11" t="s">
        <v>8246</v>
      </c>
      <c r="I3509" s="11">
        <v>1435947758</v>
      </c>
      <c r="K3509" s="11">
        <v>1432837358</v>
      </c>
      <c r="L3509" s="11" t="b">
        <v>0</v>
      </c>
      <c r="M3509" s="11">
        <v>17</v>
      </c>
      <c r="N3509" s="11" t="b">
        <v>1</v>
      </c>
      <c r="O3509" s="11" t="s">
        <v>8269</v>
      </c>
      <c r="P3509" s="14">
        <f>ROUND(E3509/D3509*100,0)</f>
        <v>102</v>
      </c>
      <c r="Q3509" s="11">
        <f>IFERROR(ROUND(E3509/M3509,2),0)</f>
        <v>120.12</v>
      </c>
      <c r="R3509" s="16" t="s">
        <v>8315</v>
      </c>
      <c r="S3509" s="11" t="s">
        <v>8316</v>
      </c>
      <c r="T3509" s="21">
        <f>(((K3509/60)/60)/24)+DATE(1970,1,1)</f>
        <v>42152.765717592592</v>
      </c>
      <c r="U3509" s="21">
        <f>(((I3509/60)/60)/24)+DATE(1970,1,1)</f>
        <v>42188.765717592592</v>
      </c>
    </row>
    <row r="3510" spans="1:21" ht="49" x14ac:dyDescent="0.25">
      <c r="A3510">
        <v>3472</v>
      </c>
      <c r="B3510" s="9" t="s">
        <v>3471</v>
      </c>
      <c r="C3510" s="3" t="s">
        <v>7582</v>
      </c>
      <c r="D3510" s="12">
        <v>2000</v>
      </c>
      <c r="E3510" s="13">
        <v>2041</v>
      </c>
      <c r="F3510" s="11" t="s">
        <v>8218</v>
      </c>
      <c r="G3510" s="11" t="s">
        <v>8223</v>
      </c>
      <c r="H3510" s="11" t="s">
        <v>8245</v>
      </c>
      <c r="I3510" s="11">
        <v>1415253540</v>
      </c>
      <c r="K3510" s="11">
        <v>1413432331</v>
      </c>
      <c r="L3510" s="11" t="b">
        <v>0</v>
      </c>
      <c r="M3510" s="11">
        <v>23</v>
      </c>
      <c r="N3510" s="11" t="b">
        <v>1</v>
      </c>
      <c r="O3510" s="11" t="s">
        <v>8269</v>
      </c>
      <c r="P3510" s="14">
        <f>ROUND(E3510/D3510*100,0)</f>
        <v>102</v>
      </c>
      <c r="Q3510" s="11">
        <f>IFERROR(ROUND(E3510/M3510,2),0)</f>
        <v>88.74</v>
      </c>
      <c r="R3510" s="16" t="s">
        <v>8315</v>
      </c>
      <c r="S3510" s="11" t="s">
        <v>8316</v>
      </c>
      <c r="T3510" s="21">
        <f>(((K3510/60)/60)/24)+DATE(1970,1,1)</f>
        <v>41928.170497685183</v>
      </c>
      <c r="U3510" s="21">
        <f>(((I3510/60)/60)/24)+DATE(1970,1,1)</f>
        <v>41949.249305555553</v>
      </c>
    </row>
    <row r="3511" spans="1:21" ht="49" x14ac:dyDescent="0.25">
      <c r="A3511">
        <v>3713</v>
      </c>
      <c r="B3511" s="9" t="s">
        <v>3710</v>
      </c>
      <c r="C3511" s="3" t="s">
        <v>7823</v>
      </c>
      <c r="D3511" s="12">
        <v>2000</v>
      </c>
      <c r="E3511" s="13">
        <v>2030</v>
      </c>
      <c r="F3511" s="11" t="s">
        <v>8218</v>
      </c>
      <c r="G3511" s="11" t="s">
        <v>8223</v>
      </c>
      <c r="H3511" s="11" t="s">
        <v>8245</v>
      </c>
      <c r="I3511" s="11">
        <v>1465062166</v>
      </c>
      <c r="K3511" s="11">
        <v>1463334166</v>
      </c>
      <c r="L3511" s="11" t="b">
        <v>0</v>
      </c>
      <c r="M3511" s="11">
        <v>19</v>
      </c>
      <c r="N3511" s="11" t="b">
        <v>1</v>
      </c>
      <c r="O3511" s="11" t="s">
        <v>8269</v>
      </c>
      <c r="P3511" s="14">
        <f>ROUND(E3511/D3511*100,0)</f>
        <v>102</v>
      </c>
      <c r="Q3511" s="11">
        <f>IFERROR(ROUND(E3511/M3511,2),0)</f>
        <v>106.84</v>
      </c>
      <c r="R3511" s="16" t="s">
        <v>8315</v>
      </c>
      <c r="S3511" s="11" t="s">
        <v>8316</v>
      </c>
      <c r="T3511" s="21">
        <f>(((K3511/60)/60)/24)+DATE(1970,1,1)</f>
        <v>42505.738032407404</v>
      </c>
      <c r="U3511" s="21">
        <f>(((I3511/60)/60)/24)+DATE(1970,1,1)</f>
        <v>42525.738032407404</v>
      </c>
    </row>
    <row r="3512" spans="1:21" ht="49" x14ac:dyDescent="0.25">
      <c r="A3512">
        <v>3519</v>
      </c>
      <c r="B3512" s="9" t="s">
        <v>3518</v>
      </c>
      <c r="C3512" s="3" t="s">
        <v>7629</v>
      </c>
      <c r="D3512" s="12">
        <v>2000</v>
      </c>
      <c r="E3512" s="13">
        <v>2027</v>
      </c>
      <c r="F3512" s="11" t="s">
        <v>8218</v>
      </c>
      <c r="G3512" s="11" t="s">
        <v>8224</v>
      </c>
      <c r="H3512" s="11" t="s">
        <v>8246</v>
      </c>
      <c r="I3512" s="11">
        <v>1425478950</v>
      </c>
      <c r="K3512" s="11">
        <v>1422886950</v>
      </c>
      <c r="L3512" s="11" t="b">
        <v>0</v>
      </c>
      <c r="M3512" s="11">
        <v>28</v>
      </c>
      <c r="N3512" s="11" t="b">
        <v>1</v>
      </c>
      <c r="O3512" s="11" t="s">
        <v>8269</v>
      </c>
      <c r="P3512" s="14">
        <f>ROUND(E3512/D3512*100,0)</f>
        <v>101</v>
      </c>
      <c r="Q3512" s="11">
        <f>IFERROR(ROUND(E3512/M3512,2),0)</f>
        <v>72.39</v>
      </c>
      <c r="R3512" s="16" t="s">
        <v>8315</v>
      </c>
      <c r="S3512" s="11" t="s">
        <v>8316</v>
      </c>
      <c r="T3512" s="21">
        <f>(((K3512/60)/60)/24)+DATE(1970,1,1)</f>
        <v>42037.598958333328</v>
      </c>
      <c r="U3512" s="21">
        <f>(((I3512/60)/60)/24)+DATE(1970,1,1)</f>
        <v>42067.598958333328</v>
      </c>
    </row>
    <row r="3513" spans="1:21" ht="49" x14ac:dyDescent="0.25">
      <c r="A3513">
        <v>3809</v>
      </c>
      <c r="B3513" s="9" t="s">
        <v>3806</v>
      </c>
      <c r="C3513" s="3" t="s">
        <v>7919</v>
      </c>
      <c r="D3513" s="12">
        <v>2000</v>
      </c>
      <c r="E3513" s="13">
        <v>2025</v>
      </c>
      <c r="F3513" s="11" t="s">
        <v>8218</v>
      </c>
      <c r="G3513" s="11" t="s">
        <v>8224</v>
      </c>
      <c r="H3513" s="11" t="s">
        <v>8246</v>
      </c>
      <c r="I3513" s="11">
        <v>1406761200</v>
      </c>
      <c r="K3513" s="11">
        <v>1402403907</v>
      </c>
      <c r="L3513" s="11" t="b">
        <v>0</v>
      </c>
      <c r="M3513" s="11">
        <v>38</v>
      </c>
      <c r="N3513" s="11" t="b">
        <v>1</v>
      </c>
      <c r="O3513" s="11" t="s">
        <v>8269</v>
      </c>
      <c r="P3513" s="14">
        <f>ROUND(E3513/D3513*100,0)</f>
        <v>101</v>
      </c>
      <c r="Q3513" s="11">
        <f>IFERROR(ROUND(E3513/M3513,2),0)</f>
        <v>53.29</v>
      </c>
      <c r="R3513" s="16" t="s">
        <v>8315</v>
      </c>
      <c r="S3513" s="11" t="s">
        <v>8316</v>
      </c>
      <c r="T3513" s="21">
        <f>(((K3513/60)/60)/24)+DATE(1970,1,1)</f>
        <v>41800.526701388888</v>
      </c>
      <c r="U3513" s="21">
        <f>(((I3513/60)/60)/24)+DATE(1970,1,1)</f>
        <v>41850.958333333336</v>
      </c>
    </row>
    <row r="3514" spans="1:21" ht="49" x14ac:dyDescent="0.25">
      <c r="A3514">
        <v>3839</v>
      </c>
      <c r="B3514" s="9" t="s">
        <v>3836</v>
      </c>
      <c r="C3514" s="3" t="s">
        <v>7948</v>
      </c>
      <c r="D3514" s="12">
        <v>2000</v>
      </c>
      <c r="E3514" s="13">
        <v>2025</v>
      </c>
      <c r="F3514" s="11" t="s">
        <v>8218</v>
      </c>
      <c r="G3514" s="11" t="s">
        <v>8223</v>
      </c>
      <c r="H3514" s="11" t="s">
        <v>8245</v>
      </c>
      <c r="I3514" s="11">
        <v>1438226724</v>
      </c>
      <c r="K3514" s="11">
        <v>1433042724</v>
      </c>
      <c r="L3514" s="11" t="b">
        <v>0</v>
      </c>
      <c r="M3514" s="11">
        <v>32</v>
      </c>
      <c r="N3514" s="11" t="b">
        <v>1</v>
      </c>
      <c r="O3514" s="11" t="s">
        <v>8269</v>
      </c>
      <c r="P3514" s="14">
        <f>ROUND(E3514/D3514*100,0)</f>
        <v>101</v>
      </c>
      <c r="Q3514" s="11">
        <f>IFERROR(ROUND(E3514/M3514,2),0)</f>
        <v>63.28</v>
      </c>
      <c r="R3514" s="16" t="s">
        <v>8315</v>
      </c>
      <c r="S3514" s="11" t="s">
        <v>8316</v>
      </c>
      <c r="T3514" s="21">
        <f>(((K3514/60)/60)/24)+DATE(1970,1,1)</f>
        <v>42155.142638888887</v>
      </c>
      <c r="U3514" s="21">
        <f>(((I3514/60)/60)/24)+DATE(1970,1,1)</f>
        <v>42215.142638888887</v>
      </c>
    </row>
    <row r="3515" spans="1:21" ht="49" x14ac:dyDescent="0.25">
      <c r="A3515">
        <v>3357</v>
      </c>
      <c r="B3515" s="9" t="s">
        <v>3356</v>
      </c>
      <c r="C3515" s="3" t="s">
        <v>7467</v>
      </c>
      <c r="D3515" s="12">
        <v>2000</v>
      </c>
      <c r="E3515" s="13">
        <v>2020</v>
      </c>
      <c r="F3515" s="11" t="s">
        <v>8218</v>
      </c>
      <c r="G3515" s="11" t="s">
        <v>8224</v>
      </c>
      <c r="H3515" s="11" t="s">
        <v>8246</v>
      </c>
      <c r="I3515" s="11">
        <v>1406887310</v>
      </c>
      <c r="K3515" s="11">
        <v>1404295310</v>
      </c>
      <c r="L3515" s="11" t="b">
        <v>0</v>
      </c>
      <c r="M3515" s="11">
        <v>21</v>
      </c>
      <c r="N3515" s="11" t="b">
        <v>1</v>
      </c>
      <c r="O3515" s="11" t="s">
        <v>8269</v>
      </c>
      <c r="P3515" s="14">
        <f>ROUND(E3515/D3515*100,0)</f>
        <v>101</v>
      </c>
      <c r="Q3515" s="11">
        <f>IFERROR(ROUND(E3515/M3515,2),0)</f>
        <v>96.19</v>
      </c>
      <c r="R3515" s="16" t="s">
        <v>8315</v>
      </c>
      <c r="S3515" s="11" t="s">
        <v>8316</v>
      </c>
      <c r="T3515" s="21">
        <f>(((K3515/60)/60)/24)+DATE(1970,1,1)</f>
        <v>41822.417939814812</v>
      </c>
      <c r="U3515" s="21">
        <f>(((I3515/60)/60)/24)+DATE(1970,1,1)</f>
        <v>41852.417939814812</v>
      </c>
    </row>
    <row r="3516" spans="1:21" ht="49" x14ac:dyDescent="0.25">
      <c r="A3516">
        <v>3474</v>
      </c>
      <c r="B3516" s="9" t="s">
        <v>3473</v>
      </c>
      <c r="C3516" s="3" t="s">
        <v>7584</v>
      </c>
      <c r="D3516" s="12">
        <v>2000</v>
      </c>
      <c r="E3516" s="13">
        <v>2020</v>
      </c>
      <c r="F3516" s="11" t="s">
        <v>8218</v>
      </c>
      <c r="G3516" s="11" t="s">
        <v>8224</v>
      </c>
      <c r="H3516" s="11" t="s">
        <v>8246</v>
      </c>
      <c r="I3516" s="11">
        <v>1469016131</v>
      </c>
      <c r="K3516" s="11">
        <v>1466424131</v>
      </c>
      <c r="L3516" s="11" t="b">
        <v>0</v>
      </c>
      <c r="M3516" s="11">
        <v>39</v>
      </c>
      <c r="N3516" s="11" t="b">
        <v>1</v>
      </c>
      <c r="O3516" s="11" t="s">
        <v>8269</v>
      </c>
      <c r="P3516" s="14">
        <f>ROUND(E3516/D3516*100,0)</f>
        <v>101</v>
      </c>
      <c r="Q3516" s="11">
        <f>IFERROR(ROUND(E3516/M3516,2),0)</f>
        <v>51.79</v>
      </c>
      <c r="R3516" s="16" t="s">
        <v>8315</v>
      </c>
      <c r="S3516" s="11" t="s">
        <v>8316</v>
      </c>
      <c r="T3516" s="21">
        <f>(((K3516/60)/60)/24)+DATE(1970,1,1)</f>
        <v>42541.501516203702</v>
      </c>
      <c r="U3516" s="21">
        <f>(((I3516/60)/60)/24)+DATE(1970,1,1)</f>
        <v>42571.501516203702</v>
      </c>
    </row>
    <row r="3517" spans="1:21" ht="49" x14ac:dyDescent="0.25">
      <c r="A3517">
        <v>3618</v>
      </c>
      <c r="B3517" s="9" t="s">
        <v>3616</v>
      </c>
      <c r="C3517" s="3" t="s">
        <v>7728</v>
      </c>
      <c r="D3517" s="12">
        <v>2000</v>
      </c>
      <c r="E3517" s="13">
        <v>2020</v>
      </c>
      <c r="F3517" s="11" t="s">
        <v>8218</v>
      </c>
      <c r="G3517" s="11" t="s">
        <v>8224</v>
      </c>
      <c r="H3517" s="11" t="s">
        <v>8246</v>
      </c>
      <c r="I3517" s="11">
        <v>1433343850</v>
      </c>
      <c r="K3517" s="11">
        <v>1430751850</v>
      </c>
      <c r="L3517" s="11" t="b">
        <v>0</v>
      </c>
      <c r="M3517" s="11">
        <v>56</v>
      </c>
      <c r="N3517" s="11" t="b">
        <v>1</v>
      </c>
      <c r="O3517" s="11" t="s">
        <v>8269</v>
      </c>
      <c r="P3517" s="14">
        <f>ROUND(E3517/D3517*100,0)</f>
        <v>101</v>
      </c>
      <c r="Q3517" s="11">
        <f>IFERROR(ROUND(E3517/M3517,2),0)</f>
        <v>36.07</v>
      </c>
      <c r="R3517" s="16" t="s">
        <v>8315</v>
      </c>
      <c r="S3517" s="11" t="s">
        <v>8316</v>
      </c>
      <c r="T3517" s="21">
        <f>(((K3517/60)/60)/24)+DATE(1970,1,1)</f>
        <v>42128.627893518518</v>
      </c>
      <c r="U3517" s="21">
        <f>(((I3517/60)/60)/24)+DATE(1970,1,1)</f>
        <v>42158.627893518518</v>
      </c>
    </row>
    <row r="3518" spans="1:21" ht="33" x14ac:dyDescent="0.25">
      <c r="A3518">
        <v>3520</v>
      </c>
      <c r="B3518" s="9" t="s">
        <v>3519</v>
      </c>
      <c r="C3518" s="3" t="s">
        <v>7630</v>
      </c>
      <c r="D3518" s="12">
        <v>2000</v>
      </c>
      <c r="E3518" s="13">
        <v>2015</v>
      </c>
      <c r="F3518" s="11" t="s">
        <v>8218</v>
      </c>
      <c r="G3518" s="11" t="s">
        <v>8224</v>
      </c>
      <c r="H3518" s="11" t="s">
        <v>8246</v>
      </c>
      <c r="I3518" s="11">
        <v>1441547220</v>
      </c>
      <c r="K3518" s="11">
        <v>1439322412</v>
      </c>
      <c r="L3518" s="11" t="b">
        <v>0</v>
      </c>
      <c r="M3518" s="11">
        <v>21</v>
      </c>
      <c r="N3518" s="11" t="b">
        <v>1</v>
      </c>
      <c r="O3518" s="11" t="s">
        <v>8269</v>
      </c>
      <c r="P3518" s="14">
        <f>ROUND(E3518/D3518*100,0)</f>
        <v>101</v>
      </c>
      <c r="Q3518" s="11">
        <f>IFERROR(ROUND(E3518/M3518,2),0)</f>
        <v>95.95</v>
      </c>
      <c r="R3518" s="16" t="s">
        <v>8315</v>
      </c>
      <c r="S3518" s="11" t="s">
        <v>8316</v>
      </c>
      <c r="T3518" s="21">
        <f>(((K3518/60)/60)/24)+DATE(1970,1,1)</f>
        <v>42227.824212962965</v>
      </c>
      <c r="U3518" s="21">
        <f>(((I3518/60)/60)/24)+DATE(1970,1,1)</f>
        <v>42253.57430555555</v>
      </c>
    </row>
    <row r="3519" spans="1:21" ht="49" x14ac:dyDescent="0.25">
      <c r="A3519">
        <v>3594</v>
      </c>
      <c r="B3519" s="9" t="s">
        <v>3593</v>
      </c>
      <c r="C3519" s="3" t="s">
        <v>7704</v>
      </c>
      <c r="D3519" s="12">
        <v>1600</v>
      </c>
      <c r="E3519" s="13">
        <v>2015</v>
      </c>
      <c r="F3519" s="11" t="s">
        <v>8218</v>
      </c>
      <c r="G3519" s="11" t="s">
        <v>8223</v>
      </c>
      <c r="H3519" s="11" t="s">
        <v>8245</v>
      </c>
      <c r="I3519" s="11">
        <v>1472952982</v>
      </c>
      <c r="K3519" s="11">
        <v>1470792982</v>
      </c>
      <c r="L3519" s="11" t="b">
        <v>0</v>
      </c>
      <c r="M3519" s="11">
        <v>36</v>
      </c>
      <c r="N3519" s="11" t="b">
        <v>1</v>
      </c>
      <c r="O3519" s="11" t="s">
        <v>8269</v>
      </c>
      <c r="P3519" s="14">
        <f>ROUND(E3519/D3519*100,0)</f>
        <v>126</v>
      </c>
      <c r="Q3519" s="11">
        <f>IFERROR(ROUND(E3519/M3519,2),0)</f>
        <v>55.97</v>
      </c>
      <c r="R3519" s="16" t="s">
        <v>8315</v>
      </c>
      <c r="S3519" s="11" t="s">
        <v>8316</v>
      </c>
      <c r="T3519" s="21">
        <f>(((K3519/60)/60)/24)+DATE(1970,1,1)</f>
        <v>42592.066921296297</v>
      </c>
      <c r="U3519" s="21">
        <f>(((I3519/60)/60)/24)+DATE(1970,1,1)</f>
        <v>42617.066921296297</v>
      </c>
    </row>
    <row r="3520" spans="1:21" ht="49" x14ac:dyDescent="0.25">
      <c r="A3520">
        <v>3727</v>
      </c>
      <c r="B3520" s="9" t="s">
        <v>3724</v>
      </c>
      <c r="C3520" s="3" t="s">
        <v>7837</v>
      </c>
      <c r="D3520" s="12">
        <v>2000</v>
      </c>
      <c r="E3520" s="13">
        <v>2015</v>
      </c>
      <c r="F3520" s="11" t="s">
        <v>8218</v>
      </c>
      <c r="G3520" s="11" t="s">
        <v>8223</v>
      </c>
      <c r="H3520" s="11" t="s">
        <v>8245</v>
      </c>
      <c r="I3520" s="11">
        <v>1476939300</v>
      </c>
      <c r="K3520" s="11">
        <v>1474273294</v>
      </c>
      <c r="L3520" s="11" t="b">
        <v>0</v>
      </c>
      <c r="M3520" s="11">
        <v>33</v>
      </c>
      <c r="N3520" s="11" t="b">
        <v>1</v>
      </c>
      <c r="O3520" s="11" t="s">
        <v>8269</v>
      </c>
      <c r="P3520" s="14">
        <f>ROUND(E3520/D3520*100,0)</f>
        <v>101</v>
      </c>
      <c r="Q3520" s="11">
        <f>IFERROR(ROUND(E3520/M3520,2),0)</f>
        <v>61.06</v>
      </c>
      <c r="R3520" s="16" t="s">
        <v>8315</v>
      </c>
      <c r="S3520" s="11" t="s">
        <v>8316</v>
      </c>
      <c r="T3520" s="21">
        <f>(((K3520/60)/60)/24)+DATE(1970,1,1)</f>
        <v>42632.348310185189</v>
      </c>
      <c r="U3520" s="21">
        <f>(((I3520/60)/60)/24)+DATE(1970,1,1)</f>
        <v>42663.204861111109</v>
      </c>
    </row>
    <row r="3521" spans="1:21" ht="49" x14ac:dyDescent="0.25">
      <c r="A3521">
        <v>3653</v>
      </c>
      <c r="B3521" s="9" t="s">
        <v>3650</v>
      </c>
      <c r="C3521" s="3" t="s">
        <v>7763</v>
      </c>
      <c r="D3521" s="12">
        <v>2000</v>
      </c>
      <c r="E3521" s="13">
        <v>2010</v>
      </c>
      <c r="F3521" s="11" t="s">
        <v>8218</v>
      </c>
      <c r="G3521" s="11" t="s">
        <v>8224</v>
      </c>
      <c r="H3521" s="11" t="s">
        <v>8246</v>
      </c>
      <c r="I3521" s="11">
        <v>1438764207</v>
      </c>
      <c r="K3521" s="11">
        <v>1436172207</v>
      </c>
      <c r="L3521" s="11" t="b">
        <v>0</v>
      </c>
      <c r="M3521" s="11">
        <v>33</v>
      </c>
      <c r="N3521" s="11" t="b">
        <v>1</v>
      </c>
      <c r="O3521" s="11" t="s">
        <v>8269</v>
      </c>
      <c r="P3521" s="14">
        <f>ROUND(E3521/D3521*100,0)</f>
        <v>101</v>
      </c>
      <c r="Q3521" s="11">
        <f>IFERROR(ROUND(E3521/M3521,2),0)</f>
        <v>60.91</v>
      </c>
      <c r="R3521" s="16" t="s">
        <v>8315</v>
      </c>
      <c r="S3521" s="11" t="s">
        <v>8316</v>
      </c>
      <c r="T3521" s="21">
        <f>(((K3521/60)/60)/24)+DATE(1970,1,1)</f>
        <v>42191.363506944443</v>
      </c>
      <c r="U3521" s="21">
        <f>(((I3521/60)/60)/24)+DATE(1970,1,1)</f>
        <v>42221.363506944443</v>
      </c>
    </row>
    <row r="3522" spans="1:21" ht="49" x14ac:dyDescent="0.25">
      <c r="A3522">
        <v>3373</v>
      </c>
      <c r="B3522" s="9" t="s">
        <v>3372</v>
      </c>
      <c r="C3522" s="3" t="s">
        <v>7483</v>
      </c>
      <c r="D3522" s="12">
        <v>2000</v>
      </c>
      <c r="E3522" s="13">
        <v>2005</v>
      </c>
      <c r="F3522" s="11" t="s">
        <v>8218</v>
      </c>
      <c r="G3522" s="11" t="s">
        <v>8224</v>
      </c>
      <c r="H3522" s="11" t="s">
        <v>8246</v>
      </c>
      <c r="I3522" s="11">
        <v>1437235200</v>
      </c>
      <c r="K3522" s="11">
        <v>1435177840</v>
      </c>
      <c r="L3522" s="11" t="b">
        <v>0</v>
      </c>
      <c r="M3522" s="11">
        <v>30</v>
      </c>
      <c r="N3522" s="11" t="b">
        <v>1</v>
      </c>
      <c r="O3522" s="11" t="s">
        <v>8269</v>
      </c>
      <c r="P3522" s="14">
        <f>ROUND(E3522/D3522*100,0)</f>
        <v>100</v>
      </c>
      <c r="Q3522" s="11">
        <f>IFERROR(ROUND(E3522/M3522,2),0)</f>
        <v>66.83</v>
      </c>
      <c r="R3522" s="16" t="s">
        <v>8315</v>
      </c>
      <c r="S3522" s="11" t="s">
        <v>8316</v>
      </c>
      <c r="T3522" s="21">
        <f>(((K3522/60)/60)/24)+DATE(1970,1,1)</f>
        <v>42179.854629629626</v>
      </c>
      <c r="U3522" s="21">
        <f>(((I3522/60)/60)/24)+DATE(1970,1,1)</f>
        <v>42203.666666666672</v>
      </c>
    </row>
    <row r="3523" spans="1:21" ht="33" x14ac:dyDescent="0.25">
      <c r="A3523">
        <v>3159</v>
      </c>
      <c r="B3523" s="9" t="s">
        <v>3159</v>
      </c>
      <c r="C3523" s="3" t="s">
        <v>7269</v>
      </c>
      <c r="D3523" s="12">
        <v>1500</v>
      </c>
      <c r="E3523" s="13">
        <v>2002.22</v>
      </c>
      <c r="F3523" s="11" t="s">
        <v>8218</v>
      </c>
      <c r="G3523" s="11" t="s">
        <v>8223</v>
      </c>
      <c r="H3523" s="11" t="s">
        <v>8245</v>
      </c>
      <c r="I3523" s="11">
        <v>1326927600</v>
      </c>
      <c r="K3523" s="11">
        <v>1323221761</v>
      </c>
      <c r="L3523" s="11" t="b">
        <v>1</v>
      </c>
      <c r="M3523" s="11">
        <v>52</v>
      </c>
      <c r="N3523" s="11" t="b">
        <v>1</v>
      </c>
      <c r="O3523" s="11" t="s">
        <v>8269</v>
      </c>
      <c r="P3523" s="14">
        <f>ROUND(E3523/D3523*100,0)</f>
        <v>133</v>
      </c>
      <c r="Q3523" s="11">
        <f>IFERROR(ROUND(E3523/M3523,2),0)</f>
        <v>38.5</v>
      </c>
      <c r="R3523" s="16" t="s">
        <v>8315</v>
      </c>
      <c r="S3523" s="11" t="s">
        <v>8316</v>
      </c>
      <c r="T3523" s="21">
        <f>(((K3523/60)/60)/24)+DATE(1970,1,1)</f>
        <v>40884.066678240742</v>
      </c>
      <c r="U3523" s="21">
        <f>(((I3523/60)/60)/24)+DATE(1970,1,1)</f>
        <v>40926.958333333336</v>
      </c>
    </row>
    <row r="3524" spans="1:21" ht="49" x14ac:dyDescent="0.25">
      <c r="A3524">
        <v>3216</v>
      </c>
      <c r="B3524" s="9" t="s">
        <v>3216</v>
      </c>
      <c r="C3524" s="3" t="s">
        <v>7326</v>
      </c>
      <c r="D3524" s="12">
        <v>2000</v>
      </c>
      <c r="E3524" s="13">
        <v>2001</v>
      </c>
      <c r="F3524" s="11" t="s">
        <v>8218</v>
      </c>
      <c r="G3524" s="11" t="s">
        <v>8224</v>
      </c>
      <c r="H3524" s="11" t="s">
        <v>8246</v>
      </c>
      <c r="I3524" s="11">
        <v>1436625000</v>
      </c>
      <c r="K3524" s="11">
        <v>1433934371</v>
      </c>
      <c r="L3524" s="11" t="b">
        <v>1</v>
      </c>
      <c r="M3524" s="11">
        <v>35</v>
      </c>
      <c r="N3524" s="11" t="b">
        <v>1</v>
      </c>
      <c r="O3524" s="11" t="s">
        <v>8269</v>
      </c>
      <c r="P3524" s="14">
        <f>ROUND(E3524/D3524*100,0)</f>
        <v>100</v>
      </c>
      <c r="Q3524" s="11">
        <f>IFERROR(ROUND(E3524/M3524,2),0)</f>
        <v>57.17</v>
      </c>
      <c r="R3524" s="16" t="s">
        <v>8315</v>
      </c>
      <c r="S3524" s="11" t="s">
        <v>8316</v>
      </c>
      <c r="T3524" s="21">
        <f>(((K3524/60)/60)/24)+DATE(1970,1,1)</f>
        <v>42165.462627314817</v>
      </c>
      <c r="U3524" s="21">
        <f>(((I3524/60)/60)/24)+DATE(1970,1,1)</f>
        <v>42196.604166666672</v>
      </c>
    </row>
    <row r="3525" spans="1:21" ht="49" x14ac:dyDescent="0.25">
      <c r="A3525">
        <v>3385</v>
      </c>
      <c r="B3525" s="9" t="s">
        <v>3384</v>
      </c>
      <c r="C3525" s="3" t="s">
        <v>7495</v>
      </c>
      <c r="D3525" s="12">
        <v>2000</v>
      </c>
      <c r="E3525" s="13">
        <v>2000</v>
      </c>
      <c r="F3525" s="11" t="s">
        <v>8218</v>
      </c>
      <c r="G3525" s="11" t="s">
        <v>8223</v>
      </c>
      <c r="H3525" s="11" t="s">
        <v>8245</v>
      </c>
      <c r="I3525" s="11">
        <v>1418244552</v>
      </c>
      <c r="K3525" s="11">
        <v>1415652552</v>
      </c>
      <c r="L3525" s="11" t="b">
        <v>0</v>
      </c>
      <c r="M3525" s="11">
        <v>15</v>
      </c>
      <c r="N3525" s="11" t="b">
        <v>1</v>
      </c>
      <c r="O3525" s="11" t="s">
        <v>8269</v>
      </c>
      <c r="P3525" s="14">
        <f>ROUND(E3525/D3525*100,0)</f>
        <v>100</v>
      </c>
      <c r="Q3525" s="11">
        <f>IFERROR(ROUND(E3525/M3525,2),0)</f>
        <v>133.33000000000001</v>
      </c>
      <c r="R3525" s="16" t="s">
        <v>8315</v>
      </c>
      <c r="S3525" s="11" t="s">
        <v>8316</v>
      </c>
      <c r="T3525" s="21">
        <f>(((K3525/60)/60)/24)+DATE(1970,1,1)</f>
        <v>41953.8675</v>
      </c>
      <c r="U3525" s="21">
        <f>(((I3525/60)/60)/24)+DATE(1970,1,1)</f>
        <v>41983.8675</v>
      </c>
    </row>
    <row r="3526" spans="1:21" ht="49" x14ac:dyDescent="0.25">
      <c r="A3526">
        <v>3403</v>
      </c>
      <c r="B3526" s="9" t="s">
        <v>3402</v>
      </c>
      <c r="C3526" s="3" t="s">
        <v>7513</v>
      </c>
      <c r="D3526" s="12">
        <v>2000</v>
      </c>
      <c r="E3526" s="13">
        <v>2000</v>
      </c>
      <c r="F3526" s="11" t="s">
        <v>8218</v>
      </c>
      <c r="G3526" s="11" t="s">
        <v>8224</v>
      </c>
      <c r="H3526" s="11" t="s">
        <v>8246</v>
      </c>
      <c r="I3526" s="11">
        <v>1435230324</v>
      </c>
      <c r="K3526" s="11">
        <v>1432638324</v>
      </c>
      <c r="L3526" s="11" t="b">
        <v>0</v>
      </c>
      <c r="M3526" s="11">
        <v>17</v>
      </c>
      <c r="N3526" s="11" t="b">
        <v>1</v>
      </c>
      <c r="O3526" s="11" t="s">
        <v>8269</v>
      </c>
      <c r="P3526" s="14">
        <f>ROUND(E3526/D3526*100,0)</f>
        <v>100</v>
      </c>
      <c r="Q3526" s="11">
        <f>IFERROR(ROUND(E3526/M3526,2),0)</f>
        <v>117.65</v>
      </c>
      <c r="R3526" s="16" t="s">
        <v>8315</v>
      </c>
      <c r="S3526" s="11" t="s">
        <v>8316</v>
      </c>
      <c r="T3526" s="21">
        <f>(((K3526/60)/60)/24)+DATE(1970,1,1)</f>
        <v>42150.462083333332</v>
      </c>
      <c r="U3526" s="21">
        <f>(((I3526/60)/60)/24)+DATE(1970,1,1)</f>
        <v>42180.462083333332</v>
      </c>
    </row>
    <row r="3527" spans="1:21" ht="49" x14ac:dyDescent="0.25">
      <c r="A3527">
        <v>3431</v>
      </c>
      <c r="B3527" s="9" t="s">
        <v>3430</v>
      </c>
      <c r="C3527" s="3" t="s">
        <v>7541</v>
      </c>
      <c r="D3527" s="12">
        <v>2000</v>
      </c>
      <c r="E3527" s="13">
        <v>2000</v>
      </c>
      <c r="F3527" s="11" t="s">
        <v>8218</v>
      </c>
      <c r="G3527" s="11" t="s">
        <v>8223</v>
      </c>
      <c r="H3527" s="11" t="s">
        <v>8245</v>
      </c>
      <c r="I3527" s="11">
        <v>1408383153</v>
      </c>
      <c r="K3527" s="11">
        <v>1405791153</v>
      </c>
      <c r="L3527" s="11" t="b">
        <v>0</v>
      </c>
      <c r="M3527" s="11">
        <v>21</v>
      </c>
      <c r="N3527" s="11" t="b">
        <v>1</v>
      </c>
      <c r="O3527" s="11" t="s">
        <v>8269</v>
      </c>
      <c r="P3527" s="14">
        <f>ROUND(E3527/D3527*100,0)</f>
        <v>100</v>
      </c>
      <c r="Q3527" s="11">
        <f>IFERROR(ROUND(E3527/M3527,2),0)</f>
        <v>95.24</v>
      </c>
      <c r="R3527" s="16" t="s">
        <v>8315</v>
      </c>
      <c r="S3527" s="11" t="s">
        <v>8316</v>
      </c>
      <c r="T3527" s="21">
        <f>(((K3527/60)/60)/24)+DATE(1970,1,1)</f>
        <v>41839.730937500004</v>
      </c>
      <c r="U3527" s="21">
        <f>(((I3527/60)/60)/24)+DATE(1970,1,1)</f>
        <v>41869.730937500004</v>
      </c>
    </row>
    <row r="3528" spans="1:21" ht="49" x14ac:dyDescent="0.25">
      <c r="A3528">
        <v>3445</v>
      </c>
      <c r="B3528" s="9" t="s">
        <v>3444</v>
      </c>
      <c r="C3528" s="3" t="s">
        <v>7555</v>
      </c>
      <c r="D3528" s="12">
        <v>2000</v>
      </c>
      <c r="E3528" s="13">
        <v>2000</v>
      </c>
      <c r="F3528" s="11" t="s">
        <v>8218</v>
      </c>
      <c r="G3528" s="11" t="s">
        <v>8224</v>
      </c>
      <c r="H3528" s="11" t="s">
        <v>8246</v>
      </c>
      <c r="I3528" s="11">
        <v>1445604236</v>
      </c>
      <c r="K3528" s="11">
        <v>1443185036</v>
      </c>
      <c r="L3528" s="11" t="b">
        <v>0</v>
      </c>
      <c r="M3528" s="11">
        <v>31</v>
      </c>
      <c r="N3528" s="11" t="b">
        <v>1</v>
      </c>
      <c r="O3528" s="11" t="s">
        <v>8269</v>
      </c>
      <c r="P3528" s="14">
        <f>ROUND(E3528/D3528*100,0)</f>
        <v>100</v>
      </c>
      <c r="Q3528" s="11">
        <f>IFERROR(ROUND(E3528/M3528,2),0)</f>
        <v>64.52</v>
      </c>
      <c r="R3528" s="16" t="s">
        <v>8315</v>
      </c>
      <c r="S3528" s="11" t="s">
        <v>8316</v>
      </c>
      <c r="T3528" s="21">
        <f>(((K3528/60)/60)/24)+DATE(1970,1,1)</f>
        <v>42272.530509259261</v>
      </c>
      <c r="U3528" s="21">
        <f>(((I3528/60)/60)/24)+DATE(1970,1,1)</f>
        <v>42300.530509259261</v>
      </c>
    </row>
    <row r="3529" spans="1:21" ht="49" x14ac:dyDescent="0.25">
      <c r="A3529">
        <v>3627</v>
      </c>
      <c r="B3529" s="9" t="s">
        <v>3625</v>
      </c>
      <c r="C3529" s="3" t="s">
        <v>7737</v>
      </c>
      <c r="D3529" s="12">
        <v>2000</v>
      </c>
      <c r="E3529" s="13">
        <v>2000</v>
      </c>
      <c r="F3529" s="11" t="s">
        <v>8218</v>
      </c>
      <c r="G3529" s="11" t="s">
        <v>8223</v>
      </c>
      <c r="H3529" s="11" t="s">
        <v>8245</v>
      </c>
      <c r="I3529" s="11">
        <v>1463803140</v>
      </c>
      <c r="K3529" s="11">
        <v>1459446487</v>
      </c>
      <c r="L3529" s="11" t="b">
        <v>0</v>
      </c>
      <c r="M3529" s="11">
        <v>29</v>
      </c>
      <c r="N3529" s="11" t="b">
        <v>1</v>
      </c>
      <c r="O3529" s="11" t="s">
        <v>8269</v>
      </c>
      <c r="P3529" s="14">
        <f>ROUND(E3529/D3529*100,0)</f>
        <v>100</v>
      </c>
      <c r="Q3529" s="11">
        <f>IFERROR(ROUND(E3529/M3529,2),0)</f>
        <v>68.97</v>
      </c>
      <c r="R3529" s="16" t="s">
        <v>8315</v>
      </c>
      <c r="S3529" s="11" t="s">
        <v>8316</v>
      </c>
      <c r="T3529" s="21">
        <f>(((K3529/60)/60)/24)+DATE(1970,1,1)</f>
        <v>42460.741747685184</v>
      </c>
      <c r="U3529" s="21">
        <f>(((I3529/60)/60)/24)+DATE(1970,1,1)</f>
        <v>42511.165972222225</v>
      </c>
    </row>
    <row r="3530" spans="1:21" ht="49" x14ac:dyDescent="0.25">
      <c r="A3530">
        <v>3383</v>
      </c>
      <c r="B3530" s="9" t="s">
        <v>3382</v>
      </c>
      <c r="C3530" s="3" t="s">
        <v>7493</v>
      </c>
      <c r="D3530" s="12">
        <v>1750</v>
      </c>
      <c r="E3530" s="13">
        <v>1955</v>
      </c>
      <c r="F3530" s="11" t="s">
        <v>8218</v>
      </c>
      <c r="G3530" s="11" t="s">
        <v>8223</v>
      </c>
      <c r="H3530" s="11" t="s">
        <v>8245</v>
      </c>
      <c r="I3530" s="11">
        <v>1466707620</v>
      </c>
      <c r="K3530" s="11">
        <v>1464979620</v>
      </c>
      <c r="L3530" s="11" t="b">
        <v>0</v>
      </c>
      <c r="M3530" s="11">
        <v>30</v>
      </c>
      <c r="N3530" s="11" t="b">
        <v>1</v>
      </c>
      <c r="O3530" s="11" t="s">
        <v>8269</v>
      </c>
      <c r="P3530" s="14">
        <f>ROUND(E3530/D3530*100,0)</f>
        <v>112</v>
      </c>
      <c r="Q3530" s="11">
        <f>IFERROR(ROUND(E3530/M3530,2),0)</f>
        <v>65.17</v>
      </c>
      <c r="R3530" s="16" t="s">
        <v>8315</v>
      </c>
      <c r="S3530" s="11" t="s">
        <v>8316</v>
      </c>
      <c r="T3530" s="21">
        <f>(((K3530/60)/60)/24)+DATE(1970,1,1)</f>
        <v>42524.782638888893</v>
      </c>
      <c r="U3530" s="21">
        <f>(((I3530/60)/60)/24)+DATE(1970,1,1)</f>
        <v>42544.782638888893</v>
      </c>
    </row>
    <row r="3531" spans="1:21" ht="21" x14ac:dyDescent="0.25">
      <c r="A3531">
        <v>3271</v>
      </c>
      <c r="B3531" s="9" t="s">
        <v>3271</v>
      </c>
      <c r="C3531" s="3" t="s">
        <v>7381</v>
      </c>
      <c r="D3531" s="12">
        <v>1500</v>
      </c>
      <c r="E3531" s="13">
        <v>1950</v>
      </c>
      <c r="F3531" s="11" t="s">
        <v>8218</v>
      </c>
      <c r="G3531" s="11" t="s">
        <v>8224</v>
      </c>
      <c r="H3531" s="11" t="s">
        <v>8246</v>
      </c>
      <c r="I3531" s="11">
        <v>1414927775</v>
      </c>
      <c r="K3531" s="11">
        <v>1412332175</v>
      </c>
      <c r="L3531" s="11" t="b">
        <v>1</v>
      </c>
      <c r="M3531" s="11">
        <v>51</v>
      </c>
      <c r="N3531" s="11" t="b">
        <v>1</v>
      </c>
      <c r="O3531" s="11" t="s">
        <v>8269</v>
      </c>
      <c r="P3531" s="14">
        <f>ROUND(E3531/D3531*100,0)</f>
        <v>130</v>
      </c>
      <c r="Q3531" s="11">
        <f>IFERROR(ROUND(E3531/M3531,2),0)</f>
        <v>38.24</v>
      </c>
      <c r="R3531" s="16" t="s">
        <v>8315</v>
      </c>
      <c r="S3531" s="11" t="s">
        <v>8316</v>
      </c>
      <c r="T3531" s="21">
        <f>(((K3531/60)/60)/24)+DATE(1970,1,1)</f>
        <v>41915.437210648146</v>
      </c>
      <c r="U3531" s="21">
        <f>(((I3531/60)/60)/24)+DATE(1970,1,1)</f>
        <v>41945.478877314818</v>
      </c>
    </row>
    <row r="3532" spans="1:21" ht="49" x14ac:dyDescent="0.25">
      <c r="A3532">
        <v>3479</v>
      </c>
      <c r="B3532" s="9" t="s">
        <v>3478</v>
      </c>
      <c r="C3532" s="3" t="s">
        <v>7589</v>
      </c>
      <c r="D3532" s="12">
        <v>1500</v>
      </c>
      <c r="E3532" s="13">
        <v>1918</v>
      </c>
      <c r="F3532" s="11" t="s">
        <v>8218</v>
      </c>
      <c r="G3532" s="11" t="s">
        <v>8224</v>
      </c>
      <c r="H3532" s="11" t="s">
        <v>8246</v>
      </c>
      <c r="I3532" s="11">
        <v>1403382680</v>
      </c>
      <c r="K3532" s="11">
        <v>1400790680</v>
      </c>
      <c r="L3532" s="11" t="b">
        <v>0</v>
      </c>
      <c r="M3532" s="11">
        <v>56</v>
      </c>
      <c r="N3532" s="11" t="b">
        <v>1</v>
      </c>
      <c r="O3532" s="11" t="s">
        <v>8269</v>
      </c>
      <c r="P3532" s="14">
        <f>ROUND(E3532/D3532*100,0)</f>
        <v>128</v>
      </c>
      <c r="Q3532" s="11">
        <f>IFERROR(ROUND(E3532/M3532,2),0)</f>
        <v>34.25</v>
      </c>
      <c r="R3532" s="16" t="s">
        <v>8315</v>
      </c>
      <c r="S3532" s="11" t="s">
        <v>8316</v>
      </c>
      <c r="T3532" s="21">
        <f>(((K3532/60)/60)/24)+DATE(1970,1,1)</f>
        <v>41781.855092592588</v>
      </c>
      <c r="U3532" s="21">
        <f>(((I3532/60)/60)/24)+DATE(1970,1,1)</f>
        <v>41811.855092592588</v>
      </c>
    </row>
    <row r="3533" spans="1:21" ht="33" x14ac:dyDescent="0.25">
      <c r="A3533">
        <v>3728</v>
      </c>
      <c r="B3533" s="9" t="s">
        <v>3725</v>
      </c>
      <c r="C3533" s="3" t="s">
        <v>7838</v>
      </c>
      <c r="D3533" s="12">
        <v>20000</v>
      </c>
      <c r="E3533" s="13">
        <v>1862</v>
      </c>
      <c r="F3533" s="11" t="s">
        <v>8220</v>
      </c>
      <c r="G3533" s="11" t="s">
        <v>8223</v>
      </c>
      <c r="H3533" s="11" t="s">
        <v>8245</v>
      </c>
      <c r="I3533" s="11">
        <v>1439957176</v>
      </c>
      <c r="K3533" s="11">
        <v>1437365176</v>
      </c>
      <c r="L3533" s="11" t="b">
        <v>0</v>
      </c>
      <c r="M3533" s="11">
        <v>31</v>
      </c>
      <c r="N3533" s="11" t="b">
        <v>0</v>
      </c>
      <c r="O3533" s="11" t="s">
        <v>8269</v>
      </c>
      <c r="P3533" s="14">
        <f>ROUND(E3533/D3533*100,0)</f>
        <v>9</v>
      </c>
      <c r="Q3533" s="11">
        <f>IFERROR(ROUND(E3533/M3533,2),0)</f>
        <v>60.06</v>
      </c>
      <c r="R3533" s="16" t="s">
        <v>8315</v>
      </c>
      <c r="S3533" s="11" t="s">
        <v>8316</v>
      </c>
      <c r="T3533" s="21">
        <f>(((K3533/60)/60)/24)+DATE(1970,1,1)</f>
        <v>42205.171018518522</v>
      </c>
      <c r="U3533" s="21">
        <f>(((I3533/60)/60)/24)+DATE(1970,1,1)</f>
        <v>42235.171018518522</v>
      </c>
    </row>
    <row r="3534" spans="1:21" ht="33" x14ac:dyDescent="0.25">
      <c r="A3534">
        <v>3707</v>
      </c>
      <c r="B3534" s="9" t="s">
        <v>3704</v>
      </c>
      <c r="C3534" s="3" t="s">
        <v>7817</v>
      </c>
      <c r="D3534" s="12">
        <v>1000</v>
      </c>
      <c r="E3534" s="13">
        <v>1860</v>
      </c>
      <c r="F3534" s="11" t="s">
        <v>8218</v>
      </c>
      <c r="G3534" s="11" t="s">
        <v>8223</v>
      </c>
      <c r="H3534" s="11" t="s">
        <v>8245</v>
      </c>
      <c r="I3534" s="11">
        <v>1469165160</v>
      </c>
      <c r="K3534" s="11">
        <v>1467335378</v>
      </c>
      <c r="L3534" s="11" t="b">
        <v>0</v>
      </c>
      <c r="M3534" s="11">
        <v>23</v>
      </c>
      <c r="N3534" s="11" t="b">
        <v>1</v>
      </c>
      <c r="O3534" s="11" t="s">
        <v>8269</v>
      </c>
      <c r="P3534" s="14">
        <f>ROUND(E3534/D3534*100,0)</f>
        <v>186</v>
      </c>
      <c r="Q3534" s="11">
        <f>IFERROR(ROUND(E3534/M3534,2),0)</f>
        <v>80.87</v>
      </c>
      <c r="R3534" s="16" t="s">
        <v>8315</v>
      </c>
      <c r="S3534" s="11" t="s">
        <v>8316</v>
      </c>
      <c r="T3534" s="21">
        <f>(((K3534/60)/60)/24)+DATE(1970,1,1)</f>
        <v>42552.048356481479</v>
      </c>
      <c r="U3534" s="21">
        <f>(((I3534/60)/60)/24)+DATE(1970,1,1)</f>
        <v>42573.226388888885</v>
      </c>
    </row>
    <row r="3535" spans="1:21" ht="49" x14ac:dyDescent="0.25">
      <c r="A3535">
        <v>3443</v>
      </c>
      <c r="B3535" s="9" t="s">
        <v>3442</v>
      </c>
      <c r="C3535" s="3" t="s">
        <v>7553</v>
      </c>
      <c r="D3535" s="12">
        <v>1000</v>
      </c>
      <c r="E3535" s="13">
        <v>1855</v>
      </c>
      <c r="F3535" s="11" t="s">
        <v>8218</v>
      </c>
      <c r="G3535" s="11" t="s">
        <v>8223</v>
      </c>
      <c r="H3535" s="11" t="s">
        <v>8245</v>
      </c>
      <c r="I3535" s="11">
        <v>1410266146</v>
      </c>
      <c r="K3535" s="11">
        <v>1407674146</v>
      </c>
      <c r="L3535" s="11" t="b">
        <v>0</v>
      </c>
      <c r="M3535" s="11">
        <v>45</v>
      </c>
      <c r="N3535" s="11" t="b">
        <v>1</v>
      </c>
      <c r="O3535" s="11" t="s">
        <v>8269</v>
      </c>
      <c r="P3535" s="14">
        <f>ROUND(E3535/D3535*100,0)</f>
        <v>186</v>
      </c>
      <c r="Q3535" s="11">
        <f>IFERROR(ROUND(E3535/M3535,2),0)</f>
        <v>41.22</v>
      </c>
      <c r="R3535" s="16" t="s">
        <v>8315</v>
      </c>
      <c r="S3535" s="11" t="s">
        <v>8316</v>
      </c>
      <c r="T3535" s="21">
        <f>(((K3535/60)/60)/24)+DATE(1970,1,1)</f>
        <v>41861.524837962963</v>
      </c>
      <c r="U3535" s="21">
        <f>(((I3535/60)/60)/24)+DATE(1970,1,1)</f>
        <v>41891.524837962963</v>
      </c>
    </row>
    <row r="3536" spans="1:21" ht="33" x14ac:dyDescent="0.25">
      <c r="A3536">
        <v>3710</v>
      </c>
      <c r="B3536" s="9" t="s">
        <v>3707</v>
      </c>
      <c r="C3536" s="3" t="s">
        <v>7820</v>
      </c>
      <c r="D3536" s="12">
        <v>1300</v>
      </c>
      <c r="E3536" s="13">
        <v>1835</v>
      </c>
      <c r="F3536" s="11" t="s">
        <v>8218</v>
      </c>
      <c r="G3536" s="11" t="s">
        <v>8223</v>
      </c>
      <c r="H3536" s="11" t="s">
        <v>8245</v>
      </c>
      <c r="I3536" s="11">
        <v>1428068988</v>
      </c>
      <c r="K3536" s="11">
        <v>1425908988</v>
      </c>
      <c r="L3536" s="11" t="b">
        <v>0</v>
      </c>
      <c r="M3536" s="11">
        <v>27</v>
      </c>
      <c r="N3536" s="11" t="b">
        <v>1</v>
      </c>
      <c r="O3536" s="11" t="s">
        <v>8269</v>
      </c>
      <c r="P3536" s="14">
        <f>ROUND(E3536/D3536*100,0)</f>
        <v>141</v>
      </c>
      <c r="Q3536" s="11">
        <f>IFERROR(ROUND(E3536/M3536,2),0)</f>
        <v>67.959999999999994</v>
      </c>
      <c r="R3536" s="16" t="s">
        <v>8315</v>
      </c>
      <c r="S3536" s="11" t="s">
        <v>8316</v>
      </c>
      <c r="T3536" s="21">
        <f>(((K3536/60)/60)/24)+DATE(1970,1,1)</f>
        <v>42072.576249999998</v>
      </c>
      <c r="U3536" s="21">
        <f>(((I3536/60)/60)/24)+DATE(1970,1,1)</f>
        <v>42097.576249999998</v>
      </c>
    </row>
    <row r="3537" spans="1:21" ht="49" x14ac:dyDescent="0.25">
      <c r="A3537">
        <v>3571</v>
      </c>
      <c r="B3537" s="9" t="s">
        <v>3570</v>
      </c>
      <c r="C3537" s="3" t="s">
        <v>7681</v>
      </c>
      <c r="D3537" s="12">
        <v>1500</v>
      </c>
      <c r="E3537" s="13">
        <v>1831</v>
      </c>
      <c r="F3537" s="11" t="s">
        <v>8218</v>
      </c>
      <c r="G3537" s="11" t="s">
        <v>8224</v>
      </c>
      <c r="H3537" s="11" t="s">
        <v>8246</v>
      </c>
      <c r="I3537" s="11">
        <v>1414701413</v>
      </c>
      <c r="K3537" s="11">
        <v>1412109413</v>
      </c>
      <c r="L3537" s="11" t="b">
        <v>0</v>
      </c>
      <c r="M3537" s="11">
        <v>25</v>
      </c>
      <c r="N3537" s="11" t="b">
        <v>1</v>
      </c>
      <c r="O3537" s="11" t="s">
        <v>8269</v>
      </c>
      <c r="P3537" s="14">
        <f>ROUND(E3537/D3537*100,0)</f>
        <v>122</v>
      </c>
      <c r="Q3537" s="11">
        <f>IFERROR(ROUND(E3537/M3537,2),0)</f>
        <v>73.239999999999995</v>
      </c>
      <c r="R3537" s="16" t="s">
        <v>8315</v>
      </c>
      <c r="S3537" s="11" t="s">
        <v>8316</v>
      </c>
      <c r="T3537" s="21">
        <f>(((K3537/60)/60)/24)+DATE(1970,1,1)</f>
        <v>41912.858946759261</v>
      </c>
      <c r="U3537" s="21">
        <f>(((I3537/60)/60)/24)+DATE(1970,1,1)</f>
        <v>41942.858946759261</v>
      </c>
    </row>
    <row r="3538" spans="1:21" ht="49" x14ac:dyDescent="0.25">
      <c r="A3538">
        <v>3270</v>
      </c>
      <c r="B3538" s="9" t="s">
        <v>3270</v>
      </c>
      <c r="C3538" s="3" t="s">
        <v>7380</v>
      </c>
      <c r="D3538" s="12">
        <v>1800</v>
      </c>
      <c r="E3538" s="13">
        <v>1830</v>
      </c>
      <c r="F3538" s="11" t="s">
        <v>8218</v>
      </c>
      <c r="G3538" s="11" t="s">
        <v>8224</v>
      </c>
      <c r="H3538" s="11" t="s">
        <v>8246</v>
      </c>
      <c r="I3538" s="11">
        <v>1436705265</v>
      </c>
      <c r="K3538" s="11">
        <v>1434113265</v>
      </c>
      <c r="L3538" s="11" t="b">
        <v>1</v>
      </c>
      <c r="M3538" s="11">
        <v>30</v>
      </c>
      <c r="N3538" s="11" t="b">
        <v>1</v>
      </c>
      <c r="O3538" s="11" t="s">
        <v>8269</v>
      </c>
      <c r="P3538" s="14">
        <f>ROUND(E3538/D3538*100,0)</f>
        <v>102</v>
      </c>
      <c r="Q3538" s="11">
        <f>IFERROR(ROUND(E3538/M3538,2),0)</f>
        <v>61</v>
      </c>
      <c r="R3538" s="16" t="s">
        <v>8315</v>
      </c>
      <c r="S3538" s="11" t="s">
        <v>8316</v>
      </c>
      <c r="T3538" s="21">
        <f>(((K3538/60)/60)/24)+DATE(1970,1,1)</f>
        <v>42167.533159722225</v>
      </c>
      <c r="U3538" s="21">
        <f>(((I3538/60)/60)/24)+DATE(1970,1,1)</f>
        <v>42197.533159722225</v>
      </c>
    </row>
    <row r="3539" spans="1:21" ht="49" x14ac:dyDescent="0.25">
      <c r="A3539">
        <v>3810</v>
      </c>
      <c r="B3539" s="9" t="s">
        <v>3807</v>
      </c>
      <c r="C3539" s="3" t="s">
        <v>7920</v>
      </c>
      <c r="D3539" s="12">
        <v>1500</v>
      </c>
      <c r="E3539" s="13">
        <v>1826</v>
      </c>
      <c r="F3539" s="11" t="s">
        <v>8218</v>
      </c>
      <c r="G3539" s="11" t="s">
        <v>8223</v>
      </c>
      <c r="H3539" s="11" t="s">
        <v>8245</v>
      </c>
      <c r="I3539" s="11">
        <v>1426965758</v>
      </c>
      <c r="K3539" s="11">
        <v>1424377358</v>
      </c>
      <c r="L3539" s="11" t="b">
        <v>0</v>
      </c>
      <c r="M3539" s="11">
        <v>26</v>
      </c>
      <c r="N3539" s="11" t="b">
        <v>1</v>
      </c>
      <c r="O3539" s="11" t="s">
        <v>8269</v>
      </c>
      <c r="P3539" s="14">
        <f>ROUND(E3539/D3539*100,0)</f>
        <v>122</v>
      </c>
      <c r="Q3539" s="11">
        <f>IFERROR(ROUND(E3539/M3539,2),0)</f>
        <v>70.23</v>
      </c>
      <c r="R3539" s="16" t="s">
        <v>8315</v>
      </c>
      <c r="S3539" s="11" t="s">
        <v>8316</v>
      </c>
      <c r="T3539" s="21">
        <f>(((K3539/60)/60)/24)+DATE(1970,1,1)</f>
        <v>42054.849050925928</v>
      </c>
      <c r="U3539" s="21">
        <f>(((I3539/60)/60)/24)+DATE(1970,1,1)</f>
        <v>42084.807384259257</v>
      </c>
    </row>
    <row r="3540" spans="1:21" ht="49" x14ac:dyDescent="0.25">
      <c r="A3540">
        <v>3706</v>
      </c>
      <c r="B3540" s="9" t="s">
        <v>3703</v>
      </c>
      <c r="C3540" s="3" t="s">
        <v>7816</v>
      </c>
      <c r="D3540" s="12">
        <v>1500</v>
      </c>
      <c r="E3540" s="13">
        <v>1820</v>
      </c>
      <c r="F3540" s="11" t="s">
        <v>8218</v>
      </c>
      <c r="G3540" s="11" t="s">
        <v>8223</v>
      </c>
      <c r="H3540" s="11" t="s">
        <v>8245</v>
      </c>
      <c r="I3540" s="11">
        <v>1410558949</v>
      </c>
      <c r="K3540" s="11">
        <v>1409262949</v>
      </c>
      <c r="L3540" s="11" t="b">
        <v>0</v>
      </c>
      <c r="M3540" s="11">
        <v>13</v>
      </c>
      <c r="N3540" s="11" t="b">
        <v>1</v>
      </c>
      <c r="O3540" s="11" t="s">
        <v>8269</v>
      </c>
      <c r="P3540" s="14">
        <f>ROUND(E3540/D3540*100,0)</f>
        <v>121</v>
      </c>
      <c r="Q3540" s="11">
        <f>IFERROR(ROUND(E3540/M3540,2),0)</f>
        <v>140</v>
      </c>
      <c r="R3540" s="16" t="s">
        <v>8315</v>
      </c>
      <c r="S3540" s="11" t="s">
        <v>8316</v>
      </c>
      <c r="T3540" s="21">
        <f>(((K3540/60)/60)/24)+DATE(1970,1,1)</f>
        <v>41879.913761574076</v>
      </c>
      <c r="U3540" s="21">
        <f>(((I3540/60)/60)/24)+DATE(1970,1,1)</f>
        <v>41894.913761574076</v>
      </c>
    </row>
    <row r="3541" spans="1:21" ht="49" x14ac:dyDescent="0.25">
      <c r="A3541">
        <v>3275</v>
      </c>
      <c r="B3541" s="9" t="s">
        <v>3275</v>
      </c>
      <c r="C3541" s="3" t="s">
        <v>7385</v>
      </c>
      <c r="D3541" s="12">
        <v>1800</v>
      </c>
      <c r="E3541" s="13">
        <v>1805</v>
      </c>
      <c r="F3541" s="11" t="s">
        <v>8218</v>
      </c>
      <c r="G3541" s="11" t="s">
        <v>8223</v>
      </c>
      <c r="H3541" s="11" t="s">
        <v>8245</v>
      </c>
      <c r="I3541" s="11">
        <v>1423456200</v>
      </c>
      <c r="K3541" s="11">
        <v>1421183271</v>
      </c>
      <c r="L3541" s="11" t="b">
        <v>1</v>
      </c>
      <c r="M3541" s="11">
        <v>12</v>
      </c>
      <c r="N3541" s="11" t="b">
        <v>1</v>
      </c>
      <c r="O3541" s="11" t="s">
        <v>8269</v>
      </c>
      <c r="P3541" s="14">
        <f>ROUND(E3541/D3541*100,0)</f>
        <v>100</v>
      </c>
      <c r="Q3541" s="11">
        <f>IFERROR(ROUND(E3541/M3541,2),0)</f>
        <v>150.41999999999999</v>
      </c>
      <c r="R3541" s="16" t="s">
        <v>8315</v>
      </c>
      <c r="S3541" s="11" t="s">
        <v>8316</v>
      </c>
      <c r="T3541" s="21">
        <f>(((K3541/60)/60)/24)+DATE(1970,1,1)</f>
        <v>42017.88045138889</v>
      </c>
      <c r="U3541" s="21">
        <f>(((I3541/60)/60)/24)+DATE(1970,1,1)</f>
        <v>42044.1875</v>
      </c>
    </row>
    <row r="3542" spans="1:21" ht="49" x14ac:dyDescent="0.25">
      <c r="A3542">
        <v>3690</v>
      </c>
      <c r="B3542" s="9" t="s">
        <v>3687</v>
      </c>
      <c r="C3542" s="3" t="s">
        <v>7800</v>
      </c>
      <c r="D3542" s="12">
        <v>1500</v>
      </c>
      <c r="E3542" s="13">
        <v>1800</v>
      </c>
      <c r="F3542" s="11" t="s">
        <v>8218</v>
      </c>
      <c r="G3542" s="11" t="s">
        <v>8223</v>
      </c>
      <c r="H3542" s="11" t="s">
        <v>8245</v>
      </c>
      <c r="I3542" s="11">
        <v>1417101683</v>
      </c>
      <c r="K3542" s="11">
        <v>1414506083</v>
      </c>
      <c r="L3542" s="11" t="b">
        <v>0</v>
      </c>
      <c r="M3542" s="11">
        <v>31</v>
      </c>
      <c r="N3542" s="11" t="b">
        <v>1</v>
      </c>
      <c r="O3542" s="11" t="s">
        <v>8269</v>
      </c>
      <c r="P3542" s="14">
        <f>ROUND(E3542/D3542*100,0)</f>
        <v>120</v>
      </c>
      <c r="Q3542" s="11">
        <f>IFERROR(ROUND(E3542/M3542,2),0)</f>
        <v>58.06</v>
      </c>
      <c r="R3542" s="16" t="s">
        <v>8315</v>
      </c>
      <c r="S3542" s="11" t="s">
        <v>8316</v>
      </c>
      <c r="T3542" s="21">
        <f>(((K3542/60)/60)/24)+DATE(1970,1,1)</f>
        <v>41940.598182870373</v>
      </c>
      <c r="U3542" s="21">
        <f>(((I3542/60)/60)/24)+DATE(1970,1,1)</f>
        <v>41970.639849537038</v>
      </c>
    </row>
    <row r="3543" spans="1:21" ht="65" x14ac:dyDescent="0.25">
      <c r="A3543">
        <v>3816</v>
      </c>
      <c r="B3543" s="9" t="s">
        <v>3813</v>
      </c>
      <c r="C3543" s="3" t="s">
        <v>7926</v>
      </c>
      <c r="D3543" s="12">
        <v>1500</v>
      </c>
      <c r="E3543" s="13">
        <v>1788.57</v>
      </c>
      <c r="F3543" s="11" t="s">
        <v>8218</v>
      </c>
      <c r="G3543" s="11" t="s">
        <v>8223</v>
      </c>
      <c r="H3543" s="11" t="s">
        <v>8245</v>
      </c>
      <c r="I3543" s="11">
        <v>1405614823</v>
      </c>
      <c r="K3543" s="11">
        <v>1403022823</v>
      </c>
      <c r="L3543" s="11" t="b">
        <v>0</v>
      </c>
      <c r="M3543" s="11">
        <v>37</v>
      </c>
      <c r="N3543" s="11" t="b">
        <v>1</v>
      </c>
      <c r="O3543" s="11" t="s">
        <v>8269</v>
      </c>
      <c r="P3543" s="14">
        <f>ROUND(E3543/D3543*100,0)</f>
        <v>119</v>
      </c>
      <c r="Q3543" s="11">
        <f>IFERROR(ROUND(E3543/M3543,2),0)</f>
        <v>48.34</v>
      </c>
      <c r="R3543" s="16" t="s">
        <v>8315</v>
      </c>
      <c r="S3543" s="11" t="s">
        <v>8316</v>
      </c>
      <c r="T3543" s="21">
        <f>(((K3543/60)/60)/24)+DATE(1970,1,1)</f>
        <v>41807.690081018518</v>
      </c>
      <c r="U3543" s="21">
        <f>(((I3543/60)/60)/24)+DATE(1970,1,1)</f>
        <v>41837.690081018518</v>
      </c>
    </row>
    <row r="3544" spans="1:21" ht="33" x14ac:dyDescent="0.25">
      <c r="A3544">
        <v>3854</v>
      </c>
      <c r="B3544" s="9" t="s">
        <v>3851</v>
      </c>
      <c r="C3544" s="3" t="s">
        <v>7963</v>
      </c>
      <c r="D3544" s="12">
        <v>11000</v>
      </c>
      <c r="E3544" s="13">
        <v>1788</v>
      </c>
      <c r="F3544" s="11" t="s">
        <v>8220</v>
      </c>
      <c r="G3544" s="11" t="s">
        <v>8223</v>
      </c>
      <c r="H3544" s="11" t="s">
        <v>8245</v>
      </c>
      <c r="I3544" s="11">
        <v>1431206058</v>
      </c>
      <c r="K3544" s="11">
        <v>1428614058</v>
      </c>
      <c r="L3544" s="11" t="b">
        <v>0</v>
      </c>
      <c r="M3544" s="11">
        <v>20</v>
      </c>
      <c r="N3544" s="11" t="b">
        <v>0</v>
      </c>
      <c r="O3544" s="11" t="s">
        <v>8269</v>
      </c>
      <c r="P3544" s="14">
        <f>ROUND(E3544/D3544*100,0)</f>
        <v>16</v>
      </c>
      <c r="Q3544" s="11">
        <f>IFERROR(ROUND(E3544/M3544,2),0)</f>
        <v>89.4</v>
      </c>
      <c r="R3544" s="16" t="s">
        <v>8315</v>
      </c>
      <c r="S3544" s="11" t="s">
        <v>8316</v>
      </c>
      <c r="T3544" s="21">
        <f>(((K3544/60)/60)/24)+DATE(1970,1,1)</f>
        <v>42103.884930555556</v>
      </c>
      <c r="U3544" s="21">
        <f>(((I3544/60)/60)/24)+DATE(1970,1,1)</f>
        <v>42133.884930555556</v>
      </c>
    </row>
    <row r="3545" spans="1:21" ht="49" x14ac:dyDescent="0.25">
      <c r="A3545">
        <v>3943</v>
      </c>
      <c r="B3545" s="9" t="s">
        <v>3940</v>
      </c>
      <c r="C3545" s="3" t="s">
        <v>8051</v>
      </c>
      <c r="D3545" s="12">
        <v>5000</v>
      </c>
      <c r="E3545" s="13">
        <v>1782</v>
      </c>
      <c r="F3545" s="11" t="s">
        <v>8220</v>
      </c>
      <c r="G3545" s="11" t="s">
        <v>8223</v>
      </c>
      <c r="H3545" s="11" t="s">
        <v>8245</v>
      </c>
      <c r="I3545" s="11">
        <v>1446483000</v>
      </c>
      <c r="K3545" s="11">
        <v>1443811268</v>
      </c>
      <c r="L3545" s="11" t="b">
        <v>0</v>
      </c>
      <c r="M3545" s="11">
        <v>13</v>
      </c>
      <c r="N3545" s="11" t="b">
        <v>0</v>
      </c>
      <c r="O3545" s="11" t="s">
        <v>8269</v>
      </c>
      <c r="P3545" s="14">
        <f>ROUND(E3545/D3545*100,0)</f>
        <v>36</v>
      </c>
      <c r="Q3545" s="11">
        <f>IFERROR(ROUND(E3545/M3545,2),0)</f>
        <v>137.08000000000001</v>
      </c>
      <c r="R3545" s="16" t="s">
        <v>8315</v>
      </c>
      <c r="S3545" s="11" t="s">
        <v>8316</v>
      </c>
      <c r="T3545" s="21">
        <f>(((K3545/60)/60)/24)+DATE(1970,1,1)</f>
        <v>42279.778564814813</v>
      </c>
      <c r="U3545" s="21">
        <f>(((I3545/60)/60)/24)+DATE(1970,1,1)</f>
        <v>42310.701388888891</v>
      </c>
    </row>
    <row r="3546" spans="1:21" ht="33" x14ac:dyDescent="0.25">
      <c r="A3546">
        <v>3370</v>
      </c>
      <c r="B3546" s="9" t="s">
        <v>3369</v>
      </c>
      <c r="C3546" s="3" t="s">
        <v>7480</v>
      </c>
      <c r="D3546" s="12">
        <v>1500</v>
      </c>
      <c r="E3546" s="13">
        <v>1766</v>
      </c>
      <c r="F3546" s="11" t="s">
        <v>8218</v>
      </c>
      <c r="G3546" s="11" t="s">
        <v>8223</v>
      </c>
      <c r="H3546" s="11" t="s">
        <v>8245</v>
      </c>
      <c r="I3546" s="11">
        <v>1481961600</v>
      </c>
      <c r="K3546" s="11">
        <v>1479283285</v>
      </c>
      <c r="L3546" s="11" t="b">
        <v>0</v>
      </c>
      <c r="M3546" s="11">
        <v>26</v>
      </c>
      <c r="N3546" s="11" t="b">
        <v>1</v>
      </c>
      <c r="O3546" s="11" t="s">
        <v>8269</v>
      </c>
      <c r="P3546" s="14">
        <f>ROUND(E3546/D3546*100,0)</f>
        <v>118</v>
      </c>
      <c r="Q3546" s="11">
        <f>IFERROR(ROUND(E3546/M3546,2),0)</f>
        <v>67.92</v>
      </c>
      <c r="R3546" s="16" t="s">
        <v>8315</v>
      </c>
      <c r="S3546" s="11" t="s">
        <v>8316</v>
      </c>
      <c r="T3546" s="21">
        <f>(((K3546/60)/60)/24)+DATE(1970,1,1)</f>
        <v>42690.334317129629</v>
      </c>
      <c r="U3546" s="21">
        <f>(((I3546/60)/60)/24)+DATE(1970,1,1)</f>
        <v>42721.333333333328</v>
      </c>
    </row>
    <row r="3547" spans="1:21" ht="49" x14ac:dyDescent="0.25">
      <c r="A3547">
        <v>4010</v>
      </c>
      <c r="B3547" s="9" t="s">
        <v>4006</v>
      </c>
      <c r="C3547" s="3" t="s">
        <v>8115</v>
      </c>
      <c r="D3547" s="12">
        <v>7200</v>
      </c>
      <c r="E3547" s="13">
        <v>1742</v>
      </c>
      <c r="F3547" s="11" t="s">
        <v>8220</v>
      </c>
      <c r="G3547" s="11" t="s">
        <v>8223</v>
      </c>
      <c r="H3547" s="11" t="s">
        <v>8245</v>
      </c>
      <c r="I3547" s="11">
        <v>1414348166</v>
      </c>
      <c r="K3547" s="11">
        <v>1412879366</v>
      </c>
      <c r="L3547" s="11" t="b">
        <v>0</v>
      </c>
      <c r="M3547" s="11">
        <v>38</v>
      </c>
      <c r="N3547" s="11" t="b">
        <v>0</v>
      </c>
      <c r="O3547" s="11" t="s">
        <v>8269</v>
      </c>
      <c r="P3547" s="14">
        <f>ROUND(E3547/D3547*100,0)</f>
        <v>24</v>
      </c>
      <c r="Q3547" s="11">
        <f>IFERROR(ROUND(E3547/M3547,2),0)</f>
        <v>45.84</v>
      </c>
      <c r="R3547" s="16" t="s">
        <v>8315</v>
      </c>
      <c r="S3547" s="11" t="s">
        <v>8316</v>
      </c>
      <c r="T3547" s="21">
        <f>(((K3547/60)/60)/24)+DATE(1970,1,1)</f>
        <v>41921.770439814813</v>
      </c>
      <c r="U3547" s="21">
        <f>(((I3547/60)/60)/24)+DATE(1970,1,1)</f>
        <v>41938.770439814813</v>
      </c>
    </row>
    <row r="3548" spans="1:21" ht="49" x14ac:dyDescent="0.25">
      <c r="A3548">
        <v>3417</v>
      </c>
      <c r="B3548" s="9" t="s">
        <v>3416</v>
      </c>
      <c r="C3548" s="3" t="s">
        <v>7527</v>
      </c>
      <c r="D3548" s="12">
        <v>1700</v>
      </c>
      <c r="E3548" s="13">
        <v>1700.01</v>
      </c>
      <c r="F3548" s="11" t="s">
        <v>8218</v>
      </c>
      <c r="G3548" s="11" t="s">
        <v>8223</v>
      </c>
      <c r="H3548" s="11" t="s">
        <v>8245</v>
      </c>
      <c r="I3548" s="11">
        <v>1414284180</v>
      </c>
      <c r="K3548" s="11">
        <v>1410558948</v>
      </c>
      <c r="L3548" s="11" t="b">
        <v>0</v>
      </c>
      <c r="M3548" s="11">
        <v>45</v>
      </c>
      <c r="N3548" s="11" t="b">
        <v>1</v>
      </c>
      <c r="O3548" s="11" t="s">
        <v>8269</v>
      </c>
      <c r="P3548" s="14">
        <f>ROUND(E3548/D3548*100,0)</f>
        <v>100</v>
      </c>
      <c r="Q3548" s="11">
        <f>IFERROR(ROUND(E3548/M3548,2),0)</f>
        <v>37.78</v>
      </c>
      <c r="R3548" s="16" t="s">
        <v>8315</v>
      </c>
      <c r="S3548" s="11" t="s">
        <v>8316</v>
      </c>
      <c r="T3548" s="21">
        <f>(((K3548/60)/60)/24)+DATE(1970,1,1)</f>
        <v>41894.91375</v>
      </c>
      <c r="U3548" s="21">
        <f>(((I3548/60)/60)/24)+DATE(1970,1,1)</f>
        <v>41938.029861111114</v>
      </c>
    </row>
    <row r="3549" spans="1:21" ht="49" x14ac:dyDescent="0.25">
      <c r="A3549">
        <v>3847</v>
      </c>
      <c r="B3549" s="9" t="s">
        <v>3844</v>
      </c>
      <c r="C3549" s="3" t="s">
        <v>7956</v>
      </c>
      <c r="D3549" s="12">
        <v>10500</v>
      </c>
      <c r="E3549" s="13">
        <v>1697</v>
      </c>
      <c r="F3549" s="11" t="s">
        <v>8220</v>
      </c>
      <c r="G3549" s="11" t="s">
        <v>8223</v>
      </c>
      <c r="H3549" s="11" t="s">
        <v>8245</v>
      </c>
      <c r="I3549" s="11">
        <v>1437283391</v>
      </c>
      <c r="K3549" s="11">
        <v>1433395391</v>
      </c>
      <c r="L3549" s="11" t="b">
        <v>1</v>
      </c>
      <c r="M3549" s="11">
        <v>9</v>
      </c>
      <c r="N3549" s="11" t="b">
        <v>0</v>
      </c>
      <c r="O3549" s="11" t="s">
        <v>8269</v>
      </c>
      <c r="P3549" s="14">
        <f>ROUND(E3549/D3549*100,0)</f>
        <v>16</v>
      </c>
      <c r="Q3549" s="11">
        <f>IFERROR(ROUND(E3549/M3549,2),0)</f>
        <v>188.56</v>
      </c>
      <c r="R3549" s="16" t="s">
        <v>8315</v>
      </c>
      <c r="S3549" s="11" t="s">
        <v>8316</v>
      </c>
      <c r="T3549" s="21">
        <f>(((K3549/60)/60)/24)+DATE(1970,1,1)</f>
        <v>42159.224432870367</v>
      </c>
      <c r="U3549" s="21">
        <f>(((I3549/60)/60)/24)+DATE(1970,1,1)</f>
        <v>42204.224432870367</v>
      </c>
    </row>
    <row r="3550" spans="1:21" ht="49" x14ac:dyDescent="0.25">
      <c r="A3550">
        <v>3498</v>
      </c>
      <c r="B3550" s="9" t="s">
        <v>3497</v>
      </c>
      <c r="C3550" s="3" t="s">
        <v>7608</v>
      </c>
      <c r="D3550" s="12">
        <v>1650</v>
      </c>
      <c r="E3550" s="13">
        <v>1690</v>
      </c>
      <c r="F3550" s="11" t="s">
        <v>8218</v>
      </c>
      <c r="G3550" s="11" t="s">
        <v>8228</v>
      </c>
      <c r="H3550" s="11" t="s">
        <v>8250</v>
      </c>
      <c r="I3550" s="11">
        <v>1464471840</v>
      </c>
      <c r="K3550" s="11">
        <v>1459309704</v>
      </c>
      <c r="L3550" s="11" t="b">
        <v>0</v>
      </c>
      <c r="M3550" s="11">
        <v>42</v>
      </c>
      <c r="N3550" s="11" t="b">
        <v>1</v>
      </c>
      <c r="O3550" s="11" t="s">
        <v>8269</v>
      </c>
      <c r="P3550" s="14">
        <f>ROUND(E3550/D3550*100,0)</f>
        <v>102</v>
      </c>
      <c r="Q3550" s="11">
        <f>IFERROR(ROUND(E3550/M3550,2),0)</f>
        <v>40.24</v>
      </c>
      <c r="R3550" s="16" t="s">
        <v>8315</v>
      </c>
      <c r="S3550" s="11" t="s">
        <v>8316</v>
      </c>
      <c r="T3550" s="21">
        <f>(((K3550/60)/60)/24)+DATE(1970,1,1)</f>
        <v>42459.15861111111</v>
      </c>
      <c r="U3550" s="21">
        <f>(((I3550/60)/60)/24)+DATE(1970,1,1)</f>
        <v>42518.905555555553</v>
      </c>
    </row>
    <row r="3551" spans="1:21" ht="49" x14ac:dyDescent="0.25">
      <c r="A3551">
        <v>3314</v>
      </c>
      <c r="B3551" s="9" t="s">
        <v>3314</v>
      </c>
      <c r="C3551" s="3" t="s">
        <v>7424</v>
      </c>
      <c r="D3551" s="12">
        <v>800</v>
      </c>
      <c r="E3551" s="13">
        <v>1686</v>
      </c>
      <c r="F3551" s="11" t="s">
        <v>8218</v>
      </c>
      <c r="G3551" s="11" t="s">
        <v>8224</v>
      </c>
      <c r="H3551" s="11" t="s">
        <v>8246</v>
      </c>
      <c r="I3551" s="11">
        <v>1431115500</v>
      </c>
      <c r="K3551" s="11">
        <v>1428733511</v>
      </c>
      <c r="L3551" s="11" t="b">
        <v>0</v>
      </c>
      <c r="M3551" s="11">
        <v>58</v>
      </c>
      <c r="N3551" s="11" t="b">
        <v>1</v>
      </c>
      <c r="O3551" s="11" t="s">
        <v>8269</v>
      </c>
      <c r="P3551" s="14">
        <f>ROUND(E3551/D3551*100,0)</f>
        <v>211</v>
      </c>
      <c r="Q3551" s="11">
        <f>IFERROR(ROUND(E3551/M3551,2),0)</f>
        <v>29.07</v>
      </c>
      <c r="R3551" s="16" t="s">
        <v>8315</v>
      </c>
      <c r="S3551" s="11" t="s">
        <v>8316</v>
      </c>
      <c r="T3551" s="21">
        <f>(((K3551/60)/60)/24)+DATE(1970,1,1)</f>
        <v>42105.267488425925</v>
      </c>
      <c r="U3551" s="21">
        <f>(((I3551/60)/60)/24)+DATE(1970,1,1)</f>
        <v>42132.836805555555</v>
      </c>
    </row>
    <row r="3552" spans="1:21" ht="49" x14ac:dyDescent="0.25">
      <c r="A3552">
        <v>3497</v>
      </c>
      <c r="B3552" s="9" t="s">
        <v>3496</v>
      </c>
      <c r="C3552" s="3" t="s">
        <v>7607</v>
      </c>
      <c r="D3552" s="12">
        <v>1551</v>
      </c>
      <c r="E3552" s="13">
        <v>1686</v>
      </c>
      <c r="F3552" s="11" t="s">
        <v>8218</v>
      </c>
      <c r="G3552" s="11" t="s">
        <v>8223</v>
      </c>
      <c r="H3552" s="11" t="s">
        <v>8245</v>
      </c>
      <c r="I3552" s="11">
        <v>1464904800</v>
      </c>
      <c r="K3552" s="11">
        <v>1463852904</v>
      </c>
      <c r="L3552" s="11" t="b">
        <v>0</v>
      </c>
      <c r="M3552" s="11">
        <v>49</v>
      </c>
      <c r="N3552" s="11" t="b">
        <v>1</v>
      </c>
      <c r="O3552" s="11" t="s">
        <v>8269</v>
      </c>
      <c r="P3552" s="14">
        <f>ROUND(E3552/D3552*100,0)</f>
        <v>109</v>
      </c>
      <c r="Q3552" s="11">
        <f>IFERROR(ROUND(E3552/M3552,2),0)</f>
        <v>34.409999999999997</v>
      </c>
      <c r="R3552" s="16" t="s">
        <v>8315</v>
      </c>
      <c r="S3552" s="11" t="s">
        <v>8316</v>
      </c>
      <c r="T3552" s="21">
        <f>(((K3552/60)/60)/24)+DATE(1970,1,1)</f>
        <v>42511.741944444439</v>
      </c>
      <c r="U3552" s="21">
        <f>(((I3552/60)/60)/24)+DATE(1970,1,1)</f>
        <v>42523.916666666672</v>
      </c>
    </row>
    <row r="3553" spans="1:21" ht="49" x14ac:dyDescent="0.25">
      <c r="A3553">
        <v>3528</v>
      </c>
      <c r="B3553" s="9" t="s">
        <v>3527</v>
      </c>
      <c r="C3553" s="3" t="s">
        <v>7638</v>
      </c>
      <c r="D3553" s="12">
        <v>1650</v>
      </c>
      <c r="E3553" s="13">
        <v>1669</v>
      </c>
      <c r="F3553" s="11" t="s">
        <v>8218</v>
      </c>
      <c r="G3553" s="11" t="s">
        <v>8224</v>
      </c>
      <c r="H3553" s="11" t="s">
        <v>8246</v>
      </c>
      <c r="I3553" s="11">
        <v>1484740918</v>
      </c>
      <c r="K3553" s="11">
        <v>1483012918</v>
      </c>
      <c r="L3553" s="11" t="b">
        <v>0</v>
      </c>
      <c r="M3553" s="11">
        <v>37</v>
      </c>
      <c r="N3553" s="11" t="b">
        <v>1</v>
      </c>
      <c r="O3553" s="11" t="s">
        <v>8269</v>
      </c>
      <c r="P3553" s="14">
        <f>ROUND(E3553/D3553*100,0)</f>
        <v>101</v>
      </c>
      <c r="Q3553" s="11">
        <f>IFERROR(ROUND(E3553/M3553,2),0)</f>
        <v>45.11</v>
      </c>
      <c r="R3553" s="16" t="s">
        <v>8315</v>
      </c>
      <c r="S3553" s="11" t="s">
        <v>8316</v>
      </c>
      <c r="T3553" s="21">
        <f>(((K3553/60)/60)/24)+DATE(1970,1,1)</f>
        <v>42733.50136574074</v>
      </c>
      <c r="U3553" s="21">
        <f>(((I3553/60)/60)/24)+DATE(1970,1,1)</f>
        <v>42753.50136574074</v>
      </c>
    </row>
    <row r="3554" spans="1:21" ht="65" x14ac:dyDescent="0.25">
      <c r="A3554">
        <v>3722</v>
      </c>
      <c r="B3554" s="9" t="s">
        <v>3719</v>
      </c>
      <c r="C3554" s="3" t="s">
        <v>7832</v>
      </c>
      <c r="D3554" s="12">
        <v>1500</v>
      </c>
      <c r="E3554" s="13">
        <v>1668</v>
      </c>
      <c r="F3554" s="11" t="s">
        <v>8218</v>
      </c>
      <c r="G3554" s="11" t="s">
        <v>8228</v>
      </c>
      <c r="H3554" s="11" t="s">
        <v>8250</v>
      </c>
      <c r="I3554" s="11">
        <v>1455231540</v>
      </c>
      <c r="K3554" s="11">
        <v>1452614847</v>
      </c>
      <c r="L3554" s="11" t="b">
        <v>0</v>
      </c>
      <c r="M3554" s="11">
        <v>35</v>
      </c>
      <c r="N3554" s="11" t="b">
        <v>1</v>
      </c>
      <c r="O3554" s="11" t="s">
        <v>8269</v>
      </c>
      <c r="P3554" s="14">
        <f>ROUND(E3554/D3554*100,0)</f>
        <v>111</v>
      </c>
      <c r="Q3554" s="11">
        <f>IFERROR(ROUND(E3554/M3554,2),0)</f>
        <v>47.66</v>
      </c>
      <c r="R3554" s="16" t="s">
        <v>8315</v>
      </c>
      <c r="S3554" s="11" t="s">
        <v>8316</v>
      </c>
      <c r="T3554" s="21">
        <f>(((K3554/60)/60)/24)+DATE(1970,1,1)</f>
        <v>42381.671840277777</v>
      </c>
      <c r="U3554" s="21">
        <f>(((I3554/60)/60)/24)+DATE(1970,1,1)</f>
        <v>42411.957638888889</v>
      </c>
    </row>
    <row r="3555" spans="1:21" ht="49" x14ac:dyDescent="0.25">
      <c r="A3555">
        <v>3251</v>
      </c>
      <c r="B3555" s="9" t="s">
        <v>3251</v>
      </c>
      <c r="C3555" s="3" t="s">
        <v>7361</v>
      </c>
      <c r="D3555" s="12">
        <v>1500</v>
      </c>
      <c r="E3555" s="13">
        <v>1661</v>
      </c>
      <c r="F3555" s="11" t="s">
        <v>8218</v>
      </c>
      <c r="G3555" s="11" t="s">
        <v>8223</v>
      </c>
      <c r="H3555" s="11" t="s">
        <v>8245</v>
      </c>
      <c r="I3555" s="11">
        <v>1434907966</v>
      </c>
      <c r="K3555" s="11">
        <v>1432315966</v>
      </c>
      <c r="L3555" s="11" t="b">
        <v>1</v>
      </c>
      <c r="M3555" s="11">
        <v>20</v>
      </c>
      <c r="N3555" s="11" t="b">
        <v>1</v>
      </c>
      <c r="O3555" s="11" t="s">
        <v>8269</v>
      </c>
      <c r="P3555" s="14">
        <f>ROUND(E3555/D3555*100,0)</f>
        <v>111</v>
      </c>
      <c r="Q3555" s="11">
        <f>IFERROR(ROUND(E3555/M3555,2),0)</f>
        <v>83.05</v>
      </c>
      <c r="R3555" s="16" t="s">
        <v>8315</v>
      </c>
      <c r="S3555" s="11" t="s">
        <v>8316</v>
      </c>
      <c r="T3555" s="21">
        <f>(((K3555/60)/60)/24)+DATE(1970,1,1)</f>
        <v>42146.731087962966</v>
      </c>
      <c r="U3555" s="21">
        <f>(((I3555/60)/60)/24)+DATE(1970,1,1)</f>
        <v>42176.731087962966</v>
      </c>
    </row>
    <row r="3556" spans="1:21" ht="49" x14ac:dyDescent="0.25">
      <c r="A3556">
        <v>3485</v>
      </c>
      <c r="B3556" s="9" t="s">
        <v>3484</v>
      </c>
      <c r="C3556" s="3" t="s">
        <v>7595</v>
      </c>
      <c r="D3556" s="12">
        <v>1650</v>
      </c>
      <c r="E3556" s="13">
        <v>1660</v>
      </c>
      <c r="F3556" s="11" t="s">
        <v>8218</v>
      </c>
      <c r="G3556" s="11" t="s">
        <v>8223</v>
      </c>
      <c r="H3556" s="11" t="s">
        <v>8245</v>
      </c>
      <c r="I3556" s="11">
        <v>1454431080</v>
      </c>
      <c r="K3556" s="11">
        <v>1451839080</v>
      </c>
      <c r="L3556" s="11" t="b">
        <v>0</v>
      </c>
      <c r="M3556" s="11">
        <v>30</v>
      </c>
      <c r="N3556" s="11" t="b">
        <v>1</v>
      </c>
      <c r="O3556" s="11" t="s">
        <v>8269</v>
      </c>
      <c r="P3556" s="14">
        <f>ROUND(E3556/D3556*100,0)</f>
        <v>101</v>
      </c>
      <c r="Q3556" s="11">
        <f>IFERROR(ROUND(E3556/M3556,2),0)</f>
        <v>55.33</v>
      </c>
      <c r="R3556" s="16" t="s">
        <v>8315</v>
      </c>
      <c r="S3556" s="11" t="s">
        <v>8316</v>
      </c>
      <c r="T3556" s="21">
        <f>(((K3556/60)/60)/24)+DATE(1970,1,1)</f>
        <v>42372.693055555559</v>
      </c>
      <c r="U3556" s="21">
        <f>(((I3556/60)/60)/24)+DATE(1970,1,1)</f>
        <v>42402.693055555559</v>
      </c>
    </row>
    <row r="3557" spans="1:21" ht="49" x14ac:dyDescent="0.25">
      <c r="A3557">
        <v>3518</v>
      </c>
      <c r="B3557" s="9" t="s">
        <v>3517</v>
      </c>
      <c r="C3557" s="3" t="s">
        <v>7628</v>
      </c>
      <c r="D3557" s="12">
        <v>1500</v>
      </c>
      <c r="E3557" s="13">
        <v>1650.69</v>
      </c>
      <c r="F3557" s="11" t="s">
        <v>8218</v>
      </c>
      <c r="G3557" s="11" t="s">
        <v>8223</v>
      </c>
      <c r="H3557" s="11" t="s">
        <v>8245</v>
      </c>
      <c r="I3557" s="11">
        <v>1412259660</v>
      </c>
      <c r="K3557" s="11">
        <v>1410461299</v>
      </c>
      <c r="L3557" s="11" t="b">
        <v>0</v>
      </c>
      <c r="M3557" s="11">
        <v>33</v>
      </c>
      <c r="N3557" s="11" t="b">
        <v>1</v>
      </c>
      <c r="O3557" s="11" t="s">
        <v>8269</v>
      </c>
      <c r="P3557" s="14">
        <f>ROUND(E3557/D3557*100,0)</f>
        <v>110</v>
      </c>
      <c r="Q3557" s="11">
        <f>IFERROR(ROUND(E3557/M3557,2),0)</f>
        <v>50.02</v>
      </c>
      <c r="R3557" s="16" t="s">
        <v>8315</v>
      </c>
      <c r="S3557" s="11" t="s">
        <v>8316</v>
      </c>
      <c r="T3557" s="21">
        <f>(((K3557/60)/60)/24)+DATE(1970,1,1)</f>
        <v>41893.783553240741</v>
      </c>
      <c r="U3557" s="21">
        <f>(((I3557/60)/60)/24)+DATE(1970,1,1)</f>
        <v>41914.597916666666</v>
      </c>
    </row>
    <row r="3558" spans="1:21" ht="49" x14ac:dyDescent="0.25">
      <c r="A3558">
        <v>3346</v>
      </c>
      <c r="B3558" s="9" t="s">
        <v>3346</v>
      </c>
      <c r="C3558" s="3" t="s">
        <v>7456</v>
      </c>
      <c r="D3558" s="12">
        <v>1500</v>
      </c>
      <c r="E3558" s="13">
        <v>1650</v>
      </c>
      <c r="F3558" s="11" t="s">
        <v>8218</v>
      </c>
      <c r="G3558" s="11" t="s">
        <v>8223</v>
      </c>
      <c r="H3558" s="11" t="s">
        <v>8245</v>
      </c>
      <c r="I3558" s="11">
        <v>1424910910</v>
      </c>
      <c r="K3558" s="11">
        <v>1424306110</v>
      </c>
      <c r="L3558" s="11" t="b">
        <v>0</v>
      </c>
      <c r="M3558" s="11">
        <v>18</v>
      </c>
      <c r="N3558" s="11" t="b">
        <v>1</v>
      </c>
      <c r="O3558" s="11" t="s">
        <v>8269</v>
      </c>
      <c r="P3558" s="14">
        <f>ROUND(E3558/D3558*100,0)</f>
        <v>110</v>
      </c>
      <c r="Q3558" s="11">
        <f>IFERROR(ROUND(E3558/M3558,2),0)</f>
        <v>91.67</v>
      </c>
      <c r="R3558" s="16" t="s">
        <v>8315</v>
      </c>
      <c r="S3558" s="11" t="s">
        <v>8316</v>
      </c>
      <c r="T3558" s="21">
        <f>(((K3558/60)/60)/24)+DATE(1970,1,1)</f>
        <v>42054.024421296301</v>
      </c>
      <c r="U3558" s="21">
        <f>(((I3558/60)/60)/24)+DATE(1970,1,1)</f>
        <v>42061.024421296301</v>
      </c>
    </row>
    <row r="3559" spans="1:21" ht="49" x14ac:dyDescent="0.25">
      <c r="A3559">
        <v>3244</v>
      </c>
      <c r="B3559" s="9" t="s">
        <v>3244</v>
      </c>
      <c r="C3559" s="3" t="s">
        <v>7354</v>
      </c>
      <c r="D3559" s="12">
        <v>1600</v>
      </c>
      <c r="E3559" s="13">
        <v>1647</v>
      </c>
      <c r="F3559" s="11" t="s">
        <v>8218</v>
      </c>
      <c r="G3559" s="11" t="s">
        <v>8224</v>
      </c>
      <c r="H3559" s="11" t="s">
        <v>8246</v>
      </c>
      <c r="I3559" s="11">
        <v>1480613982</v>
      </c>
      <c r="K3559" s="11">
        <v>1478018382</v>
      </c>
      <c r="L3559" s="11" t="b">
        <v>0</v>
      </c>
      <c r="M3559" s="11">
        <v>69</v>
      </c>
      <c r="N3559" s="11" t="b">
        <v>1</v>
      </c>
      <c r="O3559" s="11" t="s">
        <v>8269</v>
      </c>
      <c r="P3559" s="14">
        <f>ROUND(E3559/D3559*100,0)</f>
        <v>103</v>
      </c>
      <c r="Q3559" s="11">
        <f>IFERROR(ROUND(E3559/M3559,2),0)</f>
        <v>23.87</v>
      </c>
      <c r="R3559" s="16" t="s">
        <v>8315</v>
      </c>
      <c r="S3559" s="11" t="s">
        <v>8316</v>
      </c>
      <c r="T3559" s="21">
        <f>(((K3559/60)/60)/24)+DATE(1970,1,1)</f>
        <v>42675.694236111114</v>
      </c>
      <c r="U3559" s="21">
        <f>(((I3559/60)/60)/24)+DATE(1970,1,1)</f>
        <v>42705.735902777778</v>
      </c>
    </row>
    <row r="3560" spans="1:21" ht="49" x14ac:dyDescent="0.25">
      <c r="A3560">
        <v>2965</v>
      </c>
      <c r="B3560" s="9" t="s">
        <v>2965</v>
      </c>
      <c r="C3560" s="3" t="s">
        <v>7075</v>
      </c>
      <c r="D3560" s="12">
        <v>1500</v>
      </c>
      <c r="E3560" s="13">
        <v>1635</v>
      </c>
      <c r="F3560" s="11" t="s">
        <v>8218</v>
      </c>
      <c r="G3560" s="11" t="s">
        <v>8223</v>
      </c>
      <c r="H3560" s="11" t="s">
        <v>8245</v>
      </c>
      <c r="I3560" s="11">
        <v>1436290233</v>
      </c>
      <c r="K3560" s="11">
        <v>1433698233</v>
      </c>
      <c r="L3560" s="11" t="b">
        <v>0</v>
      </c>
      <c r="M3560" s="11">
        <v>39</v>
      </c>
      <c r="N3560" s="11" t="b">
        <v>1</v>
      </c>
      <c r="O3560" s="11" t="s">
        <v>8269</v>
      </c>
      <c r="P3560" s="14">
        <f>ROUND(E3560/D3560*100,0)</f>
        <v>109</v>
      </c>
      <c r="Q3560" s="11">
        <f>IFERROR(ROUND(E3560/M3560,2),0)</f>
        <v>41.92</v>
      </c>
      <c r="R3560" s="16" t="s">
        <v>8315</v>
      </c>
      <c r="S3560" s="11" t="s">
        <v>8316</v>
      </c>
      <c r="T3560" s="21">
        <f>(((K3560/60)/60)/24)+DATE(1970,1,1)</f>
        <v>42162.729548611111</v>
      </c>
      <c r="U3560" s="21">
        <f>(((I3560/60)/60)/24)+DATE(1970,1,1)</f>
        <v>42192.729548611111</v>
      </c>
    </row>
    <row r="3561" spans="1:21" ht="49" x14ac:dyDescent="0.25">
      <c r="A3561">
        <v>2969</v>
      </c>
      <c r="B3561" s="9" t="s">
        <v>2969</v>
      </c>
      <c r="C3561" s="3" t="s">
        <v>7079</v>
      </c>
      <c r="D3561" s="12">
        <v>1000</v>
      </c>
      <c r="E3561" s="13">
        <v>1625</v>
      </c>
      <c r="F3561" s="11" t="s">
        <v>8218</v>
      </c>
      <c r="G3561" s="11" t="s">
        <v>8228</v>
      </c>
      <c r="H3561" s="11" t="s">
        <v>8250</v>
      </c>
      <c r="I3561" s="11">
        <v>1430693460</v>
      </c>
      <c r="K3561" s="11">
        <v>1428087153</v>
      </c>
      <c r="L3561" s="11" t="b">
        <v>0</v>
      </c>
      <c r="M3561" s="11">
        <v>17</v>
      </c>
      <c r="N3561" s="11" t="b">
        <v>1</v>
      </c>
      <c r="O3561" s="11" t="s">
        <v>8269</v>
      </c>
      <c r="P3561" s="14">
        <f>ROUND(E3561/D3561*100,0)</f>
        <v>163</v>
      </c>
      <c r="Q3561" s="11">
        <f>IFERROR(ROUND(E3561/M3561,2),0)</f>
        <v>95.59</v>
      </c>
      <c r="R3561" s="16" t="s">
        <v>8315</v>
      </c>
      <c r="S3561" s="11" t="s">
        <v>8316</v>
      </c>
      <c r="T3561" s="21">
        <f>(((K3561/60)/60)/24)+DATE(1970,1,1)</f>
        <v>42097.786493055552</v>
      </c>
      <c r="U3561" s="21">
        <f>(((I3561/60)/60)/24)+DATE(1970,1,1)</f>
        <v>42127.952083333337</v>
      </c>
    </row>
    <row r="3562" spans="1:21" ht="49" x14ac:dyDescent="0.25">
      <c r="A3562">
        <v>3610</v>
      </c>
      <c r="B3562" s="9" t="s">
        <v>3609</v>
      </c>
      <c r="C3562" s="3" t="s">
        <v>7720</v>
      </c>
      <c r="D3562" s="12">
        <v>1000</v>
      </c>
      <c r="E3562" s="13">
        <v>1623</v>
      </c>
      <c r="F3562" s="11" t="s">
        <v>8218</v>
      </c>
      <c r="G3562" s="11" t="s">
        <v>8224</v>
      </c>
      <c r="H3562" s="11" t="s">
        <v>8246</v>
      </c>
      <c r="I3562" s="11">
        <v>1439806936</v>
      </c>
      <c r="K3562" s="11">
        <v>1437214936</v>
      </c>
      <c r="L3562" s="11" t="b">
        <v>0</v>
      </c>
      <c r="M3562" s="11">
        <v>31</v>
      </c>
      <c r="N3562" s="11" t="b">
        <v>1</v>
      </c>
      <c r="O3562" s="11" t="s">
        <v>8269</v>
      </c>
      <c r="P3562" s="14">
        <f>ROUND(E3562/D3562*100,0)</f>
        <v>162</v>
      </c>
      <c r="Q3562" s="11">
        <f>IFERROR(ROUND(E3562/M3562,2),0)</f>
        <v>52.35</v>
      </c>
      <c r="R3562" s="16" t="s">
        <v>8315</v>
      </c>
      <c r="S3562" s="11" t="s">
        <v>8316</v>
      </c>
      <c r="T3562" s="21">
        <f>(((K3562/60)/60)/24)+DATE(1970,1,1)</f>
        <v>42203.432129629626</v>
      </c>
      <c r="U3562" s="21">
        <f>(((I3562/60)/60)/24)+DATE(1970,1,1)</f>
        <v>42233.432129629626</v>
      </c>
    </row>
    <row r="3563" spans="1:21" ht="33" x14ac:dyDescent="0.25">
      <c r="A3563">
        <v>3439</v>
      </c>
      <c r="B3563" s="9" t="s">
        <v>3438</v>
      </c>
      <c r="C3563" s="3" t="s">
        <v>7549</v>
      </c>
      <c r="D3563" s="12">
        <v>1200</v>
      </c>
      <c r="E3563" s="13">
        <v>1616.14</v>
      </c>
      <c r="F3563" s="11" t="s">
        <v>8218</v>
      </c>
      <c r="G3563" s="11" t="s">
        <v>8223</v>
      </c>
      <c r="H3563" s="11" t="s">
        <v>8245</v>
      </c>
      <c r="I3563" s="11">
        <v>1453179540</v>
      </c>
      <c r="K3563" s="11">
        <v>1452030730</v>
      </c>
      <c r="L3563" s="11" t="b">
        <v>0</v>
      </c>
      <c r="M3563" s="11">
        <v>18</v>
      </c>
      <c r="N3563" s="11" t="b">
        <v>1</v>
      </c>
      <c r="O3563" s="11" t="s">
        <v>8269</v>
      </c>
      <c r="P3563" s="14">
        <f>ROUND(E3563/D3563*100,0)</f>
        <v>135</v>
      </c>
      <c r="Q3563" s="11">
        <f>IFERROR(ROUND(E3563/M3563,2),0)</f>
        <v>89.79</v>
      </c>
      <c r="R3563" s="16" t="s">
        <v>8315</v>
      </c>
      <c r="S3563" s="11" t="s">
        <v>8316</v>
      </c>
      <c r="T3563" s="21">
        <f>(((K3563/60)/60)/24)+DATE(1970,1,1)</f>
        <v>42374.911226851851</v>
      </c>
      <c r="U3563" s="21">
        <f>(((I3563/60)/60)/24)+DATE(1970,1,1)</f>
        <v>42388.207638888889</v>
      </c>
    </row>
    <row r="3564" spans="1:21" ht="49" x14ac:dyDescent="0.25">
      <c r="A3564">
        <v>3231</v>
      </c>
      <c r="B3564" s="9" t="s">
        <v>3231</v>
      </c>
      <c r="C3564" s="3" t="s">
        <v>7341</v>
      </c>
      <c r="D3564" s="12">
        <v>1000</v>
      </c>
      <c r="E3564" s="13">
        <v>1610</v>
      </c>
      <c r="F3564" s="11" t="s">
        <v>8218</v>
      </c>
      <c r="G3564" s="11" t="s">
        <v>8223</v>
      </c>
      <c r="H3564" s="11" t="s">
        <v>8245</v>
      </c>
      <c r="I3564" s="11">
        <v>1460846347</v>
      </c>
      <c r="K3564" s="11">
        <v>1458254347</v>
      </c>
      <c r="L3564" s="11" t="b">
        <v>0</v>
      </c>
      <c r="M3564" s="11">
        <v>28</v>
      </c>
      <c r="N3564" s="11" t="b">
        <v>1</v>
      </c>
      <c r="O3564" s="11" t="s">
        <v>8269</v>
      </c>
      <c r="P3564" s="14">
        <f>ROUND(E3564/D3564*100,0)</f>
        <v>161</v>
      </c>
      <c r="Q3564" s="11">
        <f>IFERROR(ROUND(E3564/M3564,2),0)</f>
        <v>57.5</v>
      </c>
      <c r="R3564" s="16" t="s">
        <v>8315</v>
      </c>
      <c r="S3564" s="11" t="s">
        <v>8316</v>
      </c>
      <c r="T3564" s="21">
        <f>(((K3564/60)/60)/24)+DATE(1970,1,1)</f>
        <v>42446.943831018521</v>
      </c>
      <c r="U3564" s="21">
        <f>(((I3564/60)/60)/24)+DATE(1970,1,1)</f>
        <v>42476.943831018521</v>
      </c>
    </row>
    <row r="3565" spans="1:21" ht="49" x14ac:dyDescent="0.25">
      <c r="A3565">
        <v>3330</v>
      </c>
      <c r="B3565" s="9" t="s">
        <v>3330</v>
      </c>
      <c r="C3565" s="3" t="s">
        <v>7440</v>
      </c>
      <c r="D3565" s="12">
        <v>1500</v>
      </c>
      <c r="E3565" s="13">
        <v>1594</v>
      </c>
      <c r="F3565" s="11" t="s">
        <v>8218</v>
      </c>
      <c r="G3565" s="11" t="s">
        <v>8224</v>
      </c>
      <c r="H3565" s="11" t="s">
        <v>8246</v>
      </c>
      <c r="I3565" s="11">
        <v>1427919468</v>
      </c>
      <c r="K3565" s="11">
        <v>1425331068</v>
      </c>
      <c r="L3565" s="11" t="b">
        <v>0</v>
      </c>
      <c r="M3565" s="11">
        <v>69</v>
      </c>
      <c r="N3565" s="11" t="b">
        <v>1</v>
      </c>
      <c r="O3565" s="11" t="s">
        <v>8269</v>
      </c>
      <c r="P3565" s="14">
        <f>ROUND(E3565/D3565*100,0)</f>
        <v>106</v>
      </c>
      <c r="Q3565" s="11">
        <f>IFERROR(ROUND(E3565/M3565,2),0)</f>
        <v>23.1</v>
      </c>
      <c r="R3565" s="16" t="s">
        <v>8315</v>
      </c>
      <c r="S3565" s="11" t="s">
        <v>8316</v>
      </c>
      <c r="T3565" s="21">
        <f>(((K3565/60)/60)/24)+DATE(1970,1,1)</f>
        <v>42065.887361111112</v>
      </c>
      <c r="U3565" s="21">
        <f>(((I3565/60)/60)/24)+DATE(1970,1,1)</f>
        <v>42095.845694444448</v>
      </c>
    </row>
    <row r="3566" spans="1:21" ht="49" x14ac:dyDescent="0.25">
      <c r="A3566">
        <v>3393</v>
      </c>
      <c r="B3566" s="9" t="s">
        <v>3392</v>
      </c>
      <c r="C3566" s="3" t="s">
        <v>7503</v>
      </c>
      <c r="D3566" s="12">
        <v>1500</v>
      </c>
      <c r="E3566" s="13">
        <v>1587</v>
      </c>
      <c r="F3566" s="11" t="s">
        <v>8218</v>
      </c>
      <c r="G3566" s="11" t="s">
        <v>8223</v>
      </c>
      <c r="H3566" s="11" t="s">
        <v>8245</v>
      </c>
      <c r="I3566" s="11">
        <v>1415234760</v>
      </c>
      <c r="K3566" s="11">
        <v>1413065230</v>
      </c>
      <c r="L3566" s="11" t="b">
        <v>0</v>
      </c>
      <c r="M3566" s="11">
        <v>44</v>
      </c>
      <c r="N3566" s="11" t="b">
        <v>1</v>
      </c>
      <c r="O3566" s="11" t="s">
        <v>8269</v>
      </c>
      <c r="P3566" s="14">
        <f>ROUND(E3566/D3566*100,0)</f>
        <v>106</v>
      </c>
      <c r="Q3566" s="11">
        <f>IFERROR(ROUND(E3566/M3566,2),0)</f>
        <v>36.07</v>
      </c>
      <c r="R3566" s="16" t="s">
        <v>8315</v>
      </c>
      <c r="S3566" s="11" t="s">
        <v>8316</v>
      </c>
      <c r="T3566" s="21">
        <f>(((K3566/60)/60)/24)+DATE(1970,1,1)</f>
        <v>41923.921643518523</v>
      </c>
      <c r="U3566" s="21">
        <f>(((I3566/60)/60)/24)+DATE(1970,1,1)</f>
        <v>41949.031944444447</v>
      </c>
    </row>
    <row r="3567" spans="1:21" ht="49" x14ac:dyDescent="0.25">
      <c r="A3567">
        <v>3949</v>
      </c>
      <c r="B3567" s="9" t="s">
        <v>3946</v>
      </c>
      <c r="C3567" s="3" t="s">
        <v>8057</v>
      </c>
      <c r="D3567" s="12">
        <v>10000</v>
      </c>
      <c r="E3567" s="13">
        <v>1577</v>
      </c>
      <c r="F3567" s="11" t="s">
        <v>8220</v>
      </c>
      <c r="G3567" s="11" t="s">
        <v>8225</v>
      </c>
      <c r="H3567" s="11" t="s">
        <v>8247</v>
      </c>
      <c r="I3567" s="11">
        <v>1423623221</v>
      </c>
      <c r="K3567" s="11">
        <v>1421031221</v>
      </c>
      <c r="L3567" s="11" t="b">
        <v>0</v>
      </c>
      <c r="M3567" s="11">
        <v>32</v>
      </c>
      <c r="N3567" s="11" t="b">
        <v>0</v>
      </c>
      <c r="O3567" s="11" t="s">
        <v>8269</v>
      </c>
      <c r="P3567" s="14">
        <f>ROUND(E3567/D3567*100,0)</f>
        <v>16</v>
      </c>
      <c r="Q3567" s="11">
        <f>IFERROR(ROUND(E3567/M3567,2),0)</f>
        <v>49.28</v>
      </c>
      <c r="R3567" s="16" t="s">
        <v>8315</v>
      </c>
      <c r="S3567" s="11" t="s">
        <v>8316</v>
      </c>
      <c r="T3567" s="21">
        <f>(((K3567/60)/60)/24)+DATE(1970,1,1)</f>
        <v>42016.120613425926</v>
      </c>
      <c r="U3567" s="21">
        <f>(((I3567/60)/60)/24)+DATE(1970,1,1)</f>
        <v>42046.120613425926</v>
      </c>
    </row>
    <row r="3568" spans="1:21" ht="49" x14ac:dyDescent="0.25">
      <c r="A3568">
        <v>3353</v>
      </c>
      <c r="B3568" s="9" t="s">
        <v>3352</v>
      </c>
      <c r="C3568" s="3" t="s">
        <v>7463</v>
      </c>
      <c r="D3568" s="12">
        <v>500</v>
      </c>
      <c r="E3568" s="13">
        <v>1575</v>
      </c>
      <c r="F3568" s="11" t="s">
        <v>8218</v>
      </c>
      <c r="G3568" s="11" t="s">
        <v>8224</v>
      </c>
      <c r="H3568" s="11" t="s">
        <v>8246</v>
      </c>
      <c r="I3568" s="11">
        <v>1462230000</v>
      </c>
      <c r="K3568" s="11">
        <v>1461061350</v>
      </c>
      <c r="L3568" s="11" t="b">
        <v>0</v>
      </c>
      <c r="M3568" s="11">
        <v>44</v>
      </c>
      <c r="N3568" s="11" t="b">
        <v>1</v>
      </c>
      <c r="O3568" s="11" t="s">
        <v>8269</v>
      </c>
      <c r="P3568" s="14">
        <f>ROUND(E3568/D3568*100,0)</f>
        <v>315</v>
      </c>
      <c r="Q3568" s="11">
        <f>IFERROR(ROUND(E3568/M3568,2),0)</f>
        <v>35.799999999999997</v>
      </c>
      <c r="R3568" s="16" t="s">
        <v>8315</v>
      </c>
      <c r="S3568" s="11" t="s">
        <v>8316</v>
      </c>
      <c r="T3568" s="21">
        <f>(((K3568/60)/60)/24)+DATE(1970,1,1)</f>
        <v>42479.432291666672</v>
      </c>
      <c r="U3568" s="21">
        <f>(((I3568/60)/60)/24)+DATE(1970,1,1)</f>
        <v>42492.958333333328</v>
      </c>
    </row>
    <row r="3569" spans="1:21" ht="49" x14ac:dyDescent="0.25">
      <c r="A3569">
        <v>3543</v>
      </c>
      <c r="B3569" s="9" t="s">
        <v>3542</v>
      </c>
      <c r="C3569" s="3" t="s">
        <v>7653</v>
      </c>
      <c r="D3569" s="12">
        <v>1500</v>
      </c>
      <c r="E3569" s="13">
        <v>1570</v>
      </c>
      <c r="F3569" s="11" t="s">
        <v>8218</v>
      </c>
      <c r="G3569" s="11" t="s">
        <v>8235</v>
      </c>
      <c r="H3569" s="11" t="s">
        <v>8248</v>
      </c>
      <c r="I3569" s="11">
        <v>1435255659</v>
      </c>
      <c r="K3569" s="11">
        <v>1432663659</v>
      </c>
      <c r="L3569" s="11" t="b">
        <v>0</v>
      </c>
      <c r="M3569" s="11">
        <v>29</v>
      </c>
      <c r="N3569" s="11" t="b">
        <v>1</v>
      </c>
      <c r="O3569" s="11" t="s">
        <v>8269</v>
      </c>
      <c r="P3569" s="14">
        <f>ROUND(E3569/D3569*100,0)</f>
        <v>105</v>
      </c>
      <c r="Q3569" s="11">
        <f>IFERROR(ROUND(E3569/M3569,2),0)</f>
        <v>54.14</v>
      </c>
      <c r="R3569" s="16" t="s">
        <v>8315</v>
      </c>
      <c r="S3569" s="11" t="s">
        <v>8316</v>
      </c>
      <c r="T3569" s="21">
        <f>(((K3569/60)/60)/24)+DATE(1970,1,1)</f>
        <v>42150.755312499998</v>
      </c>
      <c r="U3569" s="21">
        <f>(((I3569/60)/60)/24)+DATE(1970,1,1)</f>
        <v>42180.755312499998</v>
      </c>
    </row>
    <row r="3570" spans="1:21" ht="49" x14ac:dyDescent="0.25">
      <c r="A3570">
        <v>3396</v>
      </c>
      <c r="B3570" s="9" t="s">
        <v>3395</v>
      </c>
      <c r="C3570" s="3" t="s">
        <v>7506</v>
      </c>
      <c r="D3570" s="12">
        <v>1500</v>
      </c>
      <c r="E3570" s="13">
        <v>1565</v>
      </c>
      <c r="F3570" s="11" t="s">
        <v>8218</v>
      </c>
      <c r="G3570" s="11" t="s">
        <v>8223</v>
      </c>
      <c r="H3570" s="11" t="s">
        <v>8245</v>
      </c>
      <c r="I3570" s="11">
        <v>1401595140</v>
      </c>
      <c r="K3570" s="11">
        <v>1399286589</v>
      </c>
      <c r="L3570" s="11" t="b">
        <v>0</v>
      </c>
      <c r="M3570" s="11">
        <v>28</v>
      </c>
      <c r="N3570" s="11" t="b">
        <v>1</v>
      </c>
      <c r="O3570" s="11" t="s">
        <v>8269</v>
      </c>
      <c r="P3570" s="14">
        <f>ROUND(E3570/D3570*100,0)</f>
        <v>104</v>
      </c>
      <c r="Q3570" s="11">
        <f>IFERROR(ROUND(E3570/M3570,2),0)</f>
        <v>55.89</v>
      </c>
      <c r="R3570" s="16" t="s">
        <v>8315</v>
      </c>
      <c r="S3570" s="11" t="s">
        <v>8316</v>
      </c>
      <c r="T3570" s="21">
        <f>(((K3570/60)/60)/24)+DATE(1970,1,1)</f>
        <v>41764.44663194444</v>
      </c>
      <c r="U3570" s="21">
        <f>(((I3570/60)/60)/24)+DATE(1970,1,1)</f>
        <v>41791.165972222225</v>
      </c>
    </row>
    <row r="3571" spans="1:21" ht="49" x14ac:dyDescent="0.25">
      <c r="A3571">
        <v>3388</v>
      </c>
      <c r="B3571" s="9" t="s">
        <v>3387</v>
      </c>
      <c r="C3571" s="3" t="s">
        <v>7498</v>
      </c>
      <c r="D3571" s="12">
        <v>1500</v>
      </c>
      <c r="E3571" s="13">
        <v>1557</v>
      </c>
      <c r="F3571" s="11" t="s">
        <v>8218</v>
      </c>
      <c r="G3571" s="11" t="s">
        <v>8224</v>
      </c>
      <c r="H3571" s="11" t="s">
        <v>8246</v>
      </c>
      <c r="I3571" s="11">
        <v>1434625441</v>
      </c>
      <c r="K3571" s="11">
        <v>1432033441</v>
      </c>
      <c r="L3571" s="11" t="b">
        <v>0</v>
      </c>
      <c r="M3571" s="11">
        <v>45</v>
      </c>
      <c r="N3571" s="11" t="b">
        <v>1</v>
      </c>
      <c r="O3571" s="11" t="s">
        <v>8269</v>
      </c>
      <c r="P3571" s="14">
        <f>ROUND(E3571/D3571*100,0)</f>
        <v>104</v>
      </c>
      <c r="Q3571" s="11">
        <f>IFERROR(ROUND(E3571/M3571,2),0)</f>
        <v>34.6</v>
      </c>
      <c r="R3571" s="16" t="s">
        <v>8315</v>
      </c>
      <c r="S3571" s="11" t="s">
        <v>8316</v>
      </c>
      <c r="T3571" s="21">
        <f>(((K3571/60)/60)/24)+DATE(1970,1,1)</f>
        <v>42143.461122685185</v>
      </c>
      <c r="U3571" s="21">
        <f>(((I3571/60)/60)/24)+DATE(1970,1,1)</f>
        <v>42173.461122685185</v>
      </c>
    </row>
    <row r="3572" spans="1:21" ht="49" x14ac:dyDescent="0.25">
      <c r="A3572">
        <v>3390</v>
      </c>
      <c r="B3572" s="9" t="s">
        <v>3389</v>
      </c>
      <c r="C3572" s="3" t="s">
        <v>7500</v>
      </c>
      <c r="D3572" s="12">
        <v>1500</v>
      </c>
      <c r="E3572" s="13">
        <v>1536</v>
      </c>
      <c r="F3572" s="11" t="s">
        <v>8218</v>
      </c>
      <c r="G3572" s="11" t="s">
        <v>8223</v>
      </c>
      <c r="H3572" s="11" t="s">
        <v>8245</v>
      </c>
      <c r="I3572" s="11">
        <v>1405017345</v>
      </c>
      <c r="K3572" s="11">
        <v>1403721345</v>
      </c>
      <c r="L3572" s="11" t="b">
        <v>0</v>
      </c>
      <c r="M3572" s="11">
        <v>22</v>
      </c>
      <c r="N3572" s="11" t="b">
        <v>1</v>
      </c>
      <c r="O3572" s="11" t="s">
        <v>8269</v>
      </c>
      <c r="P3572" s="14">
        <f>ROUND(E3572/D3572*100,0)</f>
        <v>102</v>
      </c>
      <c r="Q3572" s="11">
        <f>IFERROR(ROUND(E3572/M3572,2),0)</f>
        <v>69.819999999999993</v>
      </c>
      <c r="R3572" s="16" t="s">
        <v>8315</v>
      </c>
      <c r="S3572" s="11" t="s">
        <v>8316</v>
      </c>
      <c r="T3572" s="21">
        <f>(((K3572/60)/60)/24)+DATE(1970,1,1)</f>
        <v>41815.774826388886</v>
      </c>
      <c r="U3572" s="21">
        <f>(((I3572/60)/60)/24)+DATE(1970,1,1)</f>
        <v>41830.774826388886</v>
      </c>
    </row>
    <row r="3573" spans="1:21" ht="49" x14ac:dyDescent="0.25">
      <c r="A3573">
        <v>3349</v>
      </c>
      <c r="B3573" s="9" t="s">
        <v>3348</v>
      </c>
      <c r="C3573" s="3" t="s">
        <v>7459</v>
      </c>
      <c r="D3573" s="12">
        <v>1000</v>
      </c>
      <c r="E3573" s="13">
        <v>1534</v>
      </c>
      <c r="F3573" s="11" t="s">
        <v>8218</v>
      </c>
      <c r="G3573" s="11" t="s">
        <v>8223</v>
      </c>
      <c r="H3573" s="11" t="s">
        <v>8245</v>
      </c>
      <c r="I3573" s="11">
        <v>1465837200</v>
      </c>
      <c r="K3573" s="11">
        <v>1463971172</v>
      </c>
      <c r="L3573" s="11" t="b">
        <v>0</v>
      </c>
      <c r="M3573" s="11">
        <v>14</v>
      </c>
      <c r="N3573" s="11" t="b">
        <v>1</v>
      </c>
      <c r="O3573" s="11" t="s">
        <v>8269</v>
      </c>
      <c r="P3573" s="14">
        <f>ROUND(E3573/D3573*100,0)</f>
        <v>153</v>
      </c>
      <c r="Q3573" s="11">
        <f>IFERROR(ROUND(E3573/M3573,2),0)</f>
        <v>109.57</v>
      </c>
      <c r="R3573" s="16" t="s">
        <v>8315</v>
      </c>
      <c r="S3573" s="11" t="s">
        <v>8316</v>
      </c>
      <c r="T3573" s="21">
        <f>(((K3573/60)/60)/24)+DATE(1970,1,1)</f>
        <v>42513.110787037032</v>
      </c>
      <c r="U3573" s="21">
        <f>(((I3573/60)/60)/24)+DATE(1970,1,1)</f>
        <v>42534.708333333328</v>
      </c>
    </row>
    <row r="3574" spans="1:21" ht="49" x14ac:dyDescent="0.25">
      <c r="A3574">
        <v>3452</v>
      </c>
      <c r="B3574" s="9" t="s">
        <v>3451</v>
      </c>
      <c r="C3574" s="3" t="s">
        <v>7562</v>
      </c>
      <c r="D3574" s="12">
        <v>1000</v>
      </c>
      <c r="E3574" s="13">
        <v>1532</v>
      </c>
      <c r="F3574" s="11" t="s">
        <v>8218</v>
      </c>
      <c r="G3574" s="11" t="s">
        <v>8223</v>
      </c>
      <c r="H3574" s="11" t="s">
        <v>8245</v>
      </c>
      <c r="I3574" s="11">
        <v>1406087940</v>
      </c>
      <c r="K3574" s="11">
        <v>1404141626</v>
      </c>
      <c r="L3574" s="11" t="b">
        <v>0</v>
      </c>
      <c r="M3574" s="11">
        <v>37</v>
      </c>
      <c r="N3574" s="11" t="b">
        <v>1</v>
      </c>
      <c r="O3574" s="11" t="s">
        <v>8269</v>
      </c>
      <c r="P3574" s="14">
        <f>ROUND(E3574/D3574*100,0)</f>
        <v>153</v>
      </c>
      <c r="Q3574" s="11">
        <f>IFERROR(ROUND(E3574/M3574,2),0)</f>
        <v>41.41</v>
      </c>
      <c r="R3574" s="16" t="s">
        <v>8315</v>
      </c>
      <c r="S3574" s="11" t="s">
        <v>8316</v>
      </c>
      <c r="T3574" s="21">
        <f>(((K3574/60)/60)/24)+DATE(1970,1,1)</f>
        <v>41820.639189814814</v>
      </c>
      <c r="U3574" s="21">
        <f>(((I3574/60)/60)/24)+DATE(1970,1,1)</f>
        <v>41843.165972222225</v>
      </c>
    </row>
    <row r="3575" spans="1:21" ht="49" x14ac:dyDescent="0.25">
      <c r="A3575">
        <v>3551</v>
      </c>
      <c r="B3575" s="9" t="s">
        <v>3550</v>
      </c>
      <c r="C3575" s="3" t="s">
        <v>7661</v>
      </c>
      <c r="D3575" s="12">
        <v>1500</v>
      </c>
      <c r="E3575" s="13">
        <v>1527.5</v>
      </c>
      <c r="F3575" s="11" t="s">
        <v>8218</v>
      </c>
      <c r="G3575" s="11" t="s">
        <v>8223</v>
      </c>
      <c r="H3575" s="11" t="s">
        <v>8245</v>
      </c>
      <c r="I3575" s="11">
        <v>1400796420</v>
      </c>
      <c r="K3575" s="11">
        <v>1398342170</v>
      </c>
      <c r="L3575" s="11" t="b">
        <v>0</v>
      </c>
      <c r="M3575" s="11">
        <v>25</v>
      </c>
      <c r="N3575" s="11" t="b">
        <v>1</v>
      </c>
      <c r="O3575" s="11" t="s">
        <v>8269</v>
      </c>
      <c r="P3575" s="14">
        <f>ROUND(E3575/D3575*100,0)</f>
        <v>102</v>
      </c>
      <c r="Q3575" s="11">
        <f>IFERROR(ROUND(E3575/M3575,2),0)</f>
        <v>61.1</v>
      </c>
      <c r="R3575" s="16" t="s">
        <v>8315</v>
      </c>
      <c r="S3575" s="11" t="s">
        <v>8316</v>
      </c>
      <c r="T3575" s="21">
        <f>(((K3575/60)/60)/24)+DATE(1970,1,1)</f>
        <v>41753.515856481477</v>
      </c>
      <c r="U3575" s="21">
        <f>(((I3575/60)/60)/24)+DATE(1970,1,1)</f>
        <v>41781.921527777777</v>
      </c>
    </row>
    <row r="3576" spans="1:21" ht="33" x14ac:dyDescent="0.25">
      <c r="A3576">
        <v>3324</v>
      </c>
      <c r="B3576" s="9" t="s">
        <v>3324</v>
      </c>
      <c r="C3576" s="3" t="s">
        <v>7434</v>
      </c>
      <c r="D3576" s="12">
        <v>1500</v>
      </c>
      <c r="E3576" s="13">
        <v>1525</v>
      </c>
      <c r="F3576" s="11" t="s">
        <v>8218</v>
      </c>
      <c r="G3576" s="11" t="s">
        <v>8240</v>
      </c>
      <c r="H3576" s="11" t="s">
        <v>8248</v>
      </c>
      <c r="I3576" s="11">
        <v>1465135190</v>
      </c>
      <c r="K3576" s="11">
        <v>1463925590</v>
      </c>
      <c r="L3576" s="11" t="b">
        <v>0</v>
      </c>
      <c r="M3576" s="11">
        <v>10</v>
      </c>
      <c r="N3576" s="11" t="b">
        <v>1</v>
      </c>
      <c r="O3576" s="11" t="s">
        <v>8269</v>
      </c>
      <c r="P3576" s="14">
        <f>ROUND(E3576/D3576*100,0)</f>
        <v>102</v>
      </c>
      <c r="Q3576" s="11">
        <f>IFERROR(ROUND(E3576/M3576,2),0)</f>
        <v>152.5</v>
      </c>
      <c r="R3576" s="16" t="s">
        <v>8315</v>
      </c>
      <c r="S3576" s="11" t="s">
        <v>8316</v>
      </c>
      <c r="T3576" s="21">
        <f>(((K3576/60)/60)/24)+DATE(1970,1,1)</f>
        <v>42512.58321759259</v>
      </c>
      <c r="U3576" s="21">
        <f>(((I3576/60)/60)/24)+DATE(1970,1,1)</f>
        <v>42526.58321759259</v>
      </c>
    </row>
    <row r="3577" spans="1:21" ht="49" x14ac:dyDescent="0.25">
      <c r="A3577">
        <v>3356</v>
      </c>
      <c r="B3577" s="9" t="s">
        <v>3355</v>
      </c>
      <c r="C3577" s="3" t="s">
        <v>7466</v>
      </c>
      <c r="D3577" s="12">
        <v>1500</v>
      </c>
      <c r="E3577" s="13">
        <v>1521</v>
      </c>
      <c r="F3577" s="11" t="s">
        <v>8218</v>
      </c>
      <c r="G3577" s="11" t="s">
        <v>8224</v>
      </c>
      <c r="H3577" s="11" t="s">
        <v>8246</v>
      </c>
      <c r="I3577" s="11">
        <v>1468611272</v>
      </c>
      <c r="K3577" s="11">
        <v>1466019272</v>
      </c>
      <c r="L3577" s="11" t="b">
        <v>0</v>
      </c>
      <c r="M3577" s="11">
        <v>27</v>
      </c>
      <c r="N3577" s="11" t="b">
        <v>1</v>
      </c>
      <c r="O3577" s="11" t="s">
        <v>8269</v>
      </c>
      <c r="P3577" s="14">
        <f>ROUND(E3577/D3577*100,0)</f>
        <v>101</v>
      </c>
      <c r="Q3577" s="11">
        <f>IFERROR(ROUND(E3577/M3577,2),0)</f>
        <v>56.33</v>
      </c>
      <c r="R3577" s="16" t="s">
        <v>8315</v>
      </c>
      <c r="S3577" s="11" t="s">
        <v>8316</v>
      </c>
      <c r="T3577" s="21">
        <f>(((K3577/60)/60)/24)+DATE(1970,1,1)</f>
        <v>42536.815648148149</v>
      </c>
      <c r="U3577" s="21">
        <f>(((I3577/60)/60)/24)+DATE(1970,1,1)</f>
        <v>42566.815648148149</v>
      </c>
    </row>
    <row r="3578" spans="1:21" ht="49" x14ac:dyDescent="0.25">
      <c r="A3578">
        <v>3511</v>
      </c>
      <c r="B3578" s="9" t="s">
        <v>3510</v>
      </c>
      <c r="C3578" s="3" t="s">
        <v>7621</v>
      </c>
      <c r="D3578" s="12">
        <v>1500</v>
      </c>
      <c r="E3578" s="13">
        <v>1518</v>
      </c>
      <c r="F3578" s="11" t="s">
        <v>8218</v>
      </c>
      <c r="G3578" s="11" t="s">
        <v>8224</v>
      </c>
      <c r="H3578" s="11" t="s">
        <v>8246</v>
      </c>
      <c r="I3578" s="11">
        <v>1415385000</v>
      </c>
      <c r="K3578" s="11">
        <v>1413406695</v>
      </c>
      <c r="L3578" s="11" t="b">
        <v>0</v>
      </c>
      <c r="M3578" s="11">
        <v>19</v>
      </c>
      <c r="N3578" s="11" t="b">
        <v>1</v>
      </c>
      <c r="O3578" s="11" t="s">
        <v>8269</v>
      </c>
      <c r="P3578" s="14">
        <f>ROUND(E3578/D3578*100,0)</f>
        <v>101</v>
      </c>
      <c r="Q3578" s="11">
        <f>IFERROR(ROUND(E3578/M3578,2),0)</f>
        <v>79.89</v>
      </c>
      <c r="R3578" s="16" t="s">
        <v>8315</v>
      </c>
      <c r="S3578" s="11" t="s">
        <v>8316</v>
      </c>
      <c r="T3578" s="21">
        <f>(((K3578/60)/60)/24)+DATE(1970,1,1)</f>
        <v>41927.873784722222</v>
      </c>
      <c r="U3578" s="21">
        <f>(((I3578/60)/60)/24)+DATE(1970,1,1)</f>
        <v>41950.770833333336</v>
      </c>
    </row>
    <row r="3579" spans="1:21" ht="49" x14ac:dyDescent="0.25">
      <c r="A3579">
        <v>3501</v>
      </c>
      <c r="B3579" s="9" t="s">
        <v>3500</v>
      </c>
      <c r="C3579" s="3" t="s">
        <v>7611</v>
      </c>
      <c r="D3579" s="12">
        <v>1500</v>
      </c>
      <c r="E3579" s="13">
        <v>1510</v>
      </c>
      <c r="F3579" s="11" t="s">
        <v>8218</v>
      </c>
      <c r="G3579" s="11" t="s">
        <v>8224</v>
      </c>
      <c r="H3579" s="11" t="s">
        <v>8246</v>
      </c>
      <c r="I3579" s="11">
        <v>1441995595</v>
      </c>
      <c r="K3579" s="11">
        <v>1439835595</v>
      </c>
      <c r="L3579" s="11" t="b">
        <v>0</v>
      </c>
      <c r="M3579" s="11">
        <v>42</v>
      </c>
      <c r="N3579" s="11" t="b">
        <v>1</v>
      </c>
      <c r="O3579" s="11" t="s">
        <v>8269</v>
      </c>
      <c r="P3579" s="14">
        <f>ROUND(E3579/D3579*100,0)</f>
        <v>101</v>
      </c>
      <c r="Q3579" s="11">
        <f>IFERROR(ROUND(E3579/M3579,2),0)</f>
        <v>35.950000000000003</v>
      </c>
      <c r="R3579" s="16" t="s">
        <v>8315</v>
      </c>
      <c r="S3579" s="11" t="s">
        <v>8316</v>
      </c>
      <c r="T3579" s="21">
        <f>(((K3579/60)/60)/24)+DATE(1970,1,1)</f>
        <v>42233.763831018514</v>
      </c>
      <c r="U3579" s="21">
        <f>(((I3579/60)/60)/24)+DATE(1970,1,1)</f>
        <v>42258.763831018514</v>
      </c>
    </row>
    <row r="3580" spans="1:21" ht="33" x14ac:dyDescent="0.25">
      <c r="A3580">
        <v>3658</v>
      </c>
      <c r="B3580" s="9" t="s">
        <v>3655</v>
      </c>
      <c r="C3580" s="3" t="s">
        <v>7768</v>
      </c>
      <c r="D3580" s="12">
        <v>1500</v>
      </c>
      <c r="E3580" s="13">
        <v>1510</v>
      </c>
      <c r="F3580" s="11" t="s">
        <v>8218</v>
      </c>
      <c r="G3580" s="11" t="s">
        <v>8223</v>
      </c>
      <c r="H3580" s="11" t="s">
        <v>8245</v>
      </c>
      <c r="I3580" s="11">
        <v>1404273540</v>
      </c>
      <c r="K3580" s="11">
        <v>1400272580</v>
      </c>
      <c r="L3580" s="11" t="b">
        <v>0</v>
      </c>
      <c r="M3580" s="11">
        <v>20</v>
      </c>
      <c r="N3580" s="11" t="b">
        <v>1</v>
      </c>
      <c r="O3580" s="11" t="s">
        <v>8269</v>
      </c>
      <c r="P3580" s="14">
        <f>ROUND(E3580/D3580*100,0)</f>
        <v>101</v>
      </c>
      <c r="Q3580" s="11">
        <f>IFERROR(ROUND(E3580/M3580,2),0)</f>
        <v>75.5</v>
      </c>
      <c r="R3580" s="16" t="s">
        <v>8315</v>
      </c>
      <c r="S3580" s="11" t="s">
        <v>8316</v>
      </c>
      <c r="T3580" s="21">
        <f>(((K3580/60)/60)/24)+DATE(1970,1,1)</f>
        <v>41775.858564814815</v>
      </c>
      <c r="U3580" s="21">
        <f>(((I3580/60)/60)/24)+DATE(1970,1,1)</f>
        <v>41822.165972222225</v>
      </c>
    </row>
    <row r="3581" spans="1:21" ht="49" x14ac:dyDescent="0.25">
      <c r="A3581">
        <v>3701</v>
      </c>
      <c r="B3581" s="9" t="s">
        <v>3698</v>
      </c>
      <c r="C3581" s="3" t="s">
        <v>7811</v>
      </c>
      <c r="D3581" s="12">
        <v>1500</v>
      </c>
      <c r="E3581" s="13">
        <v>1505</v>
      </c>
      <c r="F3581" s="11" t="s">
        <v>8218</v>
      </c>
      <c r="G3581" s="11" t="s">
        <v>8224</v>
      </c>
      <c r="H3581" s="11" t="s">
        <v>8246</v>
      </c>
      <c r="I3581" s="11">
        <v>1433422793</v>
      </c>
      <c r="K3581" s="11">
        <v>1430830793</v>
      </c>
      <c r="L3581" s="11" t="b">
        <v>0</v>
      </c>
      <c r="M3581" s="11">
        <v>39</v>
      </c>
      <c r="N3581" s="11" t="b">
        <v>1</v>
      </c>
      <c r="O3581" s="11" t="s">
        <v>8269</v>
      </c>
      <c r="P3581" s="14">
        <f>ROUND(E3581/D3581*100,0)</f>
        <v>100</v>
      </c>
      <c r="Q3581" s="11">
        <f>IFERROR(ROUND(E3581/M3581,2),0)</f>
        <v>38.590000000000003</v>
      </c>
      <c r="R3581" s="16" t="s">
        <v>8315</v>
      </c>
      <c r="S3581" s="11" t="s">
        <v>8316</v>
      </c>
      <c r="T3581" s="21">
        <f>(((K3581/60)/60)/24)+DATE(1970,1,1)</f>
        <v>42129.541585648149</v>
      </c>
      <c r="U3581" s="21">
        <f>(((I3581/60)/60)/24)+DATE(1970,1,1)</f>
        <v>42159.541585648149</v>
      </c>
    </row>
    <row r="3582" spans="1:21" ht="49" x14ac:dyDescent="0.25">
      <c r="A3582">
        <v>3578</v>
      </c>
      <c r="B3582" s="9" t="s">
        <v>3577</v>
      </c>
      <c r="C3582" s="3" t="s">
        <v>7688</v>
      </c>
      <c r="D3582" s="12">
        <v>1500</v>
      </c>
      <c r="E3582" s="13">
        <v>1500.2</v>
      </c>
      <c r="F3582" s="11" t="s">
        <v>8218</v>
      </c>
      <c r="G3582" s="11" t="s">
        <v>8224</v>
      </c>
      <c r="H3582" s="11" t="s">
        <v>8246</v>
      </c>
      <c r="I3582" s="11">
        <v>1462037777</v>
      </c>
      <c r="K3582" s="11">
        <v>1459445777</v>
      </c>
      <c r="L3582" s="11" t="b">
        <v>0</v>
      </c>
      <c r="M3582" s="11">
        <v>37</v>
      </c>
      <c r="N3582" s="11" t="b">
        <v>1</v>
      </c>
      <c r="O3582" s="11" t="s">
        <v>8269</v>
      </c>
      <c r="P3582" s="14">
        <f>ROUND(E3582/D3582*100,0)</f>
        <v>100</v>
      </c>
      <c r="Q3582" s="11">
        <f>IFERROR(ROUND(E3582/M3582,2),0)</f>
        <v>40.549999999999997</v>
      </c>
      <c r="R3582" s="16" t="s">
        <v>8315</v>
      </c>
      <c r="S3582" s="11" t="s">
        <v>8316</v>
      </c>
      <c r="T3582" s="21">
        <f>(((K3582/60)/60)/24)+DATE(1970,1,1)</f>
        <v>42460.733530092592</v>
      </c>
      <c r="U3582" s="21">
        <f>(((I3582/60)/60)/24)+DATE(1970,1,1)</f>
        <v>42490.733530092592</v>
      </c>
    </row>
    <row r="3583" spans="1:21" ht="49" x14ac:dyDescent="0.25">
      <c r="A3583">
        <v>3227</v>
      </c>
      <c r="B3583" s="9" t="s">
        <v>3227</v>
      </c>
      <c r="C3583" s="3" t="s">
        <v>7337</v>
      </c>
      <c r="D3583" s="12">
        <v>1200</v>
      </c>
      <c r="E3583" s="13">
        <v>1500</v>
      </c>
      <c r="F3583" s="11" t="s">
        <v>8218</v>
      </c>
      <c r="G3583" s="11" t="s">
        <v>8224</v>
      </c>
      <c r="H3583" s="11" t="s">
        <v>8246</v>
      </c>
      <c r="I3583" s="11">
        <v>1484687436</v>
      </c>
      <c r="K3583" s="11">
        <v>1482095436</v>
      </c>
      <c r="L3583" s="11" t="b">
        <v>0</v>
      </c>
      <c r="M3583" s="11">
        <v>30</v>
      </c>
      <c r="N3583" s="11" t="b">
        <v>1</v>
      </c>
      <c r="O3583" s="11" t="s">
        <v>8269</v>
      </c>
      <c r="P3583" s="14">
        <f>ROUND(E3583/D3583*100,0)</f>
        <v>125</v>
      </c>
      <c r="Q3583" s="11">
        <f>IFERROR(ROUND(E3583/M3583,2),0)</f>
        <v>50</v>
      </c>
      <c r="R3583" s="16" t="s">
        <v>8315</v>
      </c>
      <c r="S3583" s="11" t="s">
        <v>8316</v>
      </c>
      <c r="T3583" s="21">
        <f>(((K3583/60)/60)/24)+DATE(1970,1,1)</f>
        <v>42722.882361111115</v>
      </c>
      <c r="U3583" s="21">
        <f>(((I3583/60)/60)/24)+DATE(1970,1,1)</f>
        <v>42752.882361111115</v>
      </c>
    </row>
    <row r="3584" spans="1:21" ht="49" x14ac:dyDescent="0.25">
      <c r="A3584">
        <v>3427</v>
      </c>
      <c r="B3584" s="9" t="s">
        <v>3426</v>
      </c>
      <c r="C3584" s="3" t="s">
        <v>7537</v>
      </c>
      <c r="D3584" s="12">
        <v>1500</v>
      </c>
      <c r="E3584" s="13">
        <v>1500</v>
      </c>
      <c r="F3584" s="11" t="s">
        <v>8218</v>
      </c>
      <c r="G3584" s="11" t="s">
        <v>8224</v>
      </c>
      <c r="H3584" s="11" t="s">
        <v>8246</v>
      </c>
      <c r="I3584" s="11">
        <v>1404314952</v>
      </c>
      <c r="K3584" s="11">
        <v>1401722952</v>
      </c>
      <c r="L3584" s="11" t="b">
        <v>0</v>
      </c>
      <c r="M3584" s="11">
        <v>29</v>
      </c>
      <c r="N3584" s="11" t="b">
        <v>1</v>
      </c>
      <c r="O3584" s="11" t="s">
        <v>8269</v>
      </c>
      <c r="P3584" s="14">
        <f>ROUND(E3584/D3584*100,0)</f>
        <v>100</v>
      </c>
      <c r="Q3584" s="11">
        <f>IFERROR(ROUND(E3584/M3584,2),0)</f>
        <v>51.72</v>
      </c>
      <c r="R3584" s="16" t="s">
        <v>8315</v>
      </c>
      <c r="S3584" s="11" t="s">
        <v>8316</v>
      </c>
      <c r="T3584" s="21">
        <f>(((K3584/60)/60)/24)+DATE(1970,1,1)</f>
        <v>41792.645277777774</v>
      </c>
      <c r="U3584" s="21">
        <f>(((I3584/60)/60)/24)+DATE(1970,1,1)</f>
        <v>41822.645277777774</v>
      </c>
    </row>
    <row r="3585" spans="1:21" ht="49" x14ac:dyDescent="0.25">
      <c r="A3585">
        <v>3493</v>
      </c>
      <c r="B3585" s="9" t="s">
        <v>3492</v>
      </c>
      <c r="C3585" s="3" t="s">
        <v>7603</v>
      </c>
      <c r="D3585" s="12">
        <v>1500</v>
      </c>
      <c r="E3585" s="13">
        <v>1500</v>
      </c>
      <c r="F3585" s="11" t="s">
        <v>8218</v>
      </c>
      <c r="G3585" s="11" t="s">
        <v>8223</v>
      </c>
      <c r="H3585" s="11" t="s">
        <v>8245</v>
      </c>
      <c r="I3585" s="11">
        <v>1408252260</v>
      </c>
      <c r="K3585" s="11">
        <v>1406580436</v>
      </c>
      <c r="L3585" s="11" t="b">
        <v>0</v>
      </c>
      <c r="M3585" s="11">
        <v>29</v>
      </c>
      <c r="N3585" s="11" t="b">
        <v>1</v>
      </c>
      <c r="O3585" s="11" t="s">
        <v>8269</v>
      </c>
      <c r="P3585" s="14">
        <f>ROUND(E3585/D3585*100,0)</f>
        <v>100</v>
      </c>
      <c r="Q3585" s="11">
        <f>IFERROR(ROUND(E3585/M3585,2),0)</f>
        <v>51.72</v>
      </c>
      <c r="R3585" s="16" t="s">
        <v>8315</v>
      </c>
      <c r="S3585" s="11" t="s">
        <v>8316</v>
      </c>
      <c r="T3585" s="21">
        <f>(((K3585/60)/60)/24)+DATE(1970,1,1)</f>
        <v>41848.866157407407</v>
      </c>
      <c r="U3585" s="21">
        <f>(((I3585/60)/60)/24)+DATE(1970,1,1)</f>
        <v>41868.21597222222</v>
      </c>
    </row>
    <row r="3586" spans="1:21" ht="49" x14ac:dyDescent="0.25">
      <c r="A3586">
        <v>3581</v>
      </c>
      <c r="B3586" s="9" t="s">
        <v>3580</v>
      </c>
      <c r="C3586" s="3" t="s">
        <v>7691</v>
      </c>
      <c r="D3586" s="12">
        <v>1500</v>
      </c>
      <c r="E3586" s="13">
        <v>1500</v>
      </c>
      <c r="F3586" s="11" t="s">
        <v>8218</v>
      </c>
      <c r="G3586" s="11" t="s">
        <v>8224</v>
      </c>
      <c r="H3586" s="11" t="s">
        <v>8246</v>
      </c>
      <c r="I3586" s="11">
        <v>1406719110</v>
      </c>
      <c r="K3586" s="11">
        <v>1405509510</v>
      </c>
      <c r="L3586" s="11" t="b">
        <v>0</v>
      </c>
      <c r="M3586" s="11">
        <v>45</v>
      </c>
      <c r="N3586" s="11" t="b">
        <v>1</v>
      </c>
      <c r="O3586" s="11" t="s">
        <v>8269</v>
      </c>
      <c r="P3586" s="14">
        <f>ROUND(E3586/D3586*100,0)</f>
        <v>100</v>
      </c>
      <c r="Q3586" s="11">
        <f>IFERROR(ROUND(E3586/M3586,2),0)</f>
        <v>33.33</v>
      </c>
      <c r="R3586" s="16" t="s">
        <v>8315</v>
      </c>
      <c r="S3586" s="11" t="s">
        <v>8316</v>
      </c>
      <c r="T3586" s="21">
        <f>(((K3586/60)/60)/24)+DATE(1970,1,1)</f>
        <v>41836.471180555556</v>
      </c>
      <c r="U3586" s="21">
        <f>(((I3586/60)/60)/24)+DATE(1970,1,1)</f>
        <v>41850.471180555556</v>
      </c>
    </row>
    <row r="3587" spans="1:21" ht="49" x14ac:dyDescent="0.25">
      <c r="A3587">
        <v>3902</v>
      </c>
      <c r="B3587" s="9" t="s">
        <v>3899</v>
      </c>
      <c r="C3587" s="3" t="s">
        <v>8010</v>
      </c>
      <c r="D3587" s="12">
        <v>3000</v>
      </c>
      <c r="E3587" s="13">
        <v>1465</v>
      </c>
      <c r="F3587" s="11" t="s">
        <v>8220</v>
      </c>
      <c r="G3587" s="11" t="s">
        <v>8224</v>
      </c>
      <c r="H3587" s="11" t="s">
        <v>8246</v>
      </c>
      <c r="I3587" s="11">
        <v>1479125642</v>
      </c>
      <c r="K3587" s="11">
        <v>1476962042</v>
      </c>
      <c r="L3587" s="11" t="b">
        <v>0</v>
      </c>
      <c r="M3587" s="11">
        <v>31</v>
      </c>
      <c r="N3587" s="11" t="b">
        <v>0</v>
      </c>
      <c r="O3587" s="11" t="s">
        <v>8269</v>
      </c>
      <c r="P3587" s="14">
        <f>ROUND(E3587/D3587*100,0)</f>
        <v>49</v>
      </c>
      <c r="Q3587" s="11">
        <f>IFERROR(ROUND(E3587/M3587,2),0)</f>
        <v>47.26</v>
      </c>
      <c r="R3587" s="16" t="s">
        <v>8315</v>
      </c>
      <c r="S3587" s="11" t="s">
        <v>8316</v>
      </c>
      <c r="T3587" s="21">
        <f>(((K3587/60)/60)/24)+DATE(1970,1,1)</f>
        <v>42663.468078703707</v>
      </c>
      <c r="U3587" s="21">
        <f>(((I3587/60)/60)/24)+DATE(1970,1,1)</f>
        <v>42688.509745370371</v>
      </c>
    </row>
    <row r="3588" spans="1:21" ht="49" x14ac:dyDescent="0.25">
      <c r="A3588">
        <v>3180</v>
      </c>
      <c r="B3588" s="9" t="s">
        <v>3180</v>
      </c>
      <c r="C3588" s="3" t="s">
        <v>7290</v>
      </c>
      <c r="D3588" s="12">
        <v>1200</v>
      </c>
      <c r="E3588" s="13">
        <v>1437</v>
      </c>
      <c r="F3588" s="11" t="s">
        <v>8218</v>
      </c>
      <c r="G3588" s="11" t="s">
        <v>8224</v>
      </c>
      <c r="H3588" s="11" t="s">
        <v>8246</v>
      </c>
      <c r="I3588" s="11">
        <v>1403258049</v>
      </c>
      <c r="K3588" s="11">
        <v>1400666049</v>
      </c>
      <c r="L3588" s="11" t="b">
        <v>1</v>
      </c>
      <c r="M3588" s="11">
        <v>45</v>
      </c>
      <c r="N3588" s="11" t="b">
        <v>1</v>
      </c>
      <c r="O3588" s="11" t="s">
        <v>8269</v>
      </c>
      <c r="P3588" s="14">
        <f>ROUND(E3588/D3588*100,0)</f>
        <v>120</v>
      </c>
      <c r="Q3588" s="11">
        <f>IFERROR(ROUND(E3588/M3588,2),0)</f>
        <v>31.93</v>
      </c>
      <c r="R3588" s="16" t="s">
        <v>8315</v>
      </c>
      <c r="S3588" s="11" t="s">
        <v>8316</v>
      </c>
      <c r="T3588" s="21">
        <f>(((K3588/60)/60)/24)+DATE(1970,1,1)</f>
        <v>41780.412604166668</v>
      </c>
      <c r="U3588" s="21">
        <f>(((I3588/60)/60)/24)+DATE(1970,1,1)</f>
        <v>41810.412604166668</v>
      </c>
    </row>
    <row r="3589" spans="1:21" ht="49" x14ac:dyDescent="0.25">
      <c r="A3589">
        <v>3833</v>
      </c>
      <c r="B3589" s="9" t="s">
        <v>3830</v>
      </c>
      <c r="C3589" s="3" t="s">
        <v>7942</v>
      </c>
      <c r="D3589" s="12">
        <v>1200</v>
      </c>
      <c r="E3589" s="13">
        <v>1400</v>
      </c>
      <c r="F3589" s="11" t="s">
        <v>8218</v>
      </c>
      <c r="G3589" s="11" t="s">
        <v>8228</v>
      </c>
      <c r="H3589" s="11" t="s">
        <v>8250</v>
      </c>
      <c r="I3589" s="11">
        <v>1417460940</v>
      </c>
      <c r="K3589" s="11">
        <v>1416516972</v>
      </c>
      <c r="L3589" s="11" t="b">
        <v>0</v>
      </c>
      <c r="M3589" s="11">
        <v>20</v>
      </c>
      <c r="N3589" s="11" t="b">
        <v>1</v>
      </c>
      <c r="O3589" s="11" t="s">
        <v>8269</v>
      </c>
      <c r="P3589" s="14">
        <f>ROUND(E3589/D3589*100,0)</f>
        <v>117</v>
      </c>
      <c r="Q3589" s="11">
        <f>IFERROR(ROUND(E3589/M3589,2),0)</f>
        <v>70</v>
      </c>
      <c r="R3589" s="16" t="s">
        <v>8315</v>
      </c>
      <c r="S3589" s="11" t="s">
        <v>8316</v>
      </c>
      <c r="T3589" s="21">
        <f>(((K3589/60)/60)/24)+DATE(1970,1,1)</f>
        <v>41963.872361111105</v>
      </c>
      <c r="U3589" s="21">
        <f>(((I3589/60)/60)/24)+DATE(1970,1,1)</f>
        <v>41974.797916666663</v>
      </c>
    </row>
    <row r="3590" spans="1:21" ht="49" x14ac:dyDescent="0.25">
      <c r="A3590">
        <v>3522</v>
      </c>
      <c r="B3590" s="9" t="s">
        <v>3521</v>
      </c>
      <c r="C3590" s="3" t="s">
        <v>7632</v>
      </c>
      <c r="D3590" s="12">
        <v>1395</v>
      </c>
      <c r="E3590" s="13">
        <v>1395</v>
      </c>
      <c r="F3590" s="11" t="s">
        <v>8218</v>
      </c>
      <c r="G3590" s="11" t="s">
        <v>8224</v>
      </c>
      <c r="H3590" s="11" t="s">
        <v>8246</v>
      </c>
      <c r="I3590" s="11">
        <v>1442311560</v>
      </c>
      <c r="K3590" s="11">
        <v>1439924246</v>
      </c>
      <c r="L3590" s="11" t="b">
        <v>0</v>
      </c>
      <c r="M3590" s="11">
        <v>34</v>
      </c>
      <c r="N3590" s="11" t="b">
        <v>1</v>
      </c>
      <c r="O3590" s="11" t="s">
        <v>8269</v>
      </c>
      <c r="P3590" s="14">
        <f>ROUND(E3590/D3590*100,0)</f>
        <v>100</v>
      </c>
      <c r="Q3590" s="11">
        <f>IFERROR(ROUND(E3590/M3590,2),0)</f>
        <v>41.03</v>
      </c>
      <c r="R3590" s="16" t="s">
        <v>8315</v>
      </c>
      <c r="S3590" s="11" t="s">
        <v>8316</v>
      </c>
      <c r="T3590" s="21">
        <f>(((K3590/60)/60)/24)+DATE(1970,1,1)</f>
        <v>42234.789884259255</v>
      </c>
      <c r="U3590" s="21">
        <f>(((I3590/60)/60)/24)+DATE(1970,1,1)</f>
        <v>42262.420833333337</v>
      </c>
    </row>
    <row r="3591" spans="1:21" ht="49" x14ac:dyDescent="0.25">
      <c r="A3591">
        <v>3923</v>
      </c>
      <c r="B3591" s="9" t="s">
        <v>3920</v>
      </c>
      <c r="C3591" s="3" t="s">
        <v>8031</v>
      </c>
      <c r="D3591" s="12">
        <v>11500</v>
      </c>
      <c r="E3591" s="13">
        <v>1384</v>
      </c>
      <c r="F3591" s="11" t="s">
        <v>8220</v>
      </c>
      <c r="G3591" s="11" t="s">
        <v>8224</v>
      </c>
      <c r="H3591" s="11" t="s">
        <v>8246</v>
      </c>
      <c r="I3591" s="11">
        <v>1428622271</v>
      </c>
      <c r="K3591" s="11">
        <v>1426203071</v>
      </c>
      <c r="L3591" s="11" t="b">
        <v>0</v>
      </c>
      <c r="M3591" s="11">
        <v>17</v>
      </c>
      <c r="N3591" s="11" t="b">
        <v>0</v>
      </c>
      <c r="O3591" s="11" t="s">
        <v>8269</v>
      </c>
      <c r="P3591" s="14">
        <f>ROUND(E3591/D3591*100,0)</f>
        <v>12</v>
      </c>
      <c r="Q3591" s="11">
        <f>IFERROR(ROUND(E3591/M3591,2),0)</f>
        <v>81.41</v>
      </c>
      <c r="R3591" s="16" t="s">
        <v>8315</v>
      </c>
      <c r="S3591" s="11" t="s">
        <v>8316</v>
      </c>
      <c r="T3591" s="21">
        <f>(((K3591/60)/60)/24)+DATE(1970,1,1)</f>
        <v>42075.979988425926</v>
      </c>
      <c r="U3591" s="21">
        <f>(((I3591/60)/60)/24)+DATE(1970,1,1)</f>
        <v>42103.979988425926</v>
      </c>
    </row>
    <row r="3592" spans="1:21" ht="49" x14ac:dyDescent="0.25">
      <c r="A3592">
        <v>3669</v>
      </c>
      <c r="B3592" s="9" t="s">
        <v>3666</v>
      </c>
      <c r="C3592" s="3" t="s">
        <v>7779</v>
      </c>
      <c r="D3592" s="12">
        <v>1000</v>
      </c>
      <c r="E3592" s="13">
        <v>1382</v>
      </c>
      <c r="F3592" s="11" t="s">
        <v>8218</v>
      </c>
      <c r="G3592" s="11" t="s">
        <v>8224</v>
      </c>
      <c r="H3592" s="11" t="s">
        <v>8246</v>
      </c>
      <c r="I3592" s="11">
        <v>1434039137</v>
      </c>
      <c r="K3592" s="11">
        <v>1431447137</v>
      </c>
      <c r="L3592" s="11" t="b">
        <v>0</v>
      </c>
      <c r="M3592" s="11">
        <v>17</v>
      </c>
      <c r="N3592" s="11" t="b">
        <v>1</v>
      </c>
      <c r="O3592" s="11" t="s">
        <v>8269</v>
      </c>
      <c r="P3592" s="14">
        <f>ROUND(E3592/D3592*100,0)</f>
        <v>138</v>
      </c>
      <c r="Q3592" s="11">
        <f>IFERROR(ROUND(E3592/M3592,2),0)</f>
        <v>81.290000000000006</v>
      </c>
      <c r="R3592" s="16" t="s">
        <v>8315</v>
      </c>
      <c r="S3592" s="11" t="s">
        <v>8316</v>
      </c>
      <c r="T3592" s="21">
        <f>(((K3592/60)/60)/24)+DATE(1970,1,1)</f>
        <v>42136.675196759257</v>
      </c>
      <c r="U3592" s="21">
        <f>(((I3592/60)/60)/24)+DATE(1970,1,1)</f>
        <v>42166.675196759257</v>
      </c>
    </row>
    <row r="3593" spans="1:21" ht="49" x14ac:dyDescent="0.25">
      <c r="A3593">
        <v>3449</v>
      </c>
      <c r="B3593" s="9" t="s">
        <v>3448</v>
      </c>
      <c r="C3593" s="3" t="s">
        <v>7559</v>
      </c>
      <c r="D3593" s="12">
        <v>800</v>
      </c>
      <c r="E3593" s="13">
        <v>1365</v>
      </c>
      <c r="F3593" s="11" t="s">
        <v>8218</v>
      </c>
      <c r="G3593" s="11" t="s">
        <v>8223</v>
      </c>
      <c r="H3593" s="11" t="s">
        <v>8245</v>
      </c>
      <c r="I3593" s="11">
        <v>1468036800</v>
      </c>
      <c r="K3593" s="11">
        <v>1465607738</v>
      </c>
      <c r="L3593" s="11" t="b">
        <v>0</v>
      </c>
      <c r="M3593" s="11">
        <v>20</v>
      </c>
      <c r="N3593" s="11" t="b">
        <v>1</v>
      </c>
      <c r="O3593" s="11" t="s">
        <v>8269</v>
      </c>
      <c r="P3593" s="14">
        <f>ROUND(E3593/D3593*100,0)</f>
        <v>171</v>
      </c>
      <c r="Q3593" s="11">
        <f>IFERROR(ROUND(E3593/M3593,2),0)</f>
        <v>68.25</v>
      </c>
      <c r="R3593" s="16" t="s">
        <v>8315</v>
      </c>
      <c r="S3593" s="11" t="s">
        <v>8316</v>
      </c>
      <c r="T3593" s="21">
        <f>(((K3593/60)/60)/24)+DATE(1970,1,1)</f>
        <v>42532.052523148144</v>
      </c>
      <c r="U3593" s="21">
        <f>(((I3593/60)/60)/24)+DATE(1970,1,1)</f>
        <v>42560.166666666672</v>
      </c>
    </row>
    <row r="3594" spans="1:21" ht="49" x14ac:dyDescent="0.25">
      <c r="A3594">
        <v>4077</v>
      </c>
      <c r="B3594" s="9" t="s">
        <v>4073</v>
      </c>
      <c r="C3594" s="3" t="s">
        <v>8180</v>
      </c>
      <c r="D3594" s="12">
        <v>15000</v>
      </c>
      <c r="E3594" s="13">
        <v>1335</v>
      </c>
      <c r="F3594" s="11" t="s">
        <v>8220</v>
      </c>
      <c r="G3594" s="11" t="s">
        <v>8223</v>
      </c>
      <c r="H3594" s="11" t="s">
        <v>8245</v>
      </c>
      <c r="I3594" s="11">
        <v>1482339794</v>
      </c>
      <c r="K3594" s="11">
        <v>1479747794</v>
      </c>
      <c r="L3594" s="11" t="b">
        <v>0</v>
      </c>
      <c r="M3594" s="11">
        <v>6</v>
      </c>
      <c r="N3594" s="11" t="b">
        <v>0</v>
      </c>
      <c r="O3594" s="11" t="s">
        <v>8269</v>
      </c>
      <c r="P3594" s="14">
        <f>ROUND(E3594/D3594*100,0)</f>
        <v>9</v>
      </c>
      <c r="Q3594" s="11">
        <f>IFERROR(ROUND(E3594/M3594,2),0)</f>
        <v>222.5</v>
      </c>
      <c r="R3594" s="16" t="s">
        <v>8315</v>
      </c>
      <c r="S3594" s="11" t="s">
        <v>8316</v>
      </c>
      <c r="T3594" s="21">
        <f>(((K3594/60)/60)/24)+DATE(1970,1,1)</f>
        <v>42695.7105787037</v>
      </c>
      <c r="U3594" s="21">
        <f>(((I3594/60)/60)/24)+DATE(1970,1,1)</f>
        <v>42725.7105787037</v>
      </c>
    </row>
    <row r="3595" spans="1:21" ht="65" x14ac:dyDescent="0.25">
      <c r="A3595">
        <v>3935</v>
      </c>
      <c r="B3595" s="9" t="s">
        <v>3932</v>
      </c>
      <c r="C3595" s="3" t="s">
        <v>8043</v>
      </c>
      <c r="D3595" s="12">
        <v>3000</v>
      </c>
      <c r="E3595" s="13">
        <v>1315</v>
      </c>
      <c r="F3595" s="11" t="s">
        <v>8220</v>
      </c>
      <c r="G3595" s="11" t="s">
        <v>8224</v>
      </c>
      <c r="H3595" s="11" t="s">
        <v>8246</v>
      </c>
      <c r="I3595" s="11">
        <v>1443973546</v>
      </c>
      <c r="K3595" s="11">
        <v>1438789546</v>
      </c>
      <c r="L3595" s="11" t="b">
        <v>0</v>
      </c>
      <c r="M3595" s="11">
        <v>23</v>
      </c>
      <c r="N3595" s="11" t="b">
        <v>0</v>
      </c>
      <c r="O3595" s="11" t="s">
        <v>8269</v>
      </c>
      <c r="P3595" s="14">
        <f>ROUND(E3595/D3595*100,0)</f>
        <v>44</v>
      </c>
      <c r="Q3595" s="11">
        <f>IFERROR(ROUND(E3595/M3595,2),0)</f>
        <v>57.17</v>
      </c>
      <c r="R3595" s="16" t="s">
        <v>8315</v>
      </c>
      <c r="S3595" s="11" t="s">
        <v>8316</v>
      </c>
      <c r="T3595" s="21">
        <f>(((K3595/60)/60)/24)+DATE(1970,1,1)</f>
        <v>42221.656782407401</v>
      </c>
      <c r="U3595" s="21">
        <f>(((I3595/60)/60)/24)+DATE(1970,1,1)</f>
        <v>42281.656782407401</v>
      </c>
    </row>
    <row r="3596" spans="1:21" ht="49" x14ac:dyDescent="0.25">
      <c r="A3596">
        <v>3232</v>
      </c>
      <c r="B3596" s="9" t="s">
        <v>3232</v>
      </c>
      <c r="C3596" s="3" t="s">
        <v>7342</v>
      </c>
      <c r="D3596" s="12">
        <v>1000</v>
      </c>
      <c r="E3596" s="13">
        <v>1312</v>
      </c>
      <c r="F3596" s="11" t="s">
        <v>8218</v>
      </c>
      <c r="G3596" s="11" t="s">
        <v>8223</v>
      </c>
      <c r="H3596" s="11" t="s">
        <v>8245</v>
      </c>
      <c r="I3596" s="11">
        <v>1462334340</v>
      </c>
      <c r="K3596" s="11">
        <v>1459711917</v>
      </c>
      <c r="L3596" s="11" t="b">
        <v>1</v>
      </c>
      <c r="M3596" s="11">
        <v>26</v>
      </c>
      <c r="N3596" s="11" t="b">
        <v>1</v>
      </c>
      <c r="O3596" s="11" t="s">
        <v>8269</v>
      </c>
      <c r="P3596" s="14">
        <f>ROUND(E3596/D3596*100,0)</f>
        <v>131</v>
      </c>
      <c r="Q3596" s="11">
        <f>IFERROR(ROUND(E3596/M3596,2),0)</f>
        <v>50.46</v>
      </c>
      <c r="R3596" s="16" t="s">
        <v>8315</v>
      </c>
      <c r="S3596" s="11" t="s">
        <v>8316</v>
      </c>
      <c r="T3596" s="21">
        <f>(((K3596/60)/60)/24)+DATE(1970,1,1)</f>
        <v>42463.81385416667</v>
      </c>
      <c r="U3596" s="21">
        <f>(((I3596/60)/60)/24)+DATE(1970,1,1)</f>
        <v>42494.165972222225</v>
      </c>
    </row>
    <row r="3597" spans="1:21" ht="49" x14ac:dyDescent="0.25">
      <c r="A3597">
        <v>3977</v>
      </c>
      <c r="B3597" s="9" t="s">
        <v>3974</v>
      </c>
      <c r="C3597" s="3" t="s">
        <v>8084</v>
      </c>
      <c r="D3597" s="12">
        <v>90000</v>
      </c>
      <c r="E3597" s="13">
        <v>1305</v>
      </c>
      <c r="F3597" s="11" t="s">
        <v>8220</v>
      </c>
      <c r="G3597" s="11" t="s">
        <v>8223</v>
      </c>
      <c r="H3597" s="11" t="s">
        <v>8245</v>
      </c>
      <c r="I3597" s="11">
        <v>1469213732</v>
      </c>
      <c r="K3597" s="11">
        <v>1466621732</v>
      </c>
      <c r="L3597" s="11" t="b">
        <v>0</v>
      </c>
      <c r="M3597" s="11">
        <v>6</v>
      </c>
      <c r="N3597" s="11" t="b">
        <v>0</v>
      </c>
      <c r="O3597" s="11" t="s">
        <v>8269</v>
      </c>
      <c r="P3597" s="14">
        <f>ROUND(E3597/D3597*100,0)</f>
        <v>1</v>
      </c>
      <c r="Q3597" s="11">
        <f>IFERROR(ROUND(E3597/M3597,2),0)</f>
        <v>217.5</v>
      </c>
      <c r="R3597" s="16" t="s">
        <v>8315</v>
      </c>
      <c r="S3597" s="11" t="s">
        <v>8316</v>
      </c>
      <c r="T3597" s="21">
        <f>(((K3597/60)/60)/24)+DATE(1970,1,1)</f>
        <v>42543.788564814815</v>
      </c>
      <c r="U3597" s="21">
        <f>(((I3597/60)/60)/24)+DATE(1970,1,1)</f>
        <v>42573.788564814815</v>
      </c>
    </row>
    <row r="3598" spans="1:21" ht="49" x14ac:dyDescent="0.25">
      <c r="A3598">
        <v>3149</v>
      </c>
      <c r="B3598" s="9" t="s">
        <v>3149</v>
      </c>
      <c r="C3598" s="3" t="s">
        <v>7259</v>
      </c>
      <c r="D3598" s="12">
        <v>1250</v>
      </c>
      <c r="E3598" s="13">
        <v>1300</v>
      </c>
      <c r="F3598" s="11" t="s">
        <v>8218</v>
      </c>
      <c r="G3598" s="11" t="s">
        <v>8223</v>
      </c>
      <c r="H3598" s="11" t="s">
        <v>8245</v>
      </c>
      <c r="I3598" s="11">
        <v>1354845600</v>
      </c>
      <c r="K3598" s="11">
        <v>1352766300</v>
      </c>
      <c r="L3598" s="11" t="b">
        <v>1</v>
      </c>
      <c r="M3598" s="11">
        <v>25</v>
      </c>
      <c r="N3598" s="11" t="b">
        <v>1</v>
      </c>
      <c r="O3598" s="11" t="s">
        <v>8269</v>
      </c>
      <c r="P3598" s="14">
        <f>ROUND(E3598/D3598*100,0)</f>
        <v>104</v>
      </c>
      <c r="Q3598" s="11">
        <f>IFERROR(ROUND(E3598/M3598,2),0)</f>
        <v>52</v>
      </c>
      <c r="R3598" s="16" t="s">
        <v>8315</v>
      </c>
      <c r="S3598" s="11" t="s">
        <v>8316</v>
      </c>
      <c r="T3598" s="21">
        <f>(((K3598/60)/60)/24)+DATE(1970,1,1)</f>
        <v>41226.017361111109</v>
      </c>
      <c r="U3598" s="21">
        <f>(((I3598/60)/60)/24)+DATE(1970,1,1)</f>
        <v>41250.083333333336</v>
      </c>
    </row>
    <row r="3599" spans="1:21" ht="49" x14ac:dyDescent="0.25">
      <c r="A3599">
        <v>3703</v>
      </c>
      <c r="B3599" s="9" t="s">
        <v>3700</v>
      </c>
      <c r="C3599" s="3" t="s">
        <v>7813</v>
      </c>
      <c r="D3599" s="12">
        <v>1050</v>
      </c>
      <c r="E3599" s="13">
        <v>1296</v>
      </c>
      <c r="F3599" s="11" t="s">
        <v>8218</v>
      </c>
      <c r="G3599" s="11" t="s">
        <v>8223</v>
      </c>
      <c r="H3599" s="11" t="s">
        <v>8245</v>
      </c>
      <c r="I3599" s="11">
        <v>1471071540</v>
      </c>
      <c r="K3599" s="11">
        <v>1467720388</v>
      </c>
      <c r="L3599" s="11" t="b">
        <v>0</v>
      </c>
      <c r="M3599" s="11">
        <v>30</v>
      </c>
      <c r="N3599" s="11" t="b">
        <v>1</v>
      </c>
      <c r="O3599" s="11" t="s">
        <v>8269</v>
      </c>
      <c r="P3599" s="14">
        <f>ROUND(E3599/D3599*100,0)</f>
        <v>123</v>
      </c>
      <c r="Q3599" s="11">
        <f>IFERROR(ROUND(E3599/M3599,2),0)</f>
        <v>43.2</v>
      </c>
      <c r="R3599" s="16" t="s">
        <v>8315</v>
      </c>
      <c r="S3599" s="11" t="s">
        <v>8316</v>
      </c>
      <c r="T3599" s="21">
        <f>(((K3599/60)/60)/24)+DATE(1970,1,1)</f>
        <v>42556.504490740743</v>
      </c>
      <c r="U3599" s="21">
        <f>(((I3599/60)/60)/24)+DATE(1970,1,1)</f>
        <v>42595.290972222225</v>
      </c>
    </row>
    <row r="3600" spans="1:21" ht="21" x14ac:dyDescent="0.25">
      <c r="A3600">
        <v>3531</v>
      </c>
      <c r="B3600" s="9" t="s">
        <v>3530</v>
      </c>
      <c r="C3600" s="3" t="s">
        <v>7641</v>
      </c>
      <c r="D3600" s="12">
        <v>1000</v>
      </c>
      <c r="E3600" s="13">
        <v>1280</v>
      </c>
      <c r="F3600" s="11" t="s">
        <v>8218</v>
      </c>
      <c r="G3600" s="11" t="s">
        <v>8223</v>
      </c>
      <c r="H3600" s="11" t="s">
        <v>8245</v>
      </c>
      <c r="I3600" s="11">
        <v>1467301334</v>
      </c>
      <c r="K3600" s="11">
        <v>1464709334</v>
      </c>
      <c r="L3600" s="11" t="b">
        <v>0</v>
      </c>
      <c r="M3600" s="11">
        <v>26</v>
      </c>
      <c r="N3600" s="11" t="b">
        <v>1</v>
      </c>
      <c r="O3600" s="11" t="s">
        <v>8269</v>
      </c>
      <c r="P3600" s="14">
        <f>ROUND(E3600/D3600*100,0)</f>
        <v>128</v>
      </c>
      <c r="Q3600" s="11">
        <f>IFERROR(ROUND(E3600/M3600,2),0)</f>
        <v>49.23</v>
      </c>
      <c r="R3600" s="16" t="s">
        <v>8315</v>
      </c>
      <c r="S3600" s="11" t="s">
        <v>8316</v>
      </c>
      <c r="T3600" s="21">
        <f>(((K3600/60)/60)/24)+DATE(1970,1,1)</f>
        <v>42521.654328703706</v>
      </c>
      <c r="U3600" s="21">
        <f>(((I3600/60)/60)/24)+DATE(1970,1,1)</f>
        <v>42551.654328703706</v>
      </c>
    </row>
    <row r="3601" spans="1:21" ht="49" x14ac:dyDescent="0.25">
      <c r="A3601">
        <v>3490</v>
      </c>
      <c r="B3601" s="9" t="s">
        <v>3489</v>
      </c>
      <c r="C3601" s="3" t="s">
        <v>7600</v>
      </c>
      <c r="D3601" s="12">
        <v>1000</v>
      </c>
      <c r="E3601" s="13">
        <v>1275</v>
      </c>
      <c r="F3601" s="11" t="s">
        <v>8218</v>
      </c>
      <c r="G3601" s="11" t="s">
        <v>8223</v>
      </c>
      <c r="H3601" s="11" t="s">
        <v>8245</v>
      </c>
      <c r="I3601" s="11">
        <v>1460574924</v>
      </c>
      <c r="K3601" s="11">
        <v>1457982924</v>
      </c>
      <c r="L3601" s="11" t="b">
        <v>0</v>
      </c>
      <c r="M3601" s="11">
        <v>27</v>
      </c>
      <c r="N3601" s="11" t="b">
        <v>1</v>
      </c>
      <c r="O3601" s="11" t="s">
        <v>8269</v>
      </c>
      <c r="P3601" s="14">
        <f>ROUND(E3601/D3601*100,0)</f>
        <v>128</v>
      </c>
      <c r="Q3601" s="11">
        <f>IFERROR(ROUND(E3601/M3601,2),0)</f>
        <v>47.22</v>
      </c>
      <c r="R3601" s="16" t="s">
        <v>8315</v>
      </c>
      <c r="S3601" s="11" t="s">
        <v>8316</v>
      </c>
      <c r="T3601" s="21">
        <f>(((K3601/60)/60)/24)+DATE(1970,1,1)</f>
        <v>42443.802361111113</v>
      </c>
      <c r="U3601" s="21">
        <f>(((I3601/60)/60)/24)+DATE(1970,1,1)</f>
        <v>42473.802361111113</v>
      </c>
    </row>
    <row r="3602" spans="1:21" ht="49" x14ac:dyDescent="0.25">
      <c r="A3602">
        <v>3541</v>
      </c>
      <c r="B3602" s="9" t="s">
        <v>3540</v>
      </c>
      <c r="C3602" s="3" t="s">
        <v>7651</v>
      </c>
      <c r="D3602" s="12">
        <v>1200</v>
      </c>
      <c r="E3602" s="13">
        <v>1260</v>
      </c>
      <c r="F3602" s="11" t="s">
        <v>8218</v>
      </c>
      <c r="G3602" s="11" t="s">
        <v>8224</v>
      </c>
      <c r="H3602" s="11" t="s">
        <v>8246</v>
      </c>
      <c r="I3602" s="11">
        <v>1441042275</v>
      </c>
      <c r="K3602" s="11">
        <v>1438882275</v>
      </c>
      <c r="L3602" s="11" t="b">
        <v>0</v>
      </c>
      <c r="M3602" s="11">
        <v>32</v>
      </c>
      <c r="N3602" s="11" t="b">
        <v>1</v>
      </c>
      <c r="O3602" s="11" t="s">
        <v>8269</v>
      </c>
      <c r="P3602" s="14">
        <f>ROUND(E3602/D3602*100,0)</f>
        <v>105</v>
      </c>
      <c r="Q3602" s="11">
        <f>IFERROR(ROUND(E3602/M3602,2),0)</f>
        <v>39.380000000000003</v>
      </c>
      <c r="R3602" s="16" t="s">
        <v>8315</v>
      </c>
      <c r="S3602" s="11" t="s">
        <v>8316</v>
      </c>
      <c r="T3602" s="21">
        <f>(((K3602/60)/60)/24)+DATE(1970,1,1)</f>
        <v>42222.730034722219</v>
      </c>
      <c r="U3602" s="21">
        <f>(((I3602/60)/60)/24)+DATE(1970,1,1)</f>
        <v>42247.730034722219</v>
      </c>
    </row>
    <row r="3603" spans="1:21" ht="33" x14ac:dyDescent="0.25">
      <c r="A3603">
        <v>3692</v>
      </c>
      <c r="B3603" s="9" t="s">
        <v>3689</v>
      </c>
      <c r="C3603" s="3" t="s">
        <v>7802</v>
      </c>
      <c r="D3603" s="12">
        <v>1000</v>
      </c>
      <c r="E3603" s="13">
        <v>1260</v>
      </c>
      <c r="F3603" s="11" t="s">
        <v>8218</v>
      </c>
      <c r="G3603" s="11" t="s">
        <v>8223</v>
      </c>
      <c r="H3603" s="11" t="s">
        <v>8245</v>
      </c>
      <c r="I3603" s="11">
        <v>1411084800</v>
      </c>
      <c r="K3603" s="11">
        <v>1410304179</v>
      </c>
      <c r="L3603" s="11" t="b">
        <v>0</v>
      </c>
      <c r="M3603" s="11">
        <v>17</v>
      </c>
      <c r="N3603" s="11" t="b">
        <v>1</v>
      </c>
      <c r="O3603" s="11" t="s">
        <v>8269</v>
      </c>
      <c r="P3603" s="14">
        <f>ROUND(E3603/D3603*100,0)</f>
        <v>126</v>
      </c>
      <c r="Q3603" s="11">
        <f>IFERROR(ROUND(E3603/M3603,2),0)</f>
        <v>74.12</v>
      </c>
      <c r="R3603" s="16" t="s">
        <v>8315</v>
      </c>
      <c r="S3603" s="11" t="s">
        <v>8316</v>
      </c>
      <c r="T3603" s="21">
        <f>(((K3603/60)/60)/24)+DATE(1970,1,1)</f>
        <v>41891.96503472222</v>
      </c>
      <c r="U3603" s="21">
        <f>(((I3603/60)/60)/24)+DATE(1970,1,1)</f>
        <v>41901</v>
      </c>
    </row>
    <row r="3604" spans="1:21" ht="49" x14ac:dyDescent="0.25">
      <c r="A3604">
        <v>3323</v>
      </c>
      <c r="B3604" s="9" t="s">
        <v>3323</v>
      </c>
      <c r="C3604" s="3" t="s">
        <v>7433</v>
      </c>
      <c r="D3604" s="12">
        <v>1000</v>
      </c>
      <c r="E3604" s="13">
        <v>1259</v>
      </c>
      <c r="F3604" s="11" t="s">
        <v>8218</v>
      </c>
      <c r="G3604" s="11" t="s">
        <v>8224</v>
      </c>
      <c r="H3604" s="11" t="s">
        <v>8246</v>
      </c>
      <c r="I3604" s="11">
        <v>1474793208</v>
      </c>
      <c r="K3604" s="11">
        <v>1472201208</v>
      </c>
      <c r="L3604" s="11" t="b">
        <v>0</v>
      </c>
      <c r="M3604" s="11">
        <v>49</v>
      </c>
      <c r="N3604" s="11" t="b">
        <v>1</v>
      </c>
      <c r="O3604" s="11" t="s">
        <v>8269</v>
      </c>
      <c r="P3604" s="14">
        <f>ROUND(E3604/D3604*100,0)</f>
        <v>126</v>
      </c>
      <c r="Q3604" s="11">
        <f>IFERROR(ROUND(E3604/M3604,2),0)</f>
        <v>25.69</v>
      </c>
      <c r="R3604" s="16" t="s">
        <v>8315</v>
      </c>
      <c r="S3604" s="11" t="s">
        <v>8316</v>
      </c>
      <c r="T3604" s="21">
        <f>(((K3604/60)/60)/24)+DATE(1970,1,1)</f>
        <v>42608.36583333333</v>
      </c>
      <c r="U3604" s="21">
        <f>(((I3604/60)/60)/24)+DATE(1970,1,1)</f>
        <v>42638.36583333333</v>
      </c>
    </row>
    <row r="3605" spans="1:21" ht="49" x14ac:dyDescent="0.25">
      <c r="A3605">
        <v>3832</v>
      </c>
      <c r="B3605" s="9" t="s">
        <v>3829</v>
      </c>
      <c r="C3605" s="3" t="s">
        <v>7941</v>
      </c>
      <c r="D3605" s="12">
        <v>1200</v>
      </c>
      <c r="E3605" s="13">
        <v>1256</v>
      </c>
      <c r="F3605" s="11" t="s">
        <v>8218</v>
      </c>
      <c r="G3605" s="11" t="s">
        <v>8223</v>
      </c>
      <c r="H3605" s="11" t="s">
        <v>8245</v>
      </c>
      <c r="I3605" s="11">
        <v>1455936335</v>
      </c>
      <c r="K3605" s="11">
        <v>1452048335</v>
      </c>
      <c r="L3605" s="11" t="b">
        <v>0</v>
      </c>
      <c r="M3605" s="11">
        <v>9</v>
      </c>
      <c r="N3605" s="11" t="b">
        <v>1</v>
      </c>
      <c r="O3605" s="11" t="s">
        <v>8269</v>
      </c>
      <c r="P3605" s="14">
        <f>ROUND(E3605/D3605*100,0)</f>
        <v>105</v>
      </c>
      <c r="Q3605" s="11">
        <f>IFERROR(ROUND(E3605/M3605,2),0)</f>
        <v>139.56</v>
      </c>
      <c r="R3605" s="16" t="s">
        <v>8315</v>
      </c>
      <c r="S3605" s="11" t="s">
        <v>8316</v>
      </c>
      <c r="T3605" s="21">
        <f>(((K3605/60)/60)/24)+DATE(1970,1,1)</f>
        <v>42375.114988425921</v>
      </c>
      <c r="U3605" s="21">
        <f>(((I3605/60)/60)/24)+DATE(1970,1,1)</f>
        <v>42420.114988425921</v>
      </c>
    </row>
    <row r="3606" spans="1:21" ht="49" x14ac:dyDescent="0.25">
      <c r="A3606">
        <v>3226</v>
      </c>
      <c r="B3606" s="9" t="s">
        <v>3226</v>
      </c>
      <c r="C3606" s="3" t="s">
        <v>7336</v>
      </c>
      <c r="D3606" s="12">
        <v>1200</v>
      </c>
      <c r="E3606" s="13">
        <v>1250</v>
      </c>
      <c r="F3606" s="11" t="s">
        <v>8218</v>
      </c>
      <c r="G3606" s="11" t="s">
        <v>8224</v>
      </c>
      <c r="H3606" s="11" t="s">
        <v>8246</v>
      </c>
      <c r="I3606" s="11">
        <v>1446213612</v>
      </c>
      <c r="K3606" s="11">
        <v>1443621612</v>
      </c>
      <c r="L3606" s="11" t="b">
        <v>1</v>
      </c>
      <c r="M3606" s="11">
        <v>21</v>
      </c>
      <c r="N3606" s="11" t="b">
        <v>1</v>
      </c>
      <c r="O3606" s="11" t="s">
        <v>8269</v>
      </c>
      <c r="P3606" s="14">
        <f>ROUND(E3606/D3606*100,0)</f>
        <v>104</v>
      </c>
      <c r="Q3606" s="11">
        <f>IFERROR(ROUND(E3606/M3606,2),0)</f>
        <v>59.52</v>
      </c>
      <c r="R3606" s="16" t="s">
        <v>8315</v>
      </c>
      <c r="S3606" s="11" t="s">
        <v>8316</v>
      </c>
      <c r="T3606" s="21">
        <f>(((K3606/60)/60)/24)+DATE(1970,1,1)</f>
        <v>42277.583472222221</v>
      </c>
      <c r="U3606" s="21">
        <f>(((I3606/60)/60)/24)+DATE(1970,1,1)</f>
        <v>42307.583472222221</v>
      </c>
    </row>
    <row r="3607" spans="1:21" ht="33" x14ac:dyDescent="0.25">
      <c r="A3607">
        <v>3613</v>
      </c>
      <c r="B3607" s="9" t="s">
        <v>3612</v>
      </c>
      <c r="C3607" s="3" t="s">
        <v>7723</v>
      </c>
      <c r="D3607" s="12">
        <v>1250</v>
      </c>
      <c r="E3607" s="13">
        <v>1250</v>
      </c>
      <c r="F3607" s="11" t="s">
        <v>8218</v>
      </c>
      <c r="G3607" s="11" t="s">
        <v>8223</v>
      </c>
      <c r="H3607" s="11" t="s">
        <v>8245</v>
      </c>
      <c r="I3607" s="11">
        <v>1403964574</v>
      </c>
      <c r="K3607" s="11">
        <v>1401372574</v>
      </c>
      <c r="L3607" s="11" t="b">
        <v>0</v>
      </c>
      <c r="M3607" s="11">
        <v>20</v>
      </c>
      <c r="N3607" s="11" t="b">
        <v>1</v>
      </c>
      <c r="O3607" s="11" t="s">
        <v>8269</v>
      </c>
      <c r="P3607" s="14">
        <f>ROUND(E3607/D3607*100,0)</f>
        <v>100</v>
      </c>
      <c r="Q3607" s="11">
        <f>IFERROR(ROUND(E3607/M3607,2),0)</f>
        <v>62.5</v>
      </c>
      <c r="R3607" s="16" t="s">
        <v>8315</v>
      </c>
      <c r="S3607" s="11" t="s">
        <v>8316</v>
      </c>
      <c r="T3607" s="21">
        <f>(((K3607/60)/60)/24)+DATE(1970,1,1)</f>
        <v>41788.58997685185</v>
      </c>
      <c r="U3607" s="21">
        <f>(((I3607/60)/60)/24)+DATE(1970,1,1)</f>
        <v>41818.58997685185</v>
      </c>
    </row>
    <row r="3608" spans="1:21" ht="49" x14ac:dyDescent="0.25">
      <c r="A3608">
        <v>3716</v>
      </c>
      <c r="B3608" s="9" t="s">
        <v>3713</v>
      </c>
      <c r="C3608" s="3" t="s">
        <v>7826</v>
      </c>
      <c r="D3608" s="12">
        <v>800</v>
      </c>
      <c r="E3608" s="13">
        <v>1246</v>
      </c>
      <c r="F3608" s="11" t="s">
        <v>8218</v>
      </c>
      <c r="G3608" s="11" t="s">
        <v>8223</v>
      </c>
      <c r="H3608" s="11" t="s">
        <v>8245</v>
      </c>
      <c r="I3608" s="11">
        <v>1453411109</v>
      </c>
      <c r="K3608" s="11">
        <v>1450819109</v>
      </c>
      <c r="L3608" s="11" t="b">
        <v>0</v>
      </c>
      <c r="M3608" s="11">
        <v>24</v>
      </c>
      <c r="N3608" s="11" t="b">
        <v>1</v>
      </c>
      <c r="O3608" s="11" t="s">
        <v>8269</v>
      </c>
      <c r="P3608" s="14">
        <f>ROUND(E3608/D3608*100,0)</f>
        <v>156</v>
      </c>
      <c r="Q3608" s="11">
        <f>IFERROR(ROUND(E3608/M3608,2),0)</f>
        <v>51.92</v>
      </c>
      <c r="R3608" s="16" t="s">
        <v>8315</v>
      </c>
      <c r="S3608" s="11" t="s">
        <v>8316</v>
      </c>
      <c r="T3608" s="21">
        <f>(((K3608/60)/60)/24)+DATE(1970,1,1)</f>
        <v>42360.887835648144</v>
      </c>
      <c r="U3608" s="21">
        <f>(((I3608/60)/60)/24)+DATE(1970,1,1)</f>
        <v>42390.887835648144</v>
      </c>
    </row>
    <row r="3609" spans="1:21" ht="49" x14ac:dyDescent="0.25">
      <c r="A3609">
        <v>3399</v>
      </c>
      <c r="B3609" s="9" t="s">
        <v>3398</v>
      </c>
      <c r="C3609" s="3" t="s">
        <v>7509</v>
      </c>
      <c r="D3609" s="12">
        <v>1200</v>
      </c>
      <c r="E3609" s="13">
        <v>1245</v>
      </c>
      <c r="F3609" s="11" t="s">
        <v>8218</v>
      </c>
      <c r="G3609" s="11" t="s">
        <v>8224</v>
      </c>
      <c r="H3609" s="11" t="s">
        <v>8246</v>
      </c>
      <c r="I3609" s="11">
        <v>1424556325</v>
      </c>
      <c r="K3609" s="11">
        <v>1421964325</v>
      </c>
      <c r="L3609" s="11" t="b">
        <v>0</v>
      </c>
      <c r="M3609" s="11">
        <v>46</v>
      </c>
      <c r="N3609" s="11" t="b">
        <v>1</v>
      </c>
      <c r="O3609" s="11" t="s">
        <v>8269</v>
      </c>
      <c r="P3609" s="14">
        <f>ROUND(E3609/D3609*100,0)</f>
        <v>104</v>
      </c>
      <c r="Q3609" s="11">
        <f>IFERROR(ROUND(E3609/M3609,2),0)</f>
        <v>27.07</v>
      </c>
      <c r="R3609" s="16" t="s">
        <v>8315</v>
      </c>
      <c r="S3609" s="11" t="s">
        <v>8316</v>
      </c>
      <c r="T3609" s="21">
        <f>(((K3609/60)/60)/24)+DATE(1970,1,1)</f>
        <v>42026.920428240745</v>
      </c>
      <c r="U3609" s="21">
        <f>(((I3609/60)/60)/24)+DATE(1970,1,1)</f>
        <v>42056.920428240745</v>
      </c>
    </row>
    <row r="3610" spans="1:21" ht="49" x14ac:dyDescent="0.25">
      <c r="A3610">
        <v>3591</v>
      </c>
      <c r="B3610" s="9" t="s">
        <v>3590</v>
      </c>
      <c r="C3610" s="3" t="s">
        <v>7701</v>
      </c>
      <c r="D3610" s="12">
        <v>700</v>
      </c>
      <c r="E3610" s="13">
        <v>1225</v>
      </c>
      <c r="F3610" s="11" t="s">
        <v>8218</v>
      </c>
      <c r="G3610" s="11" t="s">
        <v>8223</v>
      </c>
      <c r="H3610" s="11" t="s">
        <v>8245</v>
      </c>
      <c r="I3610" s="11">
        <v>1422075540</v>
      </c>
      <c r="K3610" s="11">
        <v>1419979544</v>
      </c>
      <c r="L3610" s="11" t="b">
        <v>0</v>
      </c>
      <c r="M3610" s="11">
        <v>18</v>
      </c>
      <c r="N3610" s="11" t="b">
        <v>1</v>
      </c>
      <c r="O3610" s="11" t="s">
        <v>8269</v>
      </c>
      <c r="P3610" s="14">
        <f>ROUND(E3610/D3610*100,0)</f>
        <v>175</v>
      </c>
      <c r="Q3610" s="11">
        <f>IFERROR(ROUND(E3610/M3610,2),0)</f>
        <v>68.06</v>
      </c>
      <c r="R3610" s="16" t="s">
        <v>8315</v>
      </c>
      <c r="S3610" s="11" t="s">
        <v>8316</v>
      </c>
      <c r="T3610" s="21">
        <f>(((K3610/60)/60)/24)+DATE(1970,1,1)</f>
        <v>42003.948425925926</v>
      </c>
      <c r="U3610" s="21">
        <f>(((I3610/60)/60)/24)+DATE(1970,1,1)</f>
        <v>42028.207638888889</v>
      </c>
    </row>
    <row r="3611" spans="1:21" ht="33" x14ac:dyDescent="0.25">
      <c r="A3611">
        <v>3981</v>
      </c>
      <c r="B3611" s="9" t="s">
        <v>3358</v>
      </c>
      <c r="C3611" s="3" t="s">
        <v>7469</v>
      </c>
      <c r="D3611" s="12">
        <v>30000</v>
      </c>
      <c r="E3611" s="13">
        <v>1225</v>
      </c>
      <c r="F3611" s="11" t="s">
        <v>8220</v>
      </c>
      <c r="G3611" s="11" t="s">
        <v>8223</v>
      </c>
      <c r="H3611" s="11" t="s">
        <v>8245</v>
      </c>
      <c r="I3611" s="11">
        <v>1468729149</v>
      </c>
      <c r="K3611" s="11">
        <v>1463545149</v>
      </c>
      <c r="L3611" s="11" t="b">
        <v>0</v>
      </c>
      <c r="M3611" s="11">
        <v>7</v>
      </c>
      <c r="N3611" s="11" t="b">
        <v>0</v>
      </c>
      <c r="O3611" s="11" t="s">
        <v>8269</v>
      </c>
      <c r="P3611" s="14">
        <f>ROUND(E3611/D3611*100,0)</f>
        <v>4</v>
      </c>
      <c r="Q3611" s="11">
        <f>IFERROR(ROUND(E3611/M3611,2),0)</f>
        <v>175</v>
      </c>
      <c r="R3611" s="16" t="s">
        <v>8315</v>
      </c>
      <c r="S3611" s="11" t="s">
        <v>8316</v>
      </c>
      <c r="T3611" s="21">
        <f>(((K3611/60)/60)/24)+DATE(1970,1,1)</f>
        <v>42508.179965277777</v>
      </c>
      <c r="U3611" s="21">
        <f>(((I3611/60)/60)/24)+DATE(1970,1,1)</f>
        <v>42568.179965277777</v>
      </c>
    </row>
    <row r="3612" spans="1:21" ht="49" x14ac:dyDescent="0.25">
      <c r="A3612">
        <v>3165</v>
      </c>
      <c r="B3612" s="9" t="s">
        <v>3165</v>
      </c>
      <c r="C3612" s="3" t="s">
        <v>7275</v>
      </c>
      <c r="D3612" s="12">
        <v>750</v>
      </c>
      <c r="E3612" s="13">
        <v>1220</v>
      </c>
      <c r="F3612" s="11" t="s">
        <v>8218</v>
      </c>
      <c r="G3612" s="11" t="s">
        <v>8223</v>
      </c>
      <c r="H3612" s="11" t="s">
        <v>8245</v>
      </c>
      <c r="I3612" s="11">
        <v>1304395140</v>
      </c>
      <c r="K3612" s="11">
        <v>1302493760</v>
      </c>
      <c r="L3612" s="11" t="b">
        <v>1</v>
      </c>
      <c r="M3612" s="11">
        <v>21</v>
      </c>
      <c r="N3612" s="11" t="b">
        <v>1</v>
      </c>
      <c r="O3612" s="11" t="s">
        <v>8269</v>
      </c>
      <c r="P3612" s="14">
        <f>ROUND(E3612/D3612*100,0)</f>
        <v>163</v>
      </c>
      <c r="Q3612" s="11">
        <f>IFERROR(ROUND(E3612/M3612,2),0)</f>
        <v>58.1</v>
      </c>
      <c r="R3612" s="16" t="s">
        <v>8315</v>
      </c>
      <c r="S3612" s="11" t="s">
        <v>8316</v>
      </c>
      <c r="T3612" s="21">
        <f>(((K3612/60)/60)/24)+DATE(1970,1,1)</f>
        <v>40644.159259259257</v>
      </c>
      <c r="U3612" s="21">
        <f>(((I3612/60)/60)/24)+DATE(1970,1,1)</f>
        <v>40666.165972222225</v>
      </c>
    </row>
    <row r="3613" spans="1:21" ht="49" x14ac:dyDescent="0.25">
      <c r="A3613">
        <v>2962</v>
      </c>
      <c r="B3613" s="9" t="s">
        <v>2962</v>
      </c>
      <c r="C3613" s="3" t="s">
        <v>7072</v>
      </c>
      <c r="D3613" s="12">
        <v>1000</v>
      </c>
      <c r="E3613" s="13">
        <v>1218</v>
      </c>
      <c r="F3613" s="11" t="s">
        <v>8218</v>
      </c>
      <c r="G3613" s="11" t="s">
        <v>8223</v>
      </c>
      <c r="H3613" s="11" t="s">
        <v>8245</v>
      </c>
      <c r="I3613" s="11">
        <v>1425193140</v>
      </c>
      <c r="K3613" s="11">
        <v>1422769906</v>
      </c>
      <c r="L3613" s="11" t="b">
        <v>0</v>
      </c>
      <c r="M3613" s="11">
        <v>20</v>
      </c>
      <c r="N3613" s="11" t="b">
        <v>1</v>
      </c>
      <c r="O3613" s="11" t="s">
        <v>8269</v>
      </c>
      <c r="P3613" s="14">
        <f>ROUND(E3613/D3613*100,0)</f>
        <v>122</v>
      </c>
      <c r="Q3613" s="11">
        <f>IFERROR(ROUND(E3613/M3613,2),0)</f>
        <v>60.9</v>
      </c>
      <c r="R3613" s="16" t="s">
        <v>8315</v>
      </c>
      <c r="S3613" s="11" t="s">
        <v>8316</v>
      </c>
      <c r="T3613" s="21">
        <f>(((K3613/60)/60)/24)+DATE(1970,1,1)</f>
        <v>42036.24428240741</v>
      </c>
      <c r="U3613" s="21">
        <f>(((I3613/60)/60)/24)+DATE(1970,1,1)</f>
        <v>42064.290972222225</v>
      </c>
    </row>
    <row r="3614" spans="1:21" ht="49" x14ac:dyDescent="0.25">
      <c r="A3614">
        <v>3537</v>
      </c>
      <c r="B3614" s="9" t="s">
        <v>3536</v>
      </c>
      <c r="C3614" s="3" t="s">
        <v>7647</v>
      </c>
      <c r="D3614" s="12">
        <v>675</v>
      </c>
      <c r="E3614" s="13">
        <v>1218</v>
      </c>
      <c r="F3614" s="11" t="s">
        <v>8218</v>
      </c>
      <c r="G3614" s="11" t="s">
        <v>8228</v>
      </c>
      <c r="H3614" s="11" t="s">
        <v>8250</v>
      </c>
      <c r="I3614" s="11">
        <v>1416211140</v>
      </c>
      <c r="K3614" s="11">
        <v>1413016216</v>
      </c>
      <c r="L3614" s="11" t="b">
        <v>0</v>
      </c>
      <c r="M3614" s="11">
        <v>28</v>
      </c>
      <c r="N3614" s="11" t="b">
        <v>1</v>
      </c>
      <c r="O3614" s="11" t="s">
        <v>8269</v>
      </c>
      <c r="P3614" s="14">
        <f>ROUND(E3614/D3614*100,0)</f>
        <v>180</v>
      </c>
      <c r="Q3614" s="11">
        <f>IFERROR(ROUND(E3614/M3614,2),0)</f>
        <v>43.5</v>
      </c>
      <c r="R3614" s="16" t="s">
        <v>8315</v>
      </c>
      <c r="S3614" s="11" t="s">
        <v>8316</v>
      </c>
      <c r="T3614" s="21">
        <f>(((K3614/60)/60)/24)+DATE(1970,1,1)</f>
        <v>41923.354351851849</v>
      </c>
      <c r="U3614" s="21">
        <f>(((I3614/60)/60)/24)+DATE(1970,1,1)</f>
        <v>41960.332638888889</v>
      </c>
    </row>
    <row r="3615" spans="1:21" ht="49" x14ac:dyDescent="0.25">
      <c r="A3615">
        <v>3458</v>
      </c>
      <c r="B3615" s="9" t="s">
        <v>3457</v>
      </c>
      <c r="C3615" s="3" t="s">
        <v>7568</v>
      </c>
      <c r="D3615" s="12">
        <v>978</v>
      </c>
      <c r="E3615" s="13">
        <v>1216</v>
      </c>
      <c r="F3615" s="11" t="s">
        <v>8218</v>
      </c>
      <c r="G3615" s="11" t="s">
        <v>8223</v>
      </c>
      <c r="H3615" s="11" t="s">
        <v>8245</v>
      </c>
      <c r="I3615" s="11">
        <v>1422937620</v>
      </c>
      <c r="K3615" s="11">
        <v>1420606303</v>
      </c>
      <c r="L3615" s="11" t="b">
        <v>0</v>
      </c>
      <c r="M3615" s="11">
        <v>27</v>
      </c>
      <c r="N3615" s="11" t="b">
        <v>1</v>
      </c>
      <c r="O3615" s="11" t="s">
        <v>8269</v>
      </c>
      <c r="P3615" s="14">
        <f>ROUND(E3615/D3615*100,0)</f>
        <v>124</v>
      </c>
      <c r="Q3615" s="11">
        <f>IFERROR(ROUND(E3615/M3615,2),0)</f>
        <v>45.04</v>
      </c>
      <c r="R3615" s="16" t="s">
        <v>8315</v>
      </c>
      <c r="S3615" s="11" t="s">
        <v>8316</v>
      </c>
      <c r="T3615" s="21">
        <f>(((K3615/60)/60)/24)+DATE(1970,1,1)</f>
        <v>42011.202581018515</v>
      </c>
      <c r="U3615" s="21">
        <f>(((I3615/60)/60)/24)+DATE(1970,1,1)</f>
        <v>42038.185416666667</v>
      </c>
    </row>
    <row r="3616" spans="1:21" ht="49" x14ac:dyDescent="0.25">
      <c r="A3616">
        <v>3343</v>
      </c>
      <c r="B3616" s="9" t="s">
        <v>3343</v>
      </c>
      <c r="C3616" s="3" t="s">
        <v>7453</v>
      </c>
      <c r="D3616" s="12">
        <v>700</v>
      </c>
      <c r="E3616" s="13">
        <v>1200</v>
      </c>
      <c r="F3616" s="11" t="s">
        <v>8218</v>
      </c>
      <c r="G3616" s="11" t="s">
        <v>8224</v>
      </c>
      <c r="H3616" s="11" t="s">
        <v>8246</v>
      </c>
      <c r="I3616" s="11">
        <v>1460553480</v>
      </c>
      <c r="K3616" s="11">
        <v>1458770384</v>
      </c>
      <c r="L3616" s="11" t="b">
        <v>0</v>
      </c>
      <c r="M3616" s="11">
        <v>23</v>
      </c>
      <c r="N3616" s="11" t="b">
        <v>1</v>
      </c>
      <c r="O3616" s="11" t="s">
        <v>8269</v>
      </c>
      <c r="P3616" s="14">
        <f>ROUND(E3616/D3616*100,0)</f>
        <v>171</v>
      </c>
      <c r="Q3616" s="11">
        <f>IFERROR(ROUND(E3616/M3616,2),0)</f>
        <v>52.17</v>
      </c>
      <c r="R3616" s="16" t="s">
        <v>8315</v>
      </c>
      <c r="S3616" s="11" t="s">
        <v>8316</v>
      </c>
      <c r="T3616" s="21">
        <f>(((K3616/60)/60)/24)+DATE(1970,1,1)</f>
        <v>42452.916481481487</v>
      </c>
      <c r="U3616" s="21">
        <f>(((I3616/60)/60)/24)+DATE(1970,1,1)</f>
        <v>42473.554166666669</v>
      </c>
    </row>
    <row r="3617" spans="1:21" ht="21" x14ac:dyDescent="0.25">
      <c r="A3617">
        <v>3666</v>
      </c>
      <c r="B3617" s="9" t="s">
        <v>3663</v>
      </c>
      <c r="C3617" s="3" t="s">
        <v>7776</v>
      </c>
      <c r="D3617" s="12">
        <v>1200</v>
      </c>
      <c r="E3617" s="13">
        <v>1200</v>
      </c>
      <c r="F3617" s="11" t="s">
        <v>8218</v>
      </c>
      <c r="G3617" s="11" t="s">
        <v>8223</v>
      </c>
      <c r="H3617" s="11" t="s">
        <v>8245</v>
      </c>
      <c r="I3617" s="11">
        <v>1406185200</v>
      </c>
      <c r="K3617" s="11">
        <v>1404337382</v>
      </c>
      <c r="L3617" s="11" t="b">
        <v>0</v>
      </c>
      <c r="M3617" s="11">
        <v>38</v>
      </c>
      <c r="N3617" s="11" t="b">
        <v>1</v>
      </c>
      <c r="O3617" s="11" t="s">
        <v>8269</v>
      </c>
      <c r="P3617" s="14">
        <f>ROUND(E3617/D3617*100,0)</f>
        <v>100</v>
      </c>
      <c r="Q3617" s="11">
        <f>IFERROR(ROUND(E3617/M3617,2),0)</f>
        <v>31.58</v>
      </c>
      <c r="R3617" s="16" t="s">
        <v>8315</v>
      </c>
      <c r="S3617" s="11" t="s">
        <v>8316</v>
      </c>
      <c r="T3617" s="21">
        <f>(((K3617/60)/60)/24)+DATE(1970,1,1)</f>
        <v>41822.90488425926</v>
      </c>
      <c r="U3617" s="21">
        <f>(((I3617/60)/60)/24)+DATE(1970,1,1)</f>
        <v>41844.291666666664</v>
      </c>
    </row>
    <row r="3618" spans="1:21" ht="49" x14ac:dyDescent="0.25">
      <c r="A3618">
        <v>3718</v>
      </c>
      <c r="B3618" s="9" t="s">
        <v>3715</v>
      </c>
      <c r="C3618" s="3" t="s">
        <v>7828</v>
      </c>
      <c r="D3618" s="12">
        <v>500</v>
      </c>
      <c r="E3618" s="13">
        <v>1197</v>
      </c>
      <c r="F3618" s="11" t="s">
        <v>8218</v>
      </c>
      <c r="G3618" s="11" t="s">
        <v>8224</v>
      </c>
      <c r="H3618" s="11" t="s">
        <v>8246</v>
      </c>
      <c r="I3618" s="11">
        <v>1425057075</v>
      </c>
      <c r="K3618" s="11">
        <v>1422465075</v>
      </c>
      <c r="L3618" s="11" t="b">
        <v>0</v>
      </c>
      <c r="M3618" s="11">
        <v>46</v>
      </c>
      <c r="N3618" s="11" t="b">
        <v>1</v>
      </c>
      <c r="O3618" s="11" t="s">
        <v>8269</v>
      </c>
      <c r="P3618" s="14">
        <f>ROUND(E3618/D3618*100,0)</f>
        <v>239</v>
      </c>
      <c r="Q3618" s="11">
        <f>IFERROR(ROUND(E3618/M3618,2),0)</f>
        <v>26.02</v>
      </c>
      <c r="R3618" s="16" t="s">
        <v>8315</v>
      </c>
      <c r="S3618" s="11" t="s">
        <v>8316</v>
      </c>
      <c r="T3618" s="21">
        <f>(((K3618/60)/60)/24)+DATE(1970,1,1)</f>
        <v>42032.716145833328</v>
      </c>
      <c r="U3618" s="21">
        <f>(((I3618/60)/60)/24)+DATE(1970,1,1)</f>
        <v>42062.716145833328</v>
      </c>
    </row>
    <row r="3619" spans="1:21" ht="49" x14ac:dyDescent="0.25">
      <c r="A3619">
        <v>3596</v>
      </c>
      <c r="B3619" s="9" t="s">
        <v>3595</v>
      </c>
      <c r="C3619" s="3" t="s">
        <v>7706</v>
      </c>
      <c r="D3619" s="12">
        <v>1100</v>
      </c>
      <c r="E3619" s="13">
        <v>1185</v>
      </c>
      <c r="F3619" s="11" t="s">
        <v>8218</v>
      </c>
      <c r="G3619" s="11" t="s">
        <v>8228</v>
      </c>
      <c r="H3619" s="11" t="s">
        <v>8250</v>
      </c>
      <c r="I3619" s="11">
        <v>1409072982</v>
      </c>
      <c r="K3619" s="11">
        <v>1407258582</v>
      </c>
      <c r="L3619" s="11" t="b">
        <v>0</v>
      </c>
      <c r="M3619" s="11">
        <v>15</v>
      </c>
      <c r="N3619" s="11" t="b">
        <v>1</v>
      </c>
      <c r="O3619" s="11" t="s">
        <v>8269</v>
      </c>
      <c r="P3619" s="14">
        <f>ROUND(E3619/D3619*100,0)</f>
        <v>108</v>
      </c>
      <c r="Q3619" s="11">
        <f>IFERROR(ROUND(E3619/M3619,2),0)</f>
        <v>79</v>
      </c>
      <c r="R3619" s="16" t="s">
        <v>8315</v>
      </c>
      <c r="S3619" s="11" t="s">
        <v>8316</v>
      </c>
      <c r="T3619" s="21">
        <f>(((K3619/60)/60)/24)+DATE(1970,1,1)</f>
        <v>41856.715069444443</v>
      </c>
      <c r="U3619" s="21">
        <f>(((I3619/60)/60)/24)+DATE(1970,1,1)</f>
        <v>41877.715069444443</v>
      </c>
    </row>
    <row r="3620" spans="1:21" ht="49" x14ac:dyDescent="0.25">
      <c r="A3620">
        <v>3565</v>
      </c>
      <c r="B3620" s="9" t="s">
        <v>3564</v>
      </c>
      <c r="C3620" s="3" t="s">
        <v>7675</v>
      </c>
      <c r="D3620" s="12">
        <v>900</v>
      </c>
      <c r="E3620" s="13">
        <v>1175</v>
      </c>
      <c r="F3620" s="11" t="s">
        <v>8218</v>
      </c>
      <c r="G3620" s="11" t="s">
        <v>8223</v>
      </c>
      <c r="H3620" s="11" t="s">
        <v>8245</v>
      </c>
      <c r="I3620" s="11">
        <v>1420048208</v>
      </c>
      <c r="K3620" s="11">
        <v>1417456208</v>
      </c>
      <c r="L3620" s="11" t="b">
        <v>0</v>
      </c>
      <c r="M3620" s="11">
        <v>12</v>
      </c>
      <c r="N3620" s="11" t="b">
        <v>1</v>
      </c>
      <c r="O3620" s="11" t="s">
        <v>8269</v>
      </c>
      <c r="P3620" s="14">
        <f>ROUND(E3620/D3620*100,0)</f>
        <v>131</v>
      </c>
      <c r="Q3620" s="11">
        <f>IFERROR(ROUND(E3620/M3620,2),0)</f>
        <v>97.92</v>
      </c>
      <c r="R3620" s="16" t="s">
        <v>8315</v>
      </c>
      <c r="S3620" s="11" t="s">
        <v>8316</v>
      </c>
      <c r="T3620" s="21">
        <f>(((K3620/60)/60)/24)+DATE(1970,1,1)</f>
        <v>41974.743148148147</v>
      </c>
      <c r="U3620" s="21">
        <f>(((I3620/60)/60)/24)+DATE(1970,1,1)</f>
        <v>42004.743148148147</v>
      </c>
    </row>
    <row r="3621" spans="1:21" ht="49" x14ac:dyDescent="0.25">
      <c r="A3621">
        <v>3329</v>
      </c>
      <c r="B3621" s="9" t="s">
        <v>3329</v>
      </c>
      <c r="C3621" s="3" t="s">
        <v>7439</v>
      </c>
      <c r="D3621" s="12">
        <v>1000</v>
      </c>
      <c r="E3621" s="13">
        <v>1168</v>
      </c>
      <c r="F3621" s="11" t="s">
        <v>8218</v>
      </c>
      <c r="G3621" s="11" t="s">
        <v>8224</v>
      </c>
      <c r="H3621" s="11" t="s">
        <v>8246</v>
      </c>
      <c r="I3621" s="11">
        <v>1406502000</v>
      </c>
      <c r="K3621" s="11">
        <v>1405583108</v>
      </c>
      <c r="L3621" s="11" t="b">
        <v>0</v>
      </c>
      <c r="M3621" s="11">
        <v>26</v>
      </c>
      <c r="N3621" s="11" t="b">
        <v>1</v>
      </c>
      <c r="O3621" s="11" t="s">
        <v>8269</v>
      </c>
      <c r="P3621" s="14">
        <f>ROUND(E3621/D3621*100,0)</f>
        <v>117</v>
      </c>
      <c r="Q3621" s="11">
        <f>IFERROR(ROUND(E3621/M3621,2),0)</f>
        <v>44.92</v>
      </c>
      <c r="R3621" s="16" t="s">
        <v>8315</v>
      </c>
      <c r="S3621" s="11" t="s">
        <v>8316</v>
      </c>
      <c r="T3621" s="21">
        <f>(((K3621/60)/60)/24)+DATE(1970,1,1)</f>
        <v>41837.323009259257</v>
      </c>
      <c r="U3621" s="21">
        <f>(((I3621/60)/60)/24)+DATE(1970,1,1)</f>
        <v>41847.958333333336</v>
      </c>
    </row>
    <row r="3622" spans="1:21" ht="49" x14ac:dyDescent="0.25">
      <c r="A3622">
        <v>3999</v>
      </c>
      <c r="B3622" s="9" t="s">
        <v>3995</v>
      </c>
      <c r="C3622" s="3" t="s">
        <v>8105</v>
      </c>
      <c r="D3622" s="12">
        <v>7000</v>
      </c>
      <c r="E3622" s="13">
        <v>1156</v>
      </c>
      <c r="F3622" s="11" t="s">
        <v>8220</v>
      </c>
      <c r="G3622" s="11" t="s">
        <v>8223</v>
      </c>
      <c r="H3622" s="11" t="s">
        <v>8245</v>
      </c>
      <c r="I3622" s="11">
        <v>1409514709</v>
      </c>
      <c r="K3622" s="11">
        <v>1406058798</v>
      </c>
      <c r="L3622" s="11" t="b">
        <v>0</v>
      </c>
      <c r="M3622" s="11">
        <v>14</v>
      </c>
      <c r="N3622" s="11" t="b">
        <v>0</v>
      </c>
      <c r="O3622" s="11" t="s">
        <v>8269</v>
      </c>
      <c r="P3622" s="14">
        <f>ROUND(E3622/D3622*100,0)</f>
        <v>17</v>
      </c>
      <c r="Q3622" s="11">
        <f>IFERROR(ROUND(E3622/M3622,2),0)</f>
        <v>82.57</v>
      </c>
      <c r="R3622" s="16" t="s">
        <v>8315</v>
      </c>
      <c r="S3622" s="11" t="s">
        <v>8316</v>
      </c>
      <c r="T3622" s="21">
        <f>(((K3622/60)/60)/24)+DATE(1970,1,1)</f>
        <v>41842.828680555554</v>
      </c>
      <c r="U3622" s="21">
        <f>(((I3622/60)/60)/24)+DATE(1970,1,1)</f>
        <v>41882.827650462961</v>
      </c>
    </row>
    <row r="3623" spans="1:21" ht="49" x14ac:dyDescent="0.25">
      <c r="A3623">
        <v>3532</v>
      </c>
      <c r="B3623" s="9" t="s">
        <v>3531</v>
      </c>
      <c r="C3623" s="3" t="s">
        <v>7642</v>
      </c>
      <c r="D3623" s="12">
        <v>960</v>
      </c>
      <c r="E3623" s="13">
        <v>1142</v>
      </c>
      <c r="F3623" s="11" t="s">
        <v>8218</v>
      </c>
      <c r="G3623" s="11" t="s">
        <v>8223</v>
      </c>
      <c r="H3623" s="11" t="s">
        <v>8245</v>
      </c>
      <c r="I3623" s="11">
        <v>1411012740</v>
      </c>
      <c r="K3623" s="11">
        <v>1409667827</v>
      </c>
      <c r="L3623" s="11" t="b">
        <v>0</v>
      </c>
      <c r="M3623" s="11">
        <v>27</v>
      </c>
      <c r="N3623" s="11" t="b">
        <v>1</v>
      </c>
      <c r="O3623" s="11" t="s">
        <v>8269</v>
      </c>
      <c r="P3623" s="14">
        <f>ROUND(E3623/D3623*100,0)</f>
        <v>119</v>
      </c>
      <c r="Q3623" s="11">
        <f>IFERROR(ROUND(E3623/M3623,2),0)</f>
        <v>42.3</v>
      </c>
      <c r="R3623" s="16" t="s">
        <v>8315</v>
      </c>
      <c r="S3623" s="11" t="s">
        <v>8316</v>
      </c>
      <c r="T3623" s="21">
        <f>(((K3623/60)/60)/24)+DATE(1970,1,1)</f>
        <v>41884.599849537037</v>
      </c>
      <c r="U3623" s="21">
        <f>(((I3623/60)/60)/24)+DATE(1970,1,1)</f>
        <v>41900.165972222225</v>
      </c>
    </row>
    <row r="3624" spans="1:21" ht="49" x14ac:dyDescent="0.25">
      <c r="A3624">
        <v>3619</v>
      </c>
      <c r="B3624" s="9" t="s">
        <v>3617</v>
      </c>
      <c r="C3624" s="3" t="s">
        <v>7729</v>
      </c>
      <c r="D3624" s="12">
        <v>1000</v>
      </c>
      <c r="E3624" s="13">
        <v>1130</v>
      </c>
      <c r="F3624" s="11" t="s">
        <v>8218</v>
      </c>
      <c r="G3624" s="11" t="s">
        <v>8223</v>
      </c>
      <c r="H3624" s="11" t="s">
        <v>8245</v>
      </c>
      <c r="I3624" s="11">
        <v>1479592800</v>
      </c>
      <c r="K3624" s="11">
        <v>1476760226</v>
      </c>
      <c r="L3624" s="11" t="b">
        <v>0</v>
      </c>
      <c r="M3624" s="11">
        <v>17</v>
      </c>
      <c r="N3624" s="11" t="b">
        <v>1</v>
      </c>
      <c r="O3624" s="11" t="s">
        <v>8269</v>
      </c>
      <c r="P3624" s="14">
        <f>ROUND(E3624/D3624*100,0)</f>
        <v>113</v>
      </c>
      <c r="Q3624" s="11">
        <f>IFERROR(ROUND(E3624/M3624,2),0)</f>
        <v>66.47</v>
      </c>
      <c r="R3624" s="16" t="s">
        <v>8315</v>
      </c>
      <c r="S3624" s="11" t="s">
        <v>8316</v>
      </c>
      <c r="T3624" s="21">
        <f>(((K3624/60)/60)/24)+DATE(1970,1,1)</f>
        <v>42661.132245370376</v>
      </c>
      <c r="U3624" s="21">
        <f>(((I3624/60)/60)/24)+DATE(1970,1,1)</f>
        <v>42693.916666666672</v>
      </c>
    </row>
    <row r="3625" spans="1:21" ht="65" x14ac:dyDescent="0.25">
      <c r="A3625">
        <v>4052</v>
      </c>
      <c r="B3625" s="9" t="s">
        <v>4048</v>
      </c>
      <c r="C3625" s="3" t="s">
        <v>8156</v>
      </c>
      <c r="D3625" s="12">
        <v>3000</v>
      </c>
      <c r="E3625" s="13">
        <v>1126</v>
      </c>
      <c r="F3625" s="11" t="s">
        <v>8220</v>
      </c>
      <c r="G3625" s="11" t="s">
        <v>8223</v>
      </c>
      <c r="H3625" s="11" t="s">
        <v>8245</v>
      </c>
      <c r="I3625" s="11">
        <v>1413234316</v>
      </c>
      <c r="K3625" s="11">
        <v>1408050316</v>
      </c>
      <c r="L3625" s="11" t="b">
        <v>0</v>
      </c>
      <c r="M3625" s="11">
        <v>13</v>
      </c>
      <c r="N3625" s="11" t="b">
        <v>0</v>
      </c>
      <c r="O3625" s="11" t="s">
        <v>8269</v>
      </c>
      <c r="P3625" s="14">
        <f>ROUND(E3625/D3625*100,0)</f>
        <v>38</v>
      </c>
      <c r="Q3625" s="11">
        <f>IFERROR(ROUND(E3625/M3625,2),0)</f>
        <v>86.62</v>
      </c>
      <c r="R3625" s="16" t="s">
        <v>8315</v>
      </c>
      <c r="S3625" s="11" t="s">
        <v>8316</v>
      </c>
      <c r="T3625" s="21">
        <f>(((K3625/60)/60)/24)+DATE(1970,1,1)</f>
        <v>41865.878657407404</v>
      </c>
      <c r="U3625" s="21">
        <f>(((I3625/60)/60)/24)+DATE(1970,1,1)</f>
        <v>41925.878657407404</v>
      </c>
    </row>
    <row r="3626" spans="1:21" ht="49" x14ac:dyDescent="0.25">
      <c r="A3626">
        <v>3546</v>
      </c>
      <c r="B3626" s="9" t="s">
        <v>3545</v>
      </c>
      <c r="C3626" s="3" t="s">
        <v>7656</v>
      </c>
      <c r="D3626" s="12">
        <v>1100</v>
      </c>
      <c r="E3626" s="13">
        <v>1125</v>
      </c>
      <c r="F3626" s="11" t="s">
        <v>8218</v>
      </c>
      <c r="G3626" s="11" t="s">
        <v>8223</v>
      </c>
      <c r="H3626" s="11" t="s">
        <v>8245</v>
      </c>
      <c r="I3626" s="11">
        <v>1427860740</v>
      </c>
      <c r="K3626" s="11">
        <v>1426002684</v>
      </c>
      <c r="L3626" s="11" t="b">
        <v>0</v>
      </c>
      <c r="M3626" s="11">
        <v>19</v>
      </c>
      <c r="N3626" s="11" t="b">
        <v>1</v>
      </c>
      <c r="O3626" s="11" t="s">
        <v>8269</v>
      </c>
      <c r="P3626" s="14">
        <f>ROUND(E3626/D3626*100,0)</f>
        <v>102</v>
      </c>
      <c r="Q3626" s="11">
        <f>IFERROR(ROUND(E3626/M3626,2),0)</f>
        <v>59.21</v>
      </c>
      <c r="R3626" s="16" t="s">
        <v>8315</v>
      </c>
      <c r="S3626" s="11" t="s">
        <v>8316</v>
      </c>
      <c r="T3626" s="21">
        <f>(((K3626/60)/60)/24)+DATE(1970,1,1)</f>
        <v>42073.660694444443</v>
      </c>
      <c r="U3626" s="21">
        <f>(((I3626/60)/60)/24)+DATE(1970,1,1)</f>
        <v>42095.165972222225</v>
      </c>
    </row>
    <row r="3627" spans="1:21" ht="49" x14ac:dyDescent="0.25">
      <c r="A3627">
        <v>3435</v>
      </c>
      <c r="B3627" s="9" t="s">
        <v>3434</v>
      </c>
      <c r="C3627" s="3" t="s">
        <v>7545</v>
      </c>
      <c r="D3627" s="12">
        <v>1000</v>
      </c>
      <c r="E3627" s="13">
        <v>1120</v>
      </c>
      <c r="F3627" s="11" t="s">
        <v>8218</v>
      </c>
      <c r="G3627" s="11" t="s">
        <v>8223</v>
      </c>
      <c r="H3627" s="11" t="s">
        <v>8245</v>
      </c>
      <c r="I3627" s="11">
        <v>1470538800</v>
      </c>
      <c r="K3627" s="11">
        <v>1469112493</v>
      </c>
      <c r="L3627" s="11" t="b">
        <v>0</v>
      </c>
      <c r="M3627" s="11">
        <v>19</v>
      </c>
      <c r="N3627" s="11" t="b">
        <v>1</v>
      </c>
      <c r="O3627" s="11" t="s">
        <v>8269</v>
      </c>
      <c r="P3627" s="14">
        <f>ROUND(E3627/D3627*100,0)</f>
        <v>112</v>
      </c>
      <c r="Q3627" s="11">
        <f>IFERROR(ROUND(E3627/M3627,2),0)</f>
        <v>58.95</v>
      </c>
      <c r="R3627" s="16" t="s">
        <v>8315</v>
      </c>
      <c r="S3627" s="11" t="s">
        <v>8316</v>
      </c>
      <c r="T3627" s="21">
        <f>(((K3627/60)/60)/24)+DATE(1970,1,1)</f>
        <v>42572.61681712963</v>
      </c>
      <c r="U3627" s="21">
        <f>(((I3627/60)/60)/24)+DATE(1970,1,1)</f>
        <v>42589.125</v>
      </c>
    </row>
    <row r="3628" spans="1:21" ht="65" x14ac:dyDescent="0.25">
      <c r="A3628">
        <v>3681</v>
      </c>
      <c r="B3628" s="9" t="s">
        <v>3678</v>
      </c>
      <c r="C3628" s="3" t="s">
        <v>7791</v>
      </c>
      <c r="D3628" s="12">
        <v>1000</v>
      </c>
      <c r="E3628" s="13">
        <v>1119</v>
      </c>
      <c r="F3628" s="11" t="s">
        <v>8218</v>
      </c>
      <c r="G3628" s="11" t="s">
        <v>8223</v>
      </c>
      <c r="H3628" s="11" t="s">
        <v>8245</v>
      </c>
      <c r="I3628" s="11">
        <v>1452872290</v>
      </c>
      <c r="K3628" s="11">
        <v>1452008290</v>
      </c>
      <c r="L3628" s="11" t="b">
        <v>0</v>
      </c>
      <c r="M3628" s="11">
        <v>18</v>
      </c>
      <c r="N3628" s="11" t="b">
        <v>1</v>
      </c>
      <c r="O3628" s="11" t="s">
        <v>8269</v>
      </c>
      <c r="P3628" s="14">
        <f>ROUND(E3628/D3628*100,0)</f>
        <v>112</v>
      </c>
      <c r="Q3628" s="11">
        <f>IFERROR(ROUND(E3628/M3628,2),0)</f>
        <v>62.17</v>
      </c>
      <c r="R3628" s="16" t="s">
        <v>8315</v>
      </c>
      <c r="S3628" s="11" t="s">
        <v>8316</v>
      </c>
      <c r="T3628" s="21">
        <f>(((K3628/60)/60)/24)+DATE(1970,1,1)</f>
        <v>42374.651504629626</v>
      </c>
      <c r="U3628" s="21">
        <f>(((I3628/60)/60)/24)+DATE(1970,1,1)</f>
        <v>42384.651504629626</v>
      </c>
    </row>
    <row r="3629" spans="1:21" ht="49" x14ac:dyDescent="0.25">
      <c r="A3629">
        <v>3317</v>
      </c>
      <c r="B3629" s="9" t="s">
        <v>3317</v>
      </c>
      <c r="C3629" s="3" t="s">
        <v>7427</v>
      </c>
      <c r="D3629" s="12">
        <v>1050</v>
      </c>
      <c r="E3629" s="13">
        <v>1115</v>
      </c>
      <c r="F3629" s="11" t="s">
        <v>8218</v>
      </c>
      <c r="G3629" s="11" t="s">
        <v>8223</v>
      </c>
      <c r="H3629" s="11" t="s">
        <v>8245</v>
      </c>
      <c r="I3629" s="11">
        <v>1465347424</v>
      </c>
      <c r="K3629" s="11">
        <v>1462755424</v>
      </c>
      <c r="L3629" s="11" t="b">
        <v>0</v>
      </c>
      <c r="M3629" s="11">
        <v>18</v>
      </c>
      <c r="N3629" s="11" t="b">
        <v>1</v>
      </c>
      <c r="O3629" s="11" t="s">
        <v>8269</v>
      </c>
      <c r="P3629" s="14">
        <f>ROUND(E3629/D3629*100,0)</f>
        <v>106</v>
      </c>
      <c r="Q3629" s="11">
        <f>IFERROR(ROUND(E3629/M3629,2),0)</f>
        <v>61.94</v>
      </c>
      <c r="R3629" s="16" t="s">
        <v>8315</v>
      </c>
      <c r="S3629" s="11" t="s">
        <v>8316</v>
      </c>
      <c r="T3629" s="21">
        <f>(((K3629/60)/60)/24)+DATE(1970,1,1)</f>
        <v>42499.039629629624</v>
      </c>
      <c r="U3629" s="21">
        <f>(((I3629/60)/60)/24)+DATE(1970,1,1)</f>
        <v>42529.039629629624</v>
      </c>
    </row>
    <row r="3630" spans="1:21" ht="49" hidden="1" x14ac:dyDescent="0.25">
      <c r="A3630">
        <v>3628</v>
      </c>
      <c r="B3630" s="9" t="s">
        <v>3626</v>
      </c>
      <c r="C3630" s="3" t="s">
        <v>7738</v>
      </c>
      <c r="D3630" s="12">
        <v>100000</v>
      </c>
      <c r="E3630" s="13">
        <v>0</v>
      </c>
      <c r="F3630" s="11" t="s">
        <v>8220</v>
      </c>
      <c r="G3630" s="11" t="s">
        <v>8223</v>
      </c>
      <c r="H3630" s="11" t="s">
        <v>8245</v>
      </c>
      <c r="I3630" s="11">
        <v>1450040396</v>
      </c>
      <c r="K3630" s="11">
        <v>1444852796</v>
      </c>
      <c r="L3630" s="11" t="b">
        <v>0</v>
      </c>
      <c r="M3630" s="11">
        <v>0</v>
      </c>
      <c r="N3630" s="11" t="b">
        <v>0</v>
      </c>
      <c r="O3630" s="11" t="s">
        <v>8303</v>
      </c>
      <c r="P3630" s="14">
        <f>ROUND(E3630/D3630*100,0)</f>
        <v>0</v>
      </c>
      <c r="Q3630" s="11">
        <f>IFERROR(ROUND(E3630/M3630,2),0)</f>
        <v>0</v>
      </c>
      <c r="R3630" s="16" t="s">
        <v>8315</v>
      </c>
      <c r="S3630" s="11" t="s">
        <v>8357</v>
      </c>
      <c r="T3630" s="21">
        <f>(((K3630/60)/60)/24)+DATE(1970,1,1)</f>
        <v>42291.833287037036</v>
      </c>
      <c r="U3630" s="21">
        <f>(((I3630/60)/60)/24)+DATE(1970,1,1)</f>
        <v>42351.874953703707</v>
      </c>
    </row>
    <row r="3631" spans="1:21" ht="49" hidden="1" x14ac:dyDescent="0.25">
      <c r="A3631">
        <v>3629</v>
      </c>
      <c r="B3631" s="9" t="s">
        <v>3627</v>
      </c>
      <c r="C3631" s="3" t="s">
        <v>7739</v>
      </c>
      <c r="D3631" s="12">
        <v>1000000</v>
      </c>
      <c r="E3631" s="13">
        <v>2</v>
      </c>
      <c r="F3631" s="11" t="s">
        <v>8220</v>
      </c>
      <c r="G3631" s="11" t="s">
        <v>8223</v>
      </c>
      <c r="H3631" s="11" t="s">
        <v>8245</v>
      </c>
      <c r="I3631" s="11">
        <v>1462467600</v>
      </c>
      <c r="K3631" s="11">
        <v>1457403364</v>
      </c>
      <c r="L3631" s="11" t="b">
        <v>0</v>
      </c>
      <c r="M3631" s="11">
        <v>2</v>
      </c>
      <c r="N3631" s="11" t="b">
        <v>0</v>
      </c>
      <c r="O3631" s="11" t="s">
        <v>8303</v>
      </c>
      <c r="P3631" s="14">
        <f>ROUND(E3631/D3631*100,0)</f>
        <v>0</v>
      </c>
      <c r="Q3631" s="11">
        <f>IFERROR(ROUND(E3631/M3631,2),0)</f>
        <v>1</v>
      </c>
      <c r="R3631" s="16" t="s">
        <v>8315</v>
      </c>
      <c r="S3631" s="11" t="s">
        <v>8357</v>
      </c>
      <c r="T3631" s="21">
        <f>(((K3631/60)/60)/24)+DATE(1970,1,1)</f>
        <v>42437.094490740739</v>
      </c>
      <c r="U3631" s="21">
        <f>(((I3631/60)/60)/24)+DATE(1970,1,1)</f>
        <v>42495.708333333328</v>
      </c>
    </row>
    <row r="3632" spans="1:21" ht="49" hidden="1" x14ac:dyDescent="0.25">
      <c r="A3632">
        <v>3630</v>
      </c>
      <c r="B3632" s="9" t="s">
        <v>3628</v>
      </c>
      <c r="C3632" s="3" t="s">
        <v>7740</v>
      </c>
      <c r="D3632" s="12">
        <v>3000</v>
      </c>
      <c r="E3632" s="13">
        <v>1</v>
      </c>
      <c r="F3632" s="11" t="s">
        <v>8220</v>
      </c>
      <c r="G3632" s="11" t="s">
        <v>8224</v>
      </c>
      <c r="H3632" s="11" t="s">
        <v>8246</v>
      </c>
      <c r="I3632" s="11">
        <v>1417295990</v>
      </c>
      <c r="J3632" s="11">
        <f>YEAR(T3632)</f>
        <v>2014</v>
      </c>
      <c r="K3632" s="11">
        <v>1414700390</v>
      </c>
      <c r="L3632" s="11" t="b">
        <v>0</v>
      </c>
      <c r="M3632" s="11">
        <v>1</v>
      </c>
      <c r="N3632" s="11" t="b">
        <v>0</v>
      </c>
      <c r="O3632" s="11" t="s">
        <v>8303</v>
      </c>
      <c r="P3632" s="14">
        <f>ROUND(E3632/D3632*100,0)</f>
        <v>0</v>
      </c>
      <c r="Q3632" s="11">
        <f>IFERROR(ROUND(E3632/M3632,2),0)</f>
        <v>1</v>
      </c>
      <c r="R3632" s="16" t="s">
        <v>8315</v>
      </c>
      <c r="S3632" s="11" t="s">
        <v>8357</v>
      </c>
      <c r="T3632" s="21">
        <f>(((K3632/60)/60)/24)+DATE(1970,1,1)</f>
        <v>41942.84710648148</v>
      </c>
      <c r="U3632" s="21">
        <f>(((I3632/60)/60)/24)+DATE(1970,1,1)</f>
        <v>41972.888773148152</v>
      </c>
    </row>
    <row r="3633" spans="1:21" ht="49" hidden="1" x14ac:dyDescent="0.25">
      <c r="A3633">
        <v>3631</v>
      </c>
      <c r="B3633" s="9" t="s">
        <v>3629</v>
      </c>
      <c r="C3633" s="3" t="s">
        <v>7741</v>
      </c>
      <c r="D3633" s="12">
        <v>17100</v>
      </c>
      <c r="E3633" s="13">
        <v>8725</v>
      </c>
      <c r="F3633" s="11" t="s">
        <v>8220</v>
      </c>
      <c r="G3633" s="11" t="s">
        <v>8223</v>
      </c>
      <c r="H3633" s="11" t="s">
        <v>8245</v>
      </c>
      <c r="I3633" s="11">
        <v>1411444740</v>
      </c>
      <c r="K3633" s="11">
        <v>1409335497</v>
      </c>
      <c r="L3633" s="11" t="b">
        <v>0</v>
      </c>
      <c r="M3633" s="11">
        <v>59</v>
      </c>
      <c r="N3633" s="11" t="b">
        <v>0</v>
      </c>
      <c r="O3633" s="11" t="s">
        <v>8303</v>
      </c>
      <c r="P3633" s="14">
        <f>ROUND(E3633/D3633*100,0)</f>
        <v>51</v>
      </c>
      <c r="Q3633" s="11">
        <f>IFERROR(ROUND(E3633/M3633,2),0)</f>
        <v>147.88</v>
      </c>
      <c r="R3633" s="16" t="s">
        <v>8315</v>
      </c>
      <c r="S3633" s="11" t="s">
        <v>8357</v>
      </c>
      <c r="T3633" s="21">
        <f>(((K3633/60)/60)/24)+DATE(1970,1,1)</f>
        <v>41880.753437499996</v>
      </c>
      <c r="U3633" s="21">
        <f>(((I3633/60)/60)/24)+DATE(1970,1,1)</f>
        <v>41905.165972222225</v>
      </c>
    </row>
    <row r="3634" spans="1:21" ht="49" hidden="1" x14ac:dyDescent="0.25">
      <c r="A3634">
        <v>3632</v>
      </c>
      <c r="B3634" s="9" t="s">
        <v>3630</v>
      </c>
      <c r="C3634" s="3" t="s">
        <v>7742</v>
      </c>
      <c r="D3634" s="12">
        <v>500</v>
      </c>
      <c r="E3634" s="13">
        <v>100</v>
      </c>
      <c r="F3634" s="11" t="s">
        <v>8220</v>
      </c>
      <c r="G3634" s="11" t="s">
        <v>8224</v>
      </c>
      <c r="H3634" s="11" t="s">
        <v>8246</v>
      </c>
      <c r="I3634" s="11">
        <v>1416781749</v>
      </c>
      <c r="J3634" s="11">
        <f>YEAR(T3634)</f>
        <v>2014</v>
      </c>
      <c r="K3634" s="11">
        <v>1415053749</v>
      </c>
      <c r="L3634" s="11" t="b">
        <v>0</v>
      </c>
      <c r="M3634" s="11">
        <v>1</v>
      </c>
      <c r="N3634" s="11" t="b">
        <v>0</v>
      </c>
      <c r="O3634" s="11" t="s">
        <v>8303</v>
      </c>
      <c r="P3634" s="14">
        <f>ROUND(E3634/D3634*100,0)</f>
        <v>20</v>
      </c>
      <c r="Q3634" s="11">
        <f>IFERROR(ROUND(E3634/M3634,2),0)</f>
        <v>100</v>
      </c>
      <c r="R3634" s="16" t="s">
        <v>8315</v>
      </c>
      <c r="S3634" s="11" t="s">
        <v>8357</v>
      </c>
      <c r="T3634" s="21">
        <f>(((K3634/60)/60)/24)+DATE(1970,1,1)</f>
        <v>41946.936909722222</v>
      </c>
      <c r="U3634" s="21">
        <f>(((I3634/60)/60)/24)+DATE(1970,1,1)</f>
        <v>41966.936909722222</v>
      </c>
    </row>
    <row r="3635" spans="1:21" ht="49" hidden="1" x14ac:dyDescent="0.25">
      <c r="A3635">
        <v>3633</v>
      </c>
      <c r="B3635" s="9" t="s">
        <v>3631</v>
      </c>
      <c r="C3635" s="3" t="s">
        <v>7743</v>
      </c>
      <c r="D3635" s="12">
        <v>5000</v>
      </c>
      <c r="E3635" s="13">
        <v>1762</v>
      </c>
      <c r="F3635" s="11" t="s">
        <v>8220</v>
      </c>
      <c r="G3635" s="11" t="s">
        <v>8223</v>
      </c>
      <c r="H3635" s="11" t="s">
        <v>8245</v>
      </c>
      <c r="I3635" s="11">
        <v>1479517200</v>
      </c>
      <c r="K3635" s="11">
        <v>1475765867</v>
      </c>
      <c r="L3635" s="11" t="b">
        <v>0</v>
      </c>
      <c r="M3635" s="11">
        <v>31</v>
      </c>
      <c r="N3635" s="11" t="b">
        <v>0</v>
      </c>
      <c r="O3635" s="11" t="s">
        <v>8303</v>
      </c>
      <c r="P3635" s="14">
        <f>ROUND(E3635/D3635*100,0)</f>
        <v>35</v>
      </c>
      <c r="Q3635" s="11">
        <f>IFERROR(ROUND(E3635/M3635,2),0)</f>
        <v>56.84</v>
      </c>
      <c r="R3635" s="16" t="s">
        <v>8315</v>
      </c>
      <c r="S3635" s="11" t="s">
        <v>8357</v>
      </c>
      <c r="T3635" s="21">
        <f>(((K3635/60)/60)/24)+DATE(1970,1,1)</f>
        <v>42649.623460648145</v>
      </c>
      <c r="U3635" s="21">
        <f>(((I3635/60)/60)/24)+DATE(1970,1,1)</f>
        <v>42693.041666666672</v>
      </c>
    </row>
    <row r="3636" spans="1:21" ht="49" hidden="1" x14ac:dyDescent="0.25">
      <c r="A3636">
        <v>3634</v>
      </c>
      <c r="B3636" s="9" t="s">
        <v>3632</v>
      </c>
      <c r="C3636" s="3" t="s">
        <v>7744</v>
      </c>
      <c r="D3636" s="12">
        <v>75000</v>
      </c>
      <c r="E3636" s="13">
        <v>3185</v>
      </c>
      <c r="F3636" s="11" t="s">
        <v>8220</v>
      </c>
      <c r="G3636" s="11" t="s">
        <v>8228</v>
      </c>
      <c r="H3636" s="11" t="s">
        <v>8250</v>
      </c>
      <c r="I3636" s="11">
        <v>1484366340</v>
      </c>
      <c r="K3636" s="11">
        <v>1480219174</v>
      </c>
      <c r="L3636" s="11" t="b">
        <v>0</v>
      </c>
      <c r="M3636" s="11">
        <v>18</v>
      </c>
      <c r="N3636" s="11" t="b">
        <v>0</v>
      </c>
      <c r="O3636" s="11" t="s">
        <v>8303</v>
      </c>
      <c r="P3636" s="14">
        <f>ROUND(E3636/D3636*100,0)</f>
        <v>4</v>
      </c>
      <c r="Q3636" s="11">
        <f>IFERROR(ROUND(E3636/M3636,2),0)</f>
        <v>176.94</v>
      </c>
      <c r="R3636" s="16" t="s">
        <v>8315</v>
      </c>
      <c r="S3636" s="11" t="s">
        <v>8357</v>
      </c>
      <c r="T3636" s="21">
        <f>(((K3636/60)/60)/24)+DATE(1970,1,1)</f>
        <v>42701.166365740741</v>
      </c>
      <c r="U3636" s="21">
        <f>(((I3636/60)/60)/24)+DATE(1970,1,1)</f>
        <v>42749.165972222225</v>
      </c>
    </row>
    <row r="3637" spans="1:21" ht="33" hidden="1" x14ac:dyDescent="0.25">
      <c r="A3637">
        <v>3635</v>
      </c>
      <c r="B3637" s="9" t="s">
        <v>3633</v>
      </c>
      <c r="C3637" s="3" t="s">
        <v>7745</v>
      </c>
      <c r="D3637" s="12">
        <v>3500</v>
      </c>
      <c r="E3637" s="13">
        <v>1276</v>
      </c>
      <c r="F3637" s="11" t="s">
        <v>8220</v>
      </c>
      <c r="G3637" s="11" t="s">
        <v>8223</v>
      </c>
      <c r="H3637" s="11" t="s">
        <v>8245</v>
      </c>
      <c r="I3637" s="11">
        <v>1461186676</v>
      </c>
      <c r="K3637" s="11">
        <v>1458594676</v>
      </c>
      <c r="L3637" s="11" t="b">
        <v>0</v>
      </c>
      <c r="M3637" s="11">
        <v>10</v>
      </c>
      <c r="N3637" s="11" t="b">
        <v>0</v>
      </c>
      <c r="O3637" s="11" t="s">
        <v>8303</v>
      </c>
      <c r="P3637" s="14">
        <f>ROUND(E3637/D3637*100,0)</f>
        <v>36</v>
      </c>
      <c r="Q3637" s="11">
        <f>IFERROR(ROUND(E3637/M3637,2),0)</f>
        <v>127.6</v>
      </c>
      <c r="R3637" s="16" t="s">
        <v>8315</v>
      </c>
      <c r="S3637" s="11" t="s">
        <v>8357</v>
      </c>
      <c r="T3637" s="21">
        <f>(((K3637/60)/60)/24)+DATE(1970,1,1)</f>
        <v>42450.88282407407</v>
      </c>
      <c r="U3637" s="21">
        <f>(((I3637/60)/60)/24)+DATE(1970,1,1)</f>
        <v>42480.88282407407</v>
      </c>
    </row>
    <row r="3638" spans="1:21" ht="49" hidden="1" x14ac:dyDescent="0.25">
      <c r="A3638">
        <v>3636</v>
      </c>
      <c r="B3638" s="9" t="s">
        <v>3634</v>
      </c>
      <c r="C3638" s="3" t="s">
        <v>7746</v>
      </c>
      <c r="D3638" s="12">
        <v>150000</v>
      </c>
      <c r="E3638" s="13">
        <v>0</v>
      </c>
      <c r="F3638" s="11" t="s">
        <v>8220</v>
      </c>
      <c r="G3638" s="11" t="s">
        <v>8223</v>
      </c>
      <c r="H3638" s="11" t="s">
        <v>8245</v>
      </c>
      <c r="I3638" s="11">
        <v>1442248829</v>
      </c>
      <c r="K3638" s="11">
        <v>1439224829</v>
      </c>
      <c r="L3638" s="11" t="b">
        <v>0</v>
      </c>
      <c r="M3638" s="11">
        <v>0</v>
      </c>
      <c r="N3638" s="11" t="b">
        <v>0</v>
      </c>
      <c r="O3638" s="11" t="s">
        <v>8303</v>
      </c>
      <c r="P3638" s="14">
        <f>ROUND(E3638/D3638*100,0)</f>
        <v>0</v>
      </c>
      <c r="Q3638" s="11">
        <f>IFERROR(ROUND(E3638/M3638,2),0)</f>
        <v>0</v>
      </c>
      <c r="R3638" s="16" t="s">
        <v>8315</v>
      </c>
      <c r="S3638" s="11" t="s">
        <v>8357</v>
      </c>
      <c r="T3638" s="21">
        <f>(((K3638/60)/60)/24)+DATE(1970,1,1)</f>
        <v>42226.694780092599</v>
      </c>
      <c r="U3638" s="21">
        <f>(((I3638/60)/60)/24)+DATE(1970,1,1)</f>
        <v>42261.694780092599</v>
      </c>
    </row>
    <row r="3639" spans="1:21" ht="65" hidden="1" x14ac:dyDescent="0.25">
      <c r="A3639">
        <v>3637</v>
      </c>
      <c r="B3639" s="9" t="s">
        <v>3635</v>
      </c>
      <c r="C3639" s="3" t="s">
        <v>7747</v>
      </c>
      <c r="D3639" s="12">
        <v>3000</v>
      </c>
      <c r="E3639" s="13">
        <v>926</v>
      </c>
      <c r="F3639" s="11" t="s">
        <v>8220</v>
      </c>
      <c r="G3639" s="11" t="s">
        <v>8223</v>
      </c>
      <c r="H3639" s="11" t="s">
        <v>8245</v>
      </c>
      <c r="I3639" s="11">
        <v>1420130935</v>
      </c>
      <c r="K3639" s="11">
        <v>1417538935</v>
      </c>
      <c r="L3639" s="11" t="b">
        <v>0</v>
      </c>
      <c r="M3639" s="11">
        <v>14</v>
      </c>
      <c r="N3639" s="11" t="b">
        <v>0</v>
      </c>
      <c r="O3639" s="11" t="s">
        <v>8303</v>
      </c>
      <c r="P3639" s="14">
        <f>ROUND(E3639/D3639*100,0)</f>
        <v>31</v>
      </c>
      <c r="Q3639" s="11">
        <f>IFERROR(ROUND(E3639/M3639,2),0)</f>
        <v>66.14</v>
      </c>
      <c r="R3639" s="16" t="s">
        <v>8315</v>
      </c>
      <c r="S3639" s="11" t="s">
        <v>8357</v>
      </c>
      <c r="T3639" s="21">
        <f>(((K3639/60)/60)/24)+DATE(1970,1,1)</f>
        <v>41975.700636574074</v>
      </c>
      <c r="U3639" s="21">
        <f>(((I3639/60)/60)/24)+DATE(1970,1,1)</f>
        <v>42005.700636574074</v>
      </c>
    </row>
    <row r="3640" spans="1:21" ht="33" hidden="1" x14ac:dyDescent="0.25">
      <c r="A3640">
        <v>3638</v>
      </c>
      <c r="B3640" s="9" t="s">
        <v>3636</v>
      </c>
      <c r="C3640" s="3" t="s">
        <v>7748</v>
      </c>
      <c r="D3640" s="12">
        <v>3300</v>
      </c>
      <c r="E3640" s="13">
        <v>216</v>
      </c>
      <c r="F3640" s="11" t="s">
        <v>8220</v>
      </c>
      <c r="G3640" s="11" t="s">
        <v>8228</v>
      </c>
      <c r="H3640" s="11" t="s">
        <v>8250</v>
      </c>
      <c r="I3640" s="11">
        <v>1429456132</v>
      </c>
      <c r="K3640" s="11">
        <v>1424275732</v>
      </c>
      <c r="L3640" s="11" t="b">
        <v>0</v>
      </c>
      <c r="M3640" s="11">
        <v>2</v>
      </c>
      <c r="N3640" s="11" t="b">
        <v>0</v>
      </c>
      <c r="O3640" s="11" t="s">
        <v>8303</v>
      </c>
      <c r="P3640" s="14">
        <f>ROUND(E3640/D3640*100,0)</f>
        <v>7</v>
      </c>
      <c r="Q3640" s="11">
        <f>IFERROR(ROUND(E3640/M3640,2),0)</f>
        <v>108</v>
      </c>
      <c r="R3640" s="16" t="s">
        <v>8315</v>
      </c>
      <c r="S3640" s="11" t="s">
        <v>8357</v>
      </c>
      <c r="T3640" s="21">
        <f>(((K3640/60)/60)/24)+DATE(1970,1,1)</f>
        <v>42053.672824074078</v>
      </c>
      <c r="U3640" s="21">
        <f>(((I3640/60)/60)/24)+DATE(1970,1,1)</f>
        <v>42113.631157407406</v>
      </c>
    </row>
    <row r="3641" spans="1:21" ht="49" hidden="1" x14ac:dyDescent="0.25">
      <c r="A3641">
        <v>3639</v>
      </c>
      <c r="B3641" s="9" t="s">
        <v>3637</v>
      </c>
      <c r="C3641" s="3" t="s">
        <v>7749</v>
      </c>
      <c r="D3641" s="12">
        <v>25000</v>
      </c>
      <c r="E3641" s="13">
        <v>1</v>
      </c>
      <c r="F3641" s="11" t="s">
        <v>8220</v>
      </c>
      <c r="G3641" s="11" t="s">
        <v>8223</v>
      </c>
      <c r="H3641" s="11" t="s">
        <v>8245</v>
      </c>
      <c r="I3641" s="11">
        <v>1475853060</v>
      </c>
      <c r="K3641" s="11">
        <v>1470672906</v>
      </c>
      <c r="L3641" s="11" t="b">
        <v>0</v>
      </c>
      <c r="M3641" s="11">
        <v>1</v>
      </c>
      <c r="N3641" s="11" t="b">
        <v>0</v>
      </c>
      <c r="O3641" s="11" t="s">
        <v>8303</v>
      </c>
      <c r="P3641" s="14">
        <f>ROUND(E3641/D3641*100,0)</f>
        <v>0</v>
      </c>
      <c r="Q3641" s="11">
        <f>IFERROR(ROUND(E3641/M3641,2),0)</f>
        <v>1</v>
      </c>
      <c r="R3641" s="16" t="s">
        <v>8315</v>
      </c>
      <c r="S3641" s="11" t="s">
        <v>8357</v>
      </c>
      <c r="T3641" s="21">
        <f>(((K3641/60)/60)/24)+DATE(1970,1,1)</f>
        <v>42590.677152777775</v>
      </c>
      <c r="U3641" s="21">
        <f>(((I3641/60)/60)/24)+DATE(1970,1,1)</f>
        <v>42650.632638888885</v>
      </c>
    </row>
    <row r="3642" spans="1:21" ht="81" hidden="1" x14ac:dyDescent="0.25">
      <c r="A3642">
        <v>3640</v>
      </c>
      <c r="B3642" s="9" t="s">
        <v>3638</v>
      </c>
      <c r="C3642" s="3" t="s">
        <v>7750</v>
      </c>
      <c r="D3642" s="12">
        <v>1000</v>
      </c>
      <c r="E3642" s="13">
        <v>55</v>
      </c>
      <c r="F3642" s="11" t="s">
        <v>8220</v>
      </c>
      <c r="G3642" s="11" t="s">
        <v>8223</v>
      </c>
      <c r="H3642" s="11" t="s">
        <v>8245</v>
      </c>
      <c r="I3642" s="11">
        <v>1431283530</v>
      </c>
      <c r="K3642" s="11">
        <v>1428691530</v>
      </c>
      <c r="L3642" s="11" t="b">
        <v>0</v>
      </c>
      <c r="M3642" s="11">
        <v>3</v>
      </c>
      <c r="N3642" s="11" t="b">
        <v>0</v>
      </c>
      <c r="O3642" s="11" t="s">
        <v>8303</v>
      </c>
      <c r="P3642" s="14">
        <f>ROUND(E3642/D3642*100,0)</f>
        <v>6</v>
      </c>
      <c r="Q3642" s="11">
        <f>IFERROR(ROUND(E3642/M3642,2),0)</f>
        <v>18.329999999999998</v>
      </c>
      <c r="R3642" s="16" t="s">
        <v>8315</v>
      </c>
      <c r="S3642" s="11" t="s">
        <v>8357</v>
      </c>
      <c r="T3642" s="21">
        <f>(((K3642/60)/60)/24)+DATE(1970,1,1)</f>
        <v>42104.781597222223</v>
      </c>
      <c r="U3642" s="21">
        <f>(((I3642/60)/60)/24)+DATE(1970,1,1)</f>
        <v>42134.781597222223</v>
      </c>
    </row>
    <row r="3643" spans="1:21" ht="49" hidden="1" x14ac:dyDescent="0.25">
      <c r="A3643">
        <v>3641</v>
      </c>
      <c r="B3643" s="9" t="s">
        <v>3639</v>
      </c>
      <c r="C3643" s="3" t="s">
        <v>7751</v>
      </c>
      <c r="D3643" s="12">
        <v>3000</v>
      </c>
      <c r="E3643" s="13">
        <v>0</v>
      </c>
      <c r="F3643" s="11" t="s">
        <v>8220</v>
      </c>
      <c r="G3643" s="11" t="s">
        <v>8223</v>
      </c>
      <c r="H3643" s="11" t="s">
        <v>8245</v>
      </c>
      <c r="I3643" s="11">
        <v>1412485200</v>
      </c>
      <c r="K3643" s="11">
        <v>1410966179</v>
      </c>
      <c r="L3643" s="11" t="b">
        <v>0</v>
      </c>
      <c r="M3643" s="11">
        <v>0</v>
      </c>
      <c r="N3643" s="11" t="b">
        <v>0</v>
      </c>
      <c r="O3643" s="11" t="s">
        <v>8303</v>
      </c>
      <c r="P3643" s="14">
        <f>ROUND(E3643/D3643*100,0)</f>
        <v>0</v>
      </c>
      <c r="Q3643" s="11">
        <f>IFERROR(ROUND(E3643/M3643,2),0)</f>
        <v>0</v>
      </c>
      <c r="R3643" s="16" t="s">
        <v>8315</v>
      </c>
      <c r="S3643" s="11" t="s">
        <v>8357</v>
      </c>
      <c r="T3643" s="21">
        <f>(((K3643/60)/60)/24)+DATE(1970,1,1)</f>
        <v>41899.627071759263</v>
      </c>
      <c r="U3643" s="21">
        <f>(((I3643/60)/60)/24)+DATE(1970,1,1)</f>
        <v>41917.208333333336</v>
      </c>
    </row>
    <row r="3644" spans="1:21" ht="65" hidden="1" x14ac:dyDescent="0.25">
      <c r="A3644">
        <v>3642</v>
      </c>
      <c r="B3644" s="9" t="s">
        <v>3640</v>
      </c>
      <c r="C3644" s="3" t="s">
        <v>7752</v>
      </c>
      <c r="D3644" s="12">
        <v>700</v>
      </c>
      <c r="E3644" s="13">
        <v>15</v>
      </c>
      <c r="F3644" s="11" t="s">
        <v>8220</v>
      </c>
      <c r="G3644" s="11" t="s">
        <v>8235</v>
      </c>
      <c r="H3644" s="11" t="s">
        <v>8248</v>
      </c>
      <c r="I3644" s="11">
        <v>1448902800</v>
      </c>
      <c r="K3644" s="11">
        <v>1445369727</v>
      </c>
      <c r="L3644" s="11" t="b">
        <v>0</v>
      </c>
      <c r="M3644" s="11">
        <v>2</v>
      </c>
      <c r="N3644" s="11" t="b">
        <v>0</v>
      </c>
      <c r="O3644" s="11" t="s">
        <v>8303</v>
      </c>
      <c r="P3644" s="14">
        <f>ROUND(E3644/D3644*100,0)</f>
        <v>2</v>
      </c>
      <c r="Q3644" s="11">
        <f>IFERROR(ROUND(E3644/M3644,2),0)</f>
        <v>7.5</v>
      </c>
      <c r="R3644" s="16" t="s">
        <v>8315</v>
      </c>
      <c r="S3644" s="11" t="s">
        <v>8357</v>
      </c>
      <c r="T3644" s="21">
        <f>(((K3644/60)/60)/24)+DATE(1970,1,1)</f>
        <v>42297.816284722227</v>
      </c>
      <c r="U3644" s="21">
        <f>(((I3644/60)/60)/24)+DATE(1970,1,1)</f>
        <v>42338.708333333328</v>
      </c>
    </row>
    <row r="3645" spans="1:21" ht="49" hidden="1" x14ac:dyDescent="0.25">
      <c r="A3645">
        <v>3643</v>
      </c>
      <c r="B3645" s="9" t="s">
        <v>3641</v>
      </c>
      <c r="C3645" s="3" t="s">
        <v>7753</v>
      </c>
      <c r="D3645" s="12">
        <v>25000</v>
      </c>
      <c r="E3645" s="13">
        <v>0</v>
      </c>
      <c r="F3645" s="11" t="s">
        <v>8220</v>
      </c>
      <c r="G3645" s="11" t="s">
        <v>8223</v>
      </c>
      <c r="H3645" s="11" t="s">
        <v>8245</v>
      </c>
      <c r="I3645" s="11">
        <v>1447734439</v>
      </c>
      <c r="K3645" s="11">
        <v>1444274839</v>
      </c>
      <c r="L3645" s="11" t="b">
        <v>0</v>
      </c>
      <c r="M3645" s="11">
        <v>0</v>
      </c>
      <c r="N3645" s="11" t="b">
        <v>0</v>
      </c>
      <c r="O3645" s="11" t="s">
        <v>8303</v>
      </c>
      <c r="P3645" s="14">
        <f>ROUND(E3645/D3645*100,0)</f>
        <v>0</v>
      </c>
      <c r="Q3645" s="11">
        <f>IFERROR(ROUND(E3645/M3645,2),0)</f>
        <v>0</v>
      </c>
      <c r="R3645" s="16" t="s">
        <v>8315</v>
      </c>
      <c r="S3645" s="11" t="s">
        <v>8357</v>
      </c>
      <c r="T3645" s="21">
        <f>(((K3645/60)/60)/24)+DATE(1970,1,1)</f>
        <v>42285.143969907411</v>
      </c>
      <c r="U3645" s="21">
        <f>(((I3645/60)/60)/24)+DATE(1970,1,1)</f>
        <v>42325.185636574075</v>
      </c>
    </row>
    <row r="3646" spans="1:21" ht="49" hidden="1" x14ac:dyDescent="0.25">
      <c r="A3646">
        <v>3644</v>
      </c>
      <c r="B3646" s="9" t="s">
        <v>3642</v>
      </c>
      <c r="C3646" s="3" t="s">
        <v>7754</v>
      </c>
      <c r="D3646" s="12">
        <v>5000</v>
      </c>
      <c r="E3646" s="13">
        <v>821</v>
      </c>
      <c r="F3646" s="11" t="s">
        <v>8220</v>
      </c>
      <c r="G3646" s="11" t="s">
        <v>8223</v>
      </c>
      <c r="H3646" s="11" t="s">
        <v>8245</v>
      </c>
      <c r="I3646" s="11">
        <v>1457413140</v>
      </c>
      <c r="K3646" s="11">
        <v>1454996887</v>
      </c>
      <c r="L3646" s="11" t="b">
        <v>0</v>
      </c>
      <c r="M3646" s="11">
        <v>12</v>
      </c>
      <c r="N3646" s="11" t="b">
        <v>0</v>
      </c>
      <c r="O3646" s="11" t="s">
        <v>8303</v>
      </c>
      <c r="P3646" s="14">
        <f>ROUND(E3646/D3646*100,0)</f>
        <v>16</v>
      </c>
      <c r="Q3646" s="11">
        <f>IFERROR(ROUND(E3646/M3646,2),0)</f>
        <v>68.42</v>
      </c>
      <c r="R3646" s="16" t="s">
        <v>8315</v>
      </c>
      <c r="S3646" s="11" t="s">
        <v>8357</v>
      </c>
      <c r="T3646" s="21">
        <f>(((K3646/60)/60)/24)+DATE(1970,1,1)</f>
        <v>42409.241747685184</v>
      </c>
      <c r="U3646" s="21">
        <f>(((I3646/60)/60)/24)+DATE(1970,1,1)</f>
        <v>42437.207638888889</v>
      </c>
    </row>
    <row r="3647" spans="1:21" ht="49" hidden="1" x14ac:dyDescent="0.25">
      <c r="A3647">
        <v>3645</v>
      </c>
      <c r="B3647" s="9" t="s">
        <v>3643</v>
      </c>
      <c r="C3647" s="3" t="s">
        <v>7755</v>
      </c>
      <c r="D3647" s="12">
        <v>1000</v>
      </c>
      <c r="E3647" s="13">
        <v>1</v>
      </c>
      <c r="F3647" s="11" t="s">
        <v>8220</v>
      </c>
      <c r="G3647" s="11" t="s">
        <v>8228</v>
      </c>
      <c r="H3647" s="11" t="s">
        <v>8250</v>
      </c>
      <c r="I3647" s="11">
        <v>1479773838</v>
      </c>
      <c r="K3647" s="11">
        <v>1477178238</v>
      </c>
      <c r="L3647" s="11" t="b">
        <v>0</v>
      </c>
      <c r="M3647" s="11">
        <v>1</v>
      </c>
      <c r="N3647" s="11" t="b">
        <v>0</v>
      </c>
      <c r="O3647" s="11" t="s">
        <v>8303</v>
      </c>
      <c r="P3647" s="14">
        <f>ROUND(E3647/D3647*100,0)</f>
        <v>0</v>
      </c>
      <c r="Q3647" s="11">
        <f>IFERROR(ROUND(E3647/M3647,2),0)</f>
        <v>1</v>
      </c>
      <c r="R3647" s="16" t="s">
        <v>8315</v>
      </c>
      <c r="S3647" s="11" t="s">
        <v>8357</v>
      </c>
      <c r="T3647" s="21">
        <f>(((K3647/60)/60)/24)+DATE(1970,1,1)</f>
        <v>42665.970347222217</v>
      </c>
      <c r="U3647" s="21">
        <f>(((I3647/60)/60)/24)+DATE(1970,1,1)</f>
        <v>42696.012013888889</v>
      </c>
    </row>
    <row r="3648" spans="1:21" ht="49" hidden="1" x14ac:dyDescent="0.25">
      <c r="A3648">
        <v>3646</v>
      </c>
      <c r="B3648" s="9" t="s">
        <v>3644</v>
      </c>
      <c r="C3648" s="3" t="s">
        <v>7756</v>
      </c>
      <c r="D3648" s="12">
        <v>10000</v>
      </c>
      <c r="E3648" s="13">
        <v>481</v>
      </c>
      <c r="F3648" s="11" t="s">
        <v>8220</v>
      </c>
      <c r="G3648" s="11" t="s">
        <v>8223</v>
      </c>
      <c r="H3648" s="11" t="s">
        <v>8245</v>
      </c>
      <c r="I3648" s="11">
        <v>1434497400</v>
      </c>
      <c r="K3648" s="11">
        <v>1431770802</v>
      </c>
      <c r="L3648" s="11" t="b">
        <v>0</v>
      </c>
      <c r="M3648" s="11">
        <v>8</v>
      </c>
      <c r="N3648" s="11" t="b">
        <v>0</v>
      </c>
      <c r="O3648" s="11" t="s">
        <v>8303</v>
      </c>
      <c r="P3648" s="14">
        <f>ROUND(E3648/D3648*100,0)</f>
        <v>5</v>
      </c>
      <c r="Q3648" s="11">
        <f>IFERROR(ROUND(E3648/M3648,2),0)</f>
        <v>60.13</v>
      </c>
      <c r="R3648" s="16" t="s">
        <v>8315</v>
      </c>
      <c r="S3648" s="11" t="s">
        <v>8357</v>
      </c>
      <c r="T3648" s="21">
        <f>(((K3648/60)/60)/24)+DATE(1970,1,1)</f>
        <v>42140.421319444446</v>
      </c>
      <c r="U3648" s="21">
        <f>(((I3648/60)/60)/24)+DATE(1970,1,1)</f>
        <v>42171.979166666672</v>
      </c>
    </row>
    <row r="3649" spans="1:21" ht="49" hidden="1" x14ac:dyDescent="0.25">
      <c r="A3649">
        <v>3647</v>
      </c>
      <c r="B3649" s="9" t="s">
        <v>3645</v>
      </c>
      <c r="C3649" s="3" t="s">
        <v>7757</v>
      </c>
      <c r="D3649" s="12">
        <v>500</v>
      </c>
      <c r="E3649" s="13">
        <v>30</v>
      </c>
      <c r="F3649" s="11" t="s">
        <v>8220</v>
      </c>
      <c r="G3649" s="11" t="s">
        <v>8224</v>
      </c>
      <c r="H3649" s="11" t="s">
        <v>8246</v>
      </c>
      <c r="I3649" s="11">
        <v>1475258327</v>
      </c>
      <c r="J3649" s="11">
        <f>YEAR(T3649)</f>
        <v>2016</v>
      </c>
      <c r="K3649" s="11">
        <v>1471370327</v>
      </c>
      <c r="L3649" s="11" t="b">
        <v>0</v>
      </c>
      <c r="M3649" s="11">
        <v>2</v>
      </c>
      <c r="N3649" s="11" t="b">
        <v>0</v>
      </c>
      <c r="O3649" s="11" t="s">
        <v>8303</v>
      </c>
      <c r="P3649" s="14">
        <f>ROUND(E3649/D3649*100,0)</f>
        <v>6</v>
      </c>
      <c r="Q3649" s="11">
        <f>IFERROR(ROUND(E3649/M3649,2),0)</f>
        <v>15</v>
      </c>
      <c r="R3649" s="16" t="s">
        <v>8315</v>
      </c>
      <c r="S3649" s="11" t="s">
        <v>8357</v>
      </c>
      <c r="T3649" s="21">
        <f>(((K3649/60)/60)/24)+DATE(1970,1,1)</f>
        <v>42598.749155092592</v>
      </c>
      <c r="U3649" s="21">
        <f>(((I3649/60)/60)/24)+DATE(1970,1,1)</f>
        <v>42643.749155092592</v>
      </c>
    </row>
    <row r="3650" spans="1:21" ht="49" x14ac:dyDescent="0.25">
      <c r="A3650">
        <v>3391</v>
      </c>
      <c r="B3650" s="9" t="s">
        <v>3390</v>
      </c>
      <c r="C3650" s="3" t="s">
        <v>7501</v>
      </c>
      <c r="D3650" s="12">
        <v>500</v>
      </c>
      <c r="E3650" s="13">
        <v>1115</v>
      </c>
      <c r="F3650" s="11" t="s">
        <v>8218</v>
      </c>
      <c r="G3650" s="11" t="s">
        <v>8223</v>
      </c>
      <c r="H3650" s="11" t="s">
        <v>8245</v>
      </c>
      <c r="I3650" s="11">
        <v>1407536880</v>
      </c>
      <c r="K3650" s="11">
        <v>1404997548</v>
      </c>
      <c r="L3650" s="11" t="b">
        <v>0</v>
      </c>
      <c r="M3650" s="11">
        <v>18</v>
      </c>
      <c r="N3650" s="11" t="b">
        <v>1</v>
      </c>
      <c r="O3650" s="11" t="s">
        <v>8269</v>
      </c>
      <c r="P3650" s="14">
        <f>ROUND(E3650/D3650*100,0)</f>
        <v>223</v>
      </c>
      <c r="Q3650" s="11">
        <f>IFERROR(ROUND(E3650/M3650,2),0)</f>
        <v>61.94</v>
      </c>
      <c r="R3650" s="16" t="s">
        <v>8315</v>
      </c>
      <c r="S3650" s="11" t="s">
        <v>8316</v>
      </c>
      <c r="T3650" s="21">
        <f>(((K3650/60)/60)/24)+DATE(1970,1,1)</f>
        <v>41830.545694444445</v>
      </c>
      <c r="U3650" s="21">
        <f>(((I3650/60)/60)/24)+DATE(1970,1,1)</f>
        <v>41859.936111111114</v>
      </c>
    </row>
    <row r="3651" spans="1:21" ht="49" x14ac:dyDescent="0.25">
      <c r="A3651">
        <v>3568</v>
      </c>
      <c r="B3651" s="9" t="s">
        <v>3567</v>
      </c>
      <c r="C3651" s="3" t="s">
        <v>7678</v>
      </c>
      <c r="D3651" s="12">
        <v>1000</v>
      </c>
      <c r="E3651" s="13">
        <v>1110</v>
      </c>
      <c r="F3651" s="11" t="s">
        <v>8218</v>
      </c>
      <c r="G3651" s="11" t="s">
        <v>8223</v>
      </c>
      <c r="H3651" s="11" t="s">
        <v>8245</v>
      </c>
      <c r="I3651" s="11">
        <v>1410975994</v>
      </c>
      <c r="K3651" s="11">
        <v>1408383994</v>
      </c>
      <c r="L3651" s="11" t="b">
        <v>0</v>
      </c>
      <c r="M3651" s="11">
        <v>19</v>
      </c>
      <c r="N3651" s="11" t="b">
        <v>1</v>
      </c>
      <c r="O3651" s="11" t="s">
        <v>8269</v>
      </c>
      <c r="P3651" s="14">
        <f>ROUND(E3651/D3651*100,0)</f>
        <v>111</v>
      </c>
      <c r="Q3651" s="11">
        <f>IFERROR(ROUND(E3651/M3651,2),0)</f>
        <v>58.42</v>
      </c>
      <c r="R3651" s="16" t="s">
        <v>8315</v>
      </c>
      <c r="S3651" s="11" t="s">
        <v>8316</v>
      </c>
      <c r="T3651" s="21">
        <f>(((K3651/60)/60)/24)+DATE(1970,1,1)</f>
        <v>41869.740671296298</v>
      </c>
      <c r="U3651" s="21">
        <f>(((I3651/60)/60)/24)+DATE(1970,1,1)</f>
        <v>41899.740671296298</v>
      </c>
    </row>
    <row r="3652" spans="1:21" ht="49" x14ac:dyDescent="0.25">
      <c r="A3652">
        <v>3366</v>
      </c>
      <c r="B3652" s="9" t="s">
        <v>3365</v>
      </c>
      <c r="C3652" s="3" t="s">
        <v>7476</v>
      </c>
      <c r="D3652" s="12">
        <v>500</v>
      </c>
      <c r="E3652" s="13">
        <v>1105</v>
      </c>
      <c r="F3652" s="11" t="s">
        <v>8218</v>
      </c>
      <c r="G3652" s="11" t="s">
        <v>8223</v>
      </c>
      <c r="H3652" s="11" t="s">
        <v>8245</v>
      </c>
      <c r="I3652" s="11">
        <v>1431481037</v>
      </c>
      <c r="K3652" s="11">
        <v>1428889037</v>
      </c>
      <c r="L3652" s="11" t="b">
        <v>0</v>
      </c>
      <c r="M3652" s="11">
        <v>18</v>
      </c>
      <c r="N3652" s="11" t="b">
        <v>1</v>
      </c>
      <c r="O3652" s="11" t="s">
        <v>8269</v>
      </c>
      <c r="P3652" s="14">
        <f>ROUND(E3652/D3652*100,0)</f>
        <v>221</v>
      </c>
      <c r="Q3652" s="11">
        <f>IFERROR(ROUND(E3652/M3652,2),0)</f>
        <v>61.39</v>
      </c>
      <c r="R3652" s="16" t="s">
        <v>8315</v>
      </c>
      <c r="S3652" s="11" t="s">
        <v>8316</v>
      </c>
      <c r="T3652" s="21">
        <f>(((K3652/60)/60)/24)+DATE(1970,1,1)</f>
        <v>42107.067557870367</v>
      </c>
      <c r="U3652" s="21">
        <f>(((I3652/60)/60)/24)+DATE(1970,1,1)</f>
        <v>42137.067557870367</v>
      </c>
    </row>
    <row r="3653" spans="1:21" ht="49" x14ac:dyDescent="0.25">
      <c r="A3653">
        <v>3933</v>
      </c>
      <c r="B3653" s="9" t="s">
        <v>3930</v>
      </c>
      <c r="C3653" s="3" t="s">
        <v>8041</v>
      </c>
      <c r="D3653" s="12">
        <v>7000</v>
      </c>
      <c r="E3653" s="13">
        <v>1102</v>
      </c>
      <c r="F3653" s="11" t="s">
        <v>8220</v>
      </c>
      <c r="G3653" s="11" t="s">
        <v>8223</v>
      </c>
      <c r="H3653" s="11" t="s">
        <v>8245</v>
      </c>
      <c r="I3653" s="11">
        <v>1468716180</v>
      </c>
      <c r="K3653" s="11">
        <v>1466205262</v>
      </c>
      <c r="L3653" s="11" t="b">
        <v>0</v>
      </c>
      <c r="M3653" s="11">
        <v>12</v>
      </c>
      <c r="N3653" s="11" t="b">
        <v>0</v>
      </c>
      <c r="O3653" s="11" t="s">
        <v>8269</v>
      </c>
      <c r="P3653" s="14">
        <f>ROUND(E3653/D3653*100,0)</f>
        <v>16</v>
      </c>
      <c r="Q3653" s="11">
        <f>IFERROR(ROUND(E3653/M3653,2),0)</f>
        <v>91.83</v>
      </c>
      <c r="R3653" s="16" t="s">
        <v>8315</v>
      </c>
      <c r="S3653" s="11" t="s">
        <v>8316</v>
      </c>
      <c r="T3653" s="21">
        <f>(((K3653/60)/60)/24)+DATE(1970,1,1)</f>
        <v>42538.968310185184</v>
      </c>
      <c r="U3653" s="21">
        <f>(((I3653/60)/60)/24)+DATE(1970,1,1)</f>
        <v>42568.029861111107</v>
      </c>
    </row>
    <row r="3654" spans="1:21" ht="49" x14ac:dyDescent="0.25">
      <c r="A3654">
        <v>3598</v>
      </c>
      <c r="B3654" s="9" t="s">
        <v>3597</v>
      </c>
      <c r="C3654" s="3" t="s">
        <v>7708</v>
      </c>
      <c r="D3654" s="12">
        <v>1000</v>
      </c>
      <c r="E3654" s="13">
        <v>1101</v>
      </c>
      <c r="F3654" s="11" t="s">
        <v>8218</v>
      </c>
      <c r="G3654" s="11" t="s">
        <v>8223</v>
      </c>
      <c r="H3654" s="11" t="s">
        <v>8245</v>
      </c>
      <c r="I3654" s="11">
        <v>1409720340</v>
      </c>
      <c r="K3654" s="11">
        <v>1408129822</v>
      </c>
      <c r="L3654" s="11" t="b">
        <v>0</v>
      </c>
      <c r="M3654" s="11">
        <v>27</v>
      </c>
      <c r="N3654" s="11" t="b">
        <v>1</v>
      </c>
      <c r="O3654" s="11" t="s">
        <v>8269</v>
      </c>
      <c r="P3654" s="14">
        <f>ROUND(E3654/D3654*100,0)</f>
        <v>110</v>
      </c>
      <c r="Q3654" s="11">
        <f>IFERROR(ROUND(E3654/M3654,2),0)</f>
        <v>40.78</v>
      </c>
      <c r="R3654" s="16" t="s">
        <v>8315</v>
      </c>
      <c r="S3654" s="11" t="s">
        <v>8316</v>
      </c>
      <c r="T3654" s="21">
        <f>(((K3654/60)/60)/24)+DATE(1970,1,1)</f>
        <v>41866.79886574074</v>
      </c>
      <c r="U3654" s="21">
        <f>(((I3654/60)/60)/24)+DATE(1970,1,1)</f>
        <v>41885.207638888889</v>
      </c>
    </row>
    <row r="3655" spans="1:21" ht="49" x14ac:dyDescent="0.25">
      <c r="A3655">
        <v>3842</v>
      </c>
      <c r="B3655" s="9" t="s">
        <v>3839</v>
      </c>
      <c r="C3655" s="3" t="s">
        <v>7951</v>
      </c>
      <c r="D3655" s="12">
        <v>5000</v>
      </c>
      <c r="E3655" s="13">
        <v>1097</v>
      </c>
      <c r="F3655" s="11" t="s">
        <v>8220</v>
      </c>
      <c r="G3655" s="11" t="s">
        <v>8224</v>
      </c>
      <c r="H3655" s="11" t="s">
        <v>8246</v>
      </c>
      <c r="I3655" s="11">
        <v>1399809052</v>
      </c>
      <c r="K3655" s="11">
        <v>1397217052</v>
      </c>
      <c r="L3655" s="11" t="b">
        <v>1</v>
      </c>
      <c r="M3655" s="11">
        <v>23</v>
      </c>
      <c r="N3655" s="11" t="b">
        <v>0</v>
      </c>
      <c r="O3655" s="11" t="s">
        <v>8269</v>
      </c>
      <c r="P3655" s="14">
        <f>ROUND(E3655/D3655*100,0)</f>
        <v>22</v>
      </c>
      <c r="Q3655" s="11">
        <f>IFERROR(ROUND(E3655/M3655,2),0)</f>
        <v>47.7</v>
      </c>
      <c r="R3655" s="16" t="s">
        <v>8315</v>
      </c>
      <c r="S3655" s="11" t="s">
        <v>8316</v>
      </c>
      <c r="T3655" s="21">
        <f>(((K3655/60)/60)/24)+DATE(1970,1,1)</f>
        <v>41740.493657407409</v>
      </c>
      <c r="U3655" s="21">
        <f>(((I3655/60)/60)/24)+DATE(1970,1,1)</f>
        <v>41770.493657407409</v>
      </c>
    </row>
    <row r="3656" spans="1:21" ht="49" x14ac:dyDescent="0.25">
      <c r="A3656">
        <v>3362</v>
      </c>
      <c r="B3656" s="9" t="s">
        <v>3361</v>
      </c>
      <c r="C3656" s="3" t="s">
        <v>7472</v>
      </c>
      <c r="D3656" s="12">
        <v>500</v>
      </c>
      <c r="E3656" s="13">
        <v>1090</v>
      </c>
      <c r="F3656" s="11" t="s">
        <v>8218</v>
      </c>
      <c r="G3656" s="11" t="s">
        <v>8223</v>
      </c>
      <c r="H3656" s="11" t="s">
        <v>8245</v>
      </c>
      <c r="I3656" s="11">
        <v>1425704100</v>
      </c>
      <c r="K3656" s="11">
        <v>1424484717</v>
      </c>
      <c r="L3656" s="11" t="b">
        <v>0</v>
      </c>
      <c r="M3656" s="11">
        <v>20</v>
      </c>
      <c r="N3656" s="11" t="b">
        <v>1</v>
      </c>
      <c r="O3656" s="11" t="s">
        <v>8269</v>
      </c>
      <c r="P3656" s="14">
        <f>ROUND(E3656/D3656*100,0)</f>
        <v>218</v>
      </c>
      <c r="Q3656" s="11">
        <f>IFERROR(ROUND(E3656/M3656,2),0)</f>
        <v>54.5</v>
      </c>
      <c r="R3656" s="16" t="s">
        <v>8315</v>
      </c>
      <c r="S3656" s="11" t="s">
        <v>8316</v>
      </c>
      <c r="T3656" s="21">
        <f>(((K3656/60)/60)/24)+DATE(1970,1,1)</f>
        <v>42056.091631944444</v>
      </c>
      <c r="U3656" s="21">
        <f>(((I3656/60)/60)/24)+DATE(1970,1,1)</f>
        <v>42070.204861111109</v>
      </c>
    </row>
    <row r="3657" spans="1:21" ht="49" x14ac:dyDescent="0.25">
      <c r="A3657">
        <v>3567</v>
      </c>
      <c r="B3657" s="9" t="s">
        <v>3566</v>
      </c>
      <c r="C3657" s="3" t="s">
        <v>7677</v>
      </c>
      <c r="D3657" s="12">
        <v>1000</v>
      </c>
      <c r="E3657" s="13">
        <v>1088</v>
      </c>
      <c r="F3657" s="11" t="s">
        <v>8218</v>
      </c>
      <c r="G3657" s="11" t="s">
        <v>8224</v>
      </c>
      <c r="H3657" s="11" t="s">
        <v>8246</v>
      </c>
      <c r="I3657" s="11">
        <v>1433964444</v>
      </c>
      <c r="K3657" s="11">
        <v>1431372444</v>
      </c>
      <c r="L3657" s="11" t="b">
        <v>0</v>
      </c>
      <c r="M3657" s="11">
        <v>41</v>
      </c>
      <c r="N3657" s="11" t="b">
        <v>1</v>
      </c>
      <c r="O3657" s="11" t="s">
        <v>8269</v>
      </c>
      <c r="P3657" s="14">
        <f>ROUND(E3657/D3657*100,0)</f>
        <v>109</v>
      </c>
      <c r="Q3657" s="11">
        <f>IFERROR(ROUND(E3657/M3657,2),0)</f>
        <v>26.54</v>
      </c>
      <c r="R3657" s="16" t="s">
        <v>8315</v>
      </c>
      <c r="S3657" s="11" t="s">
        <v>8316</v>
      </c>
      <c r="T3657" s="21">
        <f>(((K3657/60)/60)/24)+DATE(1970,1,1)</f>
        <v>42135.810694444444</v>
      </c>
      <c r="U3657" s="21">
        <f>(((I3657/60)/60)/24)+DATE(1970,1,1)</f>
        <v>42165.810694444444</v>
      </c>
    </row>
    <row r="3658" spans="1:21" ht="49" x14ac:dyDescent="0.25">
      <c r="A3658">
        <v>3709</v>
      </c>
      <c r="B3658" s="9" t="s">
        <v>3706</v>
      </c>
      <c r="C3658" s="3" t="s">
        <v>7819</v>
      </c>
      <c r="D3658" s="12">
        <v>1000</v>
      </c>
      <c r="E3658" s="13">
        <v>1082.5</v>
      </c>
      <c r="F3658" s="11" t="s">
        <v>8218</v>
      </c>
      <c r="G3658" s="11" t="s">
        <v>8224</v>
      </c>
      <c r="H3658" s="11" t="s">
        <v>8246</v>
      </c>
      <c r="I3658" s="11">
        <v>1403715546</v>
      </c>
      <c r="K3658" s="11">
        <v>1401123546</v>
      </c>
      <c r="L3658" s="11" t="b">
        <v>0</v>
      </c>
      <c r="M3658" s="11">
        <v>35</v>
      </c>
      <c r="N3658" s="11" t="b">
        <v>1</v>
      </c>
      <c r="O3658" s="11" t="s">
        <v>8269</v>
      </c>
      <c r="P3658" s="14">
        <f>ROUND(E3658/D3658*100,0)</f>
        <v>108</v>
      </c>
      <c r="Q3658" s="11">
        <f>IFERROR(ROUND(E3658/M3658,2),0)</f>
        <v>30.93</v>
      </c>
      <c r="R3658" s="16" t="s">
        <v>8315</v>
      </c>
      <c r="S3658" s="11" t="s">
        <v>8316</v>
      </c>
      <c r="T3658" s="21">
        <f>(((K3658/60)/60)/24)+DATE(1970,1,1)</f>
        <v>41785.707708333335</v>
      </c>
      <c r="U3658" s="21">
        <f>(((I3658/60)/60)/24)+DATE(1970,1,1)</f>
        <v>41815.707708333335</v>
      </c>
    </row>
    <row r="3659" spans="1:21" ht="49" x14ac:dyDescent="0.25">
      <c r="A3659">
        <v>3446</v>
      </c>
      <c r="B3659" s="9" t="s">
        <v>3445</v>
      </c>
      <c r="C3659" s="3" t="s">
        <v>7556</v>
      </c>
      <c r="D3659" s="12">
        <v>1000</v>
      </c>
      <c r="E3659" s="13">
        <v>1082</v>
      </c>
      <c r="F3659" s="11" t="s">
        <v>8218</v>
      </c>
      <c r="G3659" s="11" t="s">
        <v>8224</v>
      </c>
      <c r="H3659" s="11" t="s">
        <v>8246</v>
      </c>
      <c r="I3659" s="11">
        <v>1423138800</v>
      </c>
      <c r="K3659" s="11">
        <v>1421092725</v>
      </c>
      <c r="L3659" s="11" t="b">
        <v>0</v>
      </c>
      <c r="M3659" s="11">
        <v>25</v>
      </c>
      <c r="N3659" s="11" t="b">
        <v>1</v>
      </c>
      <c r="O3659" s="11" t="s">
        <v>8269</v>
      </c>
      <c r="P3659" s="14">
        <f>ROUND(E3659/D3659*100,0)</f>
        <v>108</v>
      </c>
      <c r="Q3659" s="11">
        <f>IFERROR(ROUND(E3659/M3659,2),0)</f>
        <v>43.28</v>
      </c>
      <c r="R3659" s="16" t="s">
        <v>8315</v>
      </c>
      <c r="S3659" s="11" t="s">
        <v>8316</v>
      </c>
      <c r="T3659" s="21">
        <f>(((K3659/60)/60)/24)+DATE(1970,1,1)</f>
        <v>42016.832465277781</v>
      </c>
      <c r="U3659" s="21">
        <f>(((I3659/60)/60)/24)+DATE(1970,1,1)</f>
        <v>42040.513888888891</v>
      </c>
    </row>
    <row r="3660" spans="1:21" ht="33" x14ac:dyDescent="0.25">
      <c r="A3660">
        <v>3447</v>
      </c>
      <c r="B3660" s="9" t="s">
        <v>3446</v>
      </c>
      <c r="C3660" s="3" t="s">
        <v>7557</v>
      </c>
      <c r="D3660" s="12">
        <v>1000</v>
      </c>
      <c r="E3660" s="13">
        <v>1078</v>
      </c>
      <c r="F3660" s="11" t="s">
        <v>8218</v>
      </c>
      <c r="G3660" s="11" t="s">
        <v>8223</v>
      </c>
      <c r="H3660" s="11" t="s">
        <v>8245</v>
      </c>
      <c r="I3660" s="11">
        <v>1458332412</v>
      </c>
      <c r="K3660" s="11">
        <v>1454448012</v>
      </c>
      <c r="L3660" s="11" t="b">
        <v>0</v>
      </c>
      <c r="M3660" s="11">
        <v>14</v>
      </c>
      <c r="N3660" s="11" t="b">
        <v>1</v>
      </c>
      <c r="O3660" s="11" t="s">
        <v>8269</v>
      </c>
      <c r="P3660" s="14">
        <f>ROUND(E3660/D3660*100,0)</f>
        <v>108</v>
      </c>
      <c r="Q3660" s="11">
        <f>IFERROR(ROUND(E3660/M3660,2),0)</f>
        <v>77</v>
      </c>
      <c r="R3660" s="16" t="s">
        <v>8315</v>
      </c>
      <c r="S3660" s="11" t="s">
        <v>8316</v>
      </c>
      <c r="T3660" s="21">
        <f>(((K3660/60)/60)/24)+DATE(1970,1,1)</f>
        <v>42402.889027777783</v>
      </c>
      <c r="U3660" s="21">
        <f>(((I3660/60)/60)/24)+DATE(1970,1,1)</f>
        <v>42447.847361111111</v>
      </c>
    </row>
    <row r="3661" spans="1:21" ht="49" x14ac:dyDescent="0.25">
      <c r="A3661">
        <v>3471</v>
      </c>
      <c r="B3661" s="9" t="s">
        <v>3470</v>
      </c>
      <c r="C3661" s="3" t="s">
        <v>7581</v>
      </c>
      <c r="D3661" s="12">
        <v>500</v>
      </c>
      <c r="E3661" s="13">
        <v>1073</v>
      </c>
      <c r="F3661" s="11" t="s">
        <v>8218</v>
      </c>
      <c r="G3661" s="11" t="s">
        <v>8224</v>
      </c>
      <c r="H3661" s="11" t="s">
        <v>8246</v>
      </c>
      <c r="I3661" s="11">
        <v>1409515200</v>
      </c>
      <c r="K3661" s="11">
        <v>1405971690</v>
      </c>
      <c r="L3661" s="11" t="b">
        <v>0</v>
      </c>
      <c r="M3661" s="11">
        <v>30</v>
      </c>
      <c r="N3661" s="11" t="b">
        <v>1</v>
      </c>
      <c r="O3661" s="11" t="s">
        <v>8269</v>
      </c>
      <c r="P3661" s="14">
        <f>ROUND(E3661/D3661*100,0)</f>
        <v>215</v>
      </c>
      <c r="Q3661" s="11">
        <f>IFERROR(ROUND(E3661/M3661,2),0)</f>
        <v>35.770000000000003</v>
      </c>
      <c r="R3661" s="16" t="s">
        <v>8315</v>
      </c>
      <c r="S3661" s="11" t="s">
        <v>8316</v>
      </c>
      <c r="T3661" s="21">
        <f>(((K3661/60)/60)/24)+DATE(1970,1,1)</f>
        <v>41841.820486111108</v>
      </c>
      <c r="U3661" s="21">
        <f>(((I3661/60)/60)/24)+DATE(1970,1,1)</f>
        <v>41882.833333333336</v>
      </c>
    </row>
    <row r="3662" spans="1:21" ht="49" x14ac:dyDescent="0.25">
      <c r="A3662">
        <v>3307</v>
      </c>
      <c r="B3662" s="9" t="s">
        <v>3307</v>
      </c>
      <c r="C3662" s="3" t="s">
        <v>7417</v>
      </c>
      <c r="D3662" s="12">
        <v>1000</v>
      </c>
      <c r="E3662" s="13">
        <v>1066.8</v>
      </c>
      <c r="F3662" s="11" t="s">
        <v>8218</v>
      </c>
      <c r="G3662" s="11" t="s">
        <v>8223</v>
      </c>
      <c r="H3662" s="11" t="s">
        <v>8245</v>
      </c>
      <c r="I3662" s="11">
        <v>1463275339</v>
      </c>
      <c r="K3662" s="11">
        <v>1460683339</v>
      </c>
      <c r="L3662" s="11" t="b">
        <v>0</v>
      </c>
      <c r="M3662" s="11">
        <v>20</v>
      </c>
      <c r="N3662" s="11" t="b">
        <v>1</v>
      </c>
      <c r="O3662" s="11" t="s">
        <v>8269</v>
      </c>
      <c r="P3662" s="14">
        <f>ROUND(E3662/D3662*100,0)</f>
        <v>107</v>
      </c>
      <c r="Q3662" s="11">
        <f>IFERROR(ROUND(E3662/M3662,2),0)</f>
        <v>53.34</v>
      </c>
      <c r="R3662" s="16" t="s">
        <v>8315</v>
      </c>
      <c r="S3662" s="11" t="s">
        <v>8316</v>
      </c>
      <c r="T3662" s="21">
        <f>(((K3662/60)/60)/24)+DATE(1970,1,1)</f>
        <v>42475.057164351849</v>
      </c>
      <c r="U3662" s="21">
        <f>(((I3662/60)/60)/24)+DATE(1970,1,1)</f>
        <v>42505.057164351849</v>
      </c>
    </row>
    <row r="3663" spans="1:21" ht="49" x14ac:dyDescent="0.25">
      <c r="A3663">
        <v>3843</v>
      </c>
      <c r="B3663" s="9" t="s">
        <v>3840</v>
      </c>
      <c r="C3663" s="3" t="s">
        <v>7952</v>
      </c>
      <c r="D3663" s="12">
        <v>5000</v>
      </c>
      <c r="E3663" s="13">
        <v>1065</v>
      </c>
      <c r="F3663" s="11" t="s">
        <v>8220</v>
      </c>
      <c r="G3663" s="11" t="s">
        <v>8223</v>
      </c>
      <c r="H3663" s="11" t="s">
        <v>8245</v>
      </c>
      <c r="I3663" s="11">
        <v>1401587064</v>
      </c>
      <c r="K3663" s="11">
        <v>1399427064</v>
      </c>
      <c r="L3663" s="11" t="b">
        <v>1</v>
      </c>
      <c r="M3663" s="11">
        <v>19</v>
      </c>
      <c r="N3663" s="11" t="b">
        <v>0</v>
      </c>
      <c r="O3663" s="11" t="s">
        <v>8269</v>
      </c>
      <c r="P3663" s="14">
        <f>ROUND(E3663/D3663*100,0)</f>
        <v>21</v>
      </c>
      <c r="Q3663" s="11">
        <f>IFERROR(ROUND(E3663/M3663,2),0)</f>
        <v>56.05</v>
      </c>
      <c r="R3663" s="16" t="s">
        <v>8315</v>
      </c>
      <c r="S3663" s="11" t="s">
        <v>8316</v>
      </c>
      <c r="T3663" s="21">
        <f>(((K3663/60)/60)/24)+DATE(1970,1,1)</f>
        <v>41766.072500000002</v>
      </c>
      <c r="U3663" s="21">
        <f>(((I3663/60)/60)/24)+DATE(1970,1,1)</f>
        <v>41791.072500000002</v>
      </c>
    </row>
    <row r="3664" spans="1:21" ht="33" x14ac:dyDescent="0.25">
      <c r="A3664">
        <v>3819</v>
      </c>
      <c r="B3664" s="9" t="s">
        <v>3816</v>
      </c>
      <c r="C3664" s="3" t="s">
        <v>7817</v>
      </c>
      <c r="D3664" s="12">
        <v>1000</v>
      </c>
      <c r="E3664" s="13">
        <v>1064</v>
      </c>
      <c r="F3664" s="11" t="s">
        <v>8218</v>
      </c>
      <c r="G3664" s="11" t="s">
        <v>8223</v>
      </c>
      <c r="H3664" s="11" t="s">
        <v>8245</v>
      </c>
      <c r="I3664" s="11">
        <v>1437166920</v>
      </c>
      <c r="K3664" s="11">
        <v>1435554104</v>
      </c>
      <c r="L3664" s="11" t="b">
        <v>0</v>
      </c>
      <c r="M3664" s="11">
        <v>26</v>
      </c>
      <c r="N3664" s="11" t="b">
        <v>1</v>
      </c>
      <c r="O3664" s="11" t="s">
        <v>8269</v>
      </c>
      <c r="P3664" s="14">
        <f>ROUND(E3664/D3664*100,0)</f>
        <v>106</v>
      </c>
      <c r="Q3664" s="11">
        <f>IFERROR(ROUND(E3664/M3664,2),0)</f>
        <v>40.92</v>
      </c>
      <c r="R3664" s="16" t="s">
        <v>8315</v>
      </c>
      <c r="S3664" s="11" t="s">
        <v>8316</v>
      </c>
      <c r="T3664" s="21">
        <f>(((K3664/60)/60)/24)+DATE(1970,1,1)</f>
        <v>42184.209537037037</v>
      </c>
      <c r="U3664" s="21">
        <f>(((I3664/60)/60)/24)+DATE(1970,1,1)</f>
        <v>42202.876388888893</v>
      </c>
    </row>
    <row r="3665" spans="1:21" ht="49" x14ac:dyDescent="0.25">
      <c r="A3665">
        <v>3500</v>
      </c>
      <c r="B3665" s="9" t="s">
        <v>3499</v>
      </c>
      <c r="C3665" s="3" t="s">
        <v>7610</v>
      </c>
      <c r="D3665" s="12">
        <v>1000</v>
      </c>
      <c r="E3665" s="13">
        <v>1063</v>
      </c>
      <c r="F3665" s="11" t="s">
        <v>8218</v>
      </c>
      <c r="G3665" s="11" t="s">
        <v>8223</v>
      </c>
      <c r="H3665" s="11" t="s">
        <v>8245</v>
      </c>
      <c r="I3665" s="11">
        <v>1457326740</v>
      </c>
      <c r="K3665" s="11">
        <v>1455919438</v>
      </c>
      <c r="L3665" s="11" t="b">
        <v>0</v>
      </c>
      <c r="M3665" s="11">
        <v>42</v>
      </c>
      <c r="N3665" s="11" t="b">
        <v>1</v>
      </c>
      <c r="O3665" s="11" t="s">
        <v>8269</v>
      </c>
      <c r="P3665" s="14">
        <f>ROUND(E3665/D3665*100,0)</f>
        <v>106</v>
      </c>
      <c r="Q3665" s="11">
        <f>IFERROR(ROUND(E3665/M3665,2),0)</f>
        <v>25.31</v>
      </c>
      <c r="R3665" s="16" t="s">
        <v>8315</v>
      </c>
      <c r="S3665" s="11" t="s">
        <v>8316</v>
      </c>
      <c r="T3665" s="21">
        <f>(((K3665/60)/60)/24)+DATE(1970,1,1)</f>
        <v>42419.91942129629</v>
      </c>
      <c r="U3665" s="21">
        <f>(((I3665/60)/60)/24)+DATE(1970,1,1)</f>
        <v>42436.207638888889</v>
      </c>
    </row>
    <row r="3666" spans="1:21" ht="49" x14ac:dyDescent="0.25">
      <c r="A3666">
        <v>3860</v>
      </c>
      <c r="B3666" s="9" t="s">
        <v>3857</v>
      </c>
      <c r="C3666" s="3" t="s">
        <v>7969</v>
      </c>
      <c r="D3666" s="12">
        <v>6000</v>
      </c>
      <c r="E3666" s="13">
        <v>1060</v>
      </c>
      <c r="F3666" s="11" t="s">
        <v>8220</v>
      </c>
      <c r="G3666" s="11" t="s">
        <v>8223</v>
      </c>
      <c r="H3666" s="11" t="s">
        <v>8245</v>
      </c>
      <c r="I3666" s="11">
        <v>1407858710</v>
      </c>
      <c r="K3666" s="11">
        <v>1405266710</v>
      </c>
      <c r="L3666" s="11" t="b">
        <v>0</v>
      </c>
      <c r="M3666" s="11">
        <v>13</v>
      </c>
      <c r="N3666" s="11" t="b">
        <v>0</v>
      </c>
      <c r="O3666" s="11" t="s">
        <v>8269</v>
      </c>
      <c r="P3666" s="14">
        <f>ROUND(E3666/D3666*100,0)</f>
        <v>18</v>
      </c>
      <c r="Q3666" s="11">
        <f>IFERROR(ROUND(E3666/M3666,2),0)</f>
        <v>81.540000000000006</v>
      </c>
      <c r="R3666" s="16" t="s">
        <v>8315</v>
      </c>
      <c r="S3666" s="11" t="s">
        <v>8316</v>
      </c>
      <c r="T3666" s="21">
        <f>(((K3666/60)/60)/24)+DATE(1970,1,1)</f>
        <v>41833.660995370366</v>
      </c>
      <c r="U3666" s="21">
        <f>(((I3666/60)/60)/24)+DATE(1970,1,1)</f>
        <v>41863.660995370366</v>
      </c>
    </row>
    <row r="3667" spans="1:21" ht="49" x14ac:dyDescent="0.25">
      <c r="A3667">
        <v>3408</v>
      </c>
      <c r="B3667" s="9" t="s">
        <v>3407</v>
      </c>
      <c r="C3667" s="3" t="s">
        <v>7518</v>
      </c>
      <c r="D3667" s="12">
        <v>500</v>
      </c>
      <c r="E3667" s="13">
        <v>1055</v>
      </c>
      <c r="F3667" s="11" t="s">
        <v>8218</v>
      </c>
      <c r="G3667" s="11" t="s">
        <v>8223</v>
      </c>
      <c r="H3667" s="11" t="s">
        <v>8245</v>
      </c>
      <c r="I3667" s="11">
        <v>1405727304</v>
      </c>
      <c r="K3667" s="11">
        <v>1403135304</v>
      </c>
      <c r="L3667" s="11" t="b">
        <v>0</v>
      </c>
      <c r="M3667" s="11">
        <v>18</v>
      </c>
      <c r="N3667" s="11" t="b">
        <v>1</v>
      </c>
      <c r="O3667" s="11" t="s">
        <v>8269</v>
      </c>
      <c r="P3667" s="14">
        <f>ROUND(E3667/D3667*100,0)</f>
        <v>211</v>
      </c>
      <c r="Q3667" s="11">
        <f>IFERROR(ROUND(E3667/M3667,2),0)</f>
        <v>58.61</v>
      </c>
      <c r="R3667" s="16" t="s">
        <v>8315</v>
      </c>
      <c r="S3667" s="11" t="s">
        <v>8316</v>
      </c>
      <c r="T3667" s="21">
        <f>(((K3667/60)/60)/24)+DATE(1970,1,1)</f>
        <v>41808.991944444446</v>
      </c>
      <c r="U3667" s="21">
        <f>(((I3667/60)/60)/24)+DATE(1970,1,1)</f>
        <v>41838.991944444446</v>
      </c>
    </row>
    <row r="3668" spans="1:21" ht="49" x14ac:dyDescent="0.25">
      <c r="A3668">
        <v>3368</v>
      </c>
      <c r="B3668" s="9" t="s">
        <v>3367</v>
      </c>
      <c r="C3668" s="3" t="s">
        <v>7478</v>
      </c>
      <c r="D3668" s="12">
        <v>1000</v>
      </c>
      <c r="E3668" s="13">
        <v>1046</v>
      </c>
      <c r="F3668" s="11" t="s">
        <v>8218</v>
      </c>
      <c r="G3668" s="11" t="s">
        <v>8223</v>
      </c>
      <c r="H3668" s="11" t="s">
        <v>8245</v>
      </c>
      <c r="I3668" s="11">
        <v>1420088400</v>
      </c>
      <c r="K3668" s="11">
        <v>1416977259</v>
      </c>
      <c r="L3668" s="11" t="b">
        <v>0</v>
      </c>
      <c r="M3668" s="11">
        <v>23</v>
      </c>
      <c r="N3668" s="11" t="b">
        <v>1</v>
      </c>
      <c r="O3668" s="11" t="s">
        <v>8269</v>
      </c>
      <c r="P3668" s="14">
        <f>ROUND(E3668/D3668*100,0)</f>
        <v>105</v>
      </c>
      <c r="Q3668" s="11">
        <f>IFERROR(ROUND(E3668/M3668,2),0)</f>
        <v>45.48</v>
      </c>
      <c r="R3668" s="16" t="s">
        <v>8315</v>
      </c>
      <c r="S3668" s="11" t="s">
        <v>8316</v>
      </c>
      <c r="T3668" s="21">
        <f>(((K3668/60)/60)/24)+DATE(1970,1,1)</f>
        <v>41969.199756944443</v>
      </c>
      <c r="U3668" s="21">
        <f>(((I3668/60)/60)/24)+DATE(1970,1,1)</f>
        <v>42005.208333333328</v>
      </c>
    </row>
    <row r="3669" spans="1:21" ht="49" x14ac:dyDescent="0.25">
      <c r="A3669">
        <v>3684</v>
      </c>
      <c r="B3669" s="9" t="s">
        <v>3681</v>
      </c>
      <c r="C3669" s="3" t="s">
        <v>7794</v>
      </c>
      <c r="D3669" s="12">
        <v>750</v>
      </c>
      <c r="E3669" s="13">
        <v>1043</v>
      </c>
      <c r="F3669" s="11" t="s">
        <v>8218</v>
      </c>
      <c r="G3669" s="11" t="s">
        <v>8223</v>
      </c>
      <c r="H3669" s="11" t="s">
        <v>8245</v>
      </c>
      <c r="I3669" s="11">
        <v>1441167586</v>
      </c>
      <c r="K3669" s="11">
        <v>1438575586</v>
      </c>
      <c r="L3669" s="11" t="b">
        <v>0</v>
      </c>
      <c r="M3669" s="11">
        <v>23</v>
      </c>
      <c r="N3669" s="11" t="b">
        <v>1</v>
      </c>
      <c r="O3669" s="11" t="s">
        <v>8269</v>
      </c>
      <c r="P3669" s="14">
        <f>ROUND(E3669/D3669*100,0)</f>
        <v>139</v>
      </c>
      <c r="Q3669" s="11">
        <f>IFERROR(ROUND(E3669/M3669,2),0)</f>
        <v>45.35</v>
      </c>
      <c r="R3669" s="16" t="s">
        <v>8315</v>
      </c>
      <c r="S3669" s="11" t="s">
        <v>8316</v>
      </c>
      <c r="T3669" s="21">
        <f>(((K3669/60)/60)/24)+DATE(1970,1,1)</f>
        <v>42219.180393518516</v>
      </c>
      <c r="U3669" s="21">
        <f>(((I3669/60)/60)/24)+DATE(1970,1,1)</f>
        <v>42249.180393518516</v>
      </c>
    </row>
    <row r="3670" spans="1:21" ht="49" x14ac:dyDescent="0.25">
      <c r="A3670">
        <v>3372</v>
      </c>
      <c r="B3670" s="9" t="s">
        <v>3371</v>
      </c>
      <c r="C3670" s="3" t="s">
        <v>7482</v>
      </c>
      <c r="D3670" s="12">
        <v>1000</v>
      </c>
      <c r="E3670" s="13">
        <v>1035</v>
      </c>
      <c r="F3670" s="11" t="s">
        <v>8218</v>
      </c>
      <c r="G3670" s="11" t="s">
        <v>8223</v>
      </c>
      <c r="H3670" s="11" t="s">
        <v>8245</v>
      </c>
      <c r="I3670" s="11">
        <v>1408942740</v>
      </c>
      <c r="K3670" s="11">
        <v>1407157756</v>
      </c>
      <c r="L3670" s="11" t="b">
        <v>0</v>
      </c>
      <c r="M3670" s="11">
        <v>27</v>
      </c>
      <c r="N3670" s="11" t="b">
        <v>1</v>
      </c>
      <c r="O3670" s="11" t="s">
        <v>8269</v>
      </c>
      <c r="P3670" s="14">
        <f>ROUND(E3670/D3670*100,0)</f>
        <v>104</v>
      </c>
      <c r="Q3670" s="11">
        <f>IFERROR(ROUND(E3670/M3670,2),0)</f>
        <v>38.33</v>
      </c>
      <c r="R3670" s="16" t="s">
        <v>8315</v>
      </c>
      <c r="S3670" s="11" t="s">
        <v>8316</v>
      </c>
      <c r="T3670" s="21">
        <f>(((K3670/60)/60)/24)+DATE(1970,1,1)</f>
        <v>41855.548101851848</v>
      </c>
      <c r="U3670" s="21">
        <f>(((I3670/60)/60)/24)+DATE(1970,1,1)</f>
        <v>41876.207638888889</v>
      </c>
    </row>
    <row r="3671" spans="1:21" ht="49" x14ac:dyDescent="0.25">
      <c r="A3671">
        <v>3559</v>
      </c>
      <c r="B3671" s="9" t="s">
        <v>3558</v>
      </c>
      <c r="C3671" s="3" t="s">
        <v>7669</v>
      </c>
      <c r="D3671" s="12">
        <v>1000</v>
      </c>
      <c r="E3671" s="13">
        <v>1035</v>
      </c>
      <c r="F3671" s="11" t="s">
        <v>8218</v>
      </c>
      <c r="G3671" s="11" t="s">
        <v>8225</v>
      </c>
      <c r="H3671" s="11" t="s">
        <v>8247</v>
      </c>
      <c r="I3671" s="11">
        <v>1438333080</v>
      </c>
      <c r="K3671" s="11">
        <v>1436408308</v>
      </c>
      <c r="L3671" s="11" t="b">
        <v>0</v>
      </c>
      <c r="M3671" s="11">
        <v>24</v>
      </c>
      <c r="N3671" s="11" t="b">
        <v>1</v>
      </c>
      <c r="O3671" s="11" t="s">
        <v>8269</v>
      </c>
      <c r="P3671" s="14">
        <f>ROUND(E3671/D3671*100,0)</f>
        <v>104</v>
      </c>
      <c r="Q3671" s="11">
        <f>IFERROR(ROUND(E3671/M3671,2),0)</f>
        <v>43.13</v>
      </c>
      <c r="R3671" s="16" t="s">
        <v>8315</v>
      </c>
      <c r="S3671" s="11" t="s">
        <v>8316</v>
      </c>
      <c r="T3671" s="21">
        <f>(((K3671/60)/60)/24)+DATE(1970,1,1)</f>
        <v>42194.096157407403</v>
      </c>
      <c r="U3671" s="21">
        <f>(((I3671/60)/60)/24)+DATE(1970,1,1)</f>
        <v>42216.373611111107</v>
      </c>
    </row>
    <row r="3672" spans="1:21" ht="49" x14ac:dyDescent="0.25">
      <c r="A3672">
        <v>3668</v>
      </c>
      <c r="B3672" s="9" t="s">
        <v>3665</v>
      </c>
      <c r="C3672" s="3" t="s">
        <v>7778</v>
      </c>
      <c r="D3672" s="12">
        <v>1000</v>
      </c>
      <c r="E3672" s="13">
        <v>1035</v>
      </c>
      <c r="F3672" s="11" t="s">
        <v>8218</v>
      </c>
      <c r="G3672" s="11" t="s">
        <v>8223</v>
      </c>
      <c r="H3672" s="11" t="s">
        <v>8245</v>
      </c>
      <c r="I3672" s="11">
        <v>1437676380</v>
      </c>
      <c r="K3672" s="11">
        <v>1435670452</v>
      </c>
      <c r="L3672" s="11" t="b">
        <v>0</v>
      </c>
      <c r="M3672" s="11">
        <v>28</v>
      </c>
      <c r="N3672" s="11" t="b">
        <v>1</v>
      </c>
      <c r="O3672" s="11" t="s">
        <v>8269</v>
      </c>
      <c r="P3672" s="14">
        <f>ROUND(E3672/D3672*100,0)</f>
        <v>104</v>
      </c>
      <c r="Q3672" s="11">
        <f>IFERROR(ROUND(E3672/M3672,2),0)</f>
        <v>36.96</v>
      </c>
      <c r="R3672" s="16" t="s">
        <v>8315</v>
      </c>
      <c r="S3672" s="11" t="s">
        <v>8316</v>
      </c>
      <c r="T3672" s="21">
        <f>(((K3672/60)/60)/24)+DATE(1970,1,1)</f>
        <v>42185.556157407409</v>
      </c>
      <c r="U3672" s="21">
        <f>(((I3672/60)/60)/24)+DATE(1970,1,1)</f>
        <v>42208.772916666669</v>
      </c>
    </row>
    <row r="3673" spans="1:21" ht="49" x14ac:dyDescent="0.25">
      <c r="A3673">
        <v>3676</v>
      </c>
      <c r="B3673" s="9" t="s">
        <v>3673</v>
      </c>
      <c r="C3673" s="3" t="s">
        <v>7786</v>
      </c>
      <c r="D3673" s="12">
        <v>800</v>
      </c>
      <c r="E3673" s="13">
        <v>1030</v>
      </c>
      <c r="F3673" s="11" t="s">
        <v>8218</v>
      </c>
      <c r="G3673" s="11" t="s">
        <v>8223</v>
      </c>
      <c r="H3673" s="11" t="s">
        <v>8245</v>
      </c>
      <c r="I3673" s="11">
        <v>1410550484</v>
      </c>
      <c r="K3673" s="11">
        <v>1408995284</v>
      </c>
      <c r="L3673" s="11" t="b">
        <v>0</v>
      </c>
      <c r="M3673" s="11">
        <v>16</v>
      </c>
      <c r="N3673" s="11" t="b">
        <v>1</v>
      </c>
      <c r="O3673" s="11" t="s">
        <v>8269</v>
      </c>
      <c r="P3673" s="14">
        <f>ROUND(E3673/D3673*100,0)</f>
        <v>129</v>
      </c>
      <c r="Q3673" s="11">
        <f>IFERROR(ROUND(E3673/M3673,2),0)</f>
        <v>64.38</v>
      </c>
      <c r="R3673" s="16" t="s">
        <v>8315</v>
      </c>
      <c r="S3673" s="11" t="s">
        <v>8316</v>
      </c>
      <c r="T3673" s="21">
        <f>(((K3673/60)/60)/24)+DATE(1970,1,1)</f>
        <v>41876.815787037034</v>
      </c>
      <c r="U3673" s="21">
        <f>(((I3673/60)/60)/24)+DATE(1970,1,1)</f>
        <v>41894.815787037034</v>
      </c>
    </row>
    <row r="3674" spans="1:21" ht="49" x14ac:dyDescent="0.25">
      <c r="A3674">
        <v>3580</v>
      </c>
      <c r="B3674" s="9" t="s">
        <v>3579</v>
      </c>
      <c r="C3674" s="3" t="s">
        <v>7690</v>
      </c>
      <c r="D3674" s="12">
        <v>900</v>
      </c>
      <c r="E3674" s="13">
        <v>1025</v>
      </c>
      <c r="F3674" s="11" t="s">
        <v>8218</v>
      </c>
      <c r="G3674" s="11" t="s">
        <v>8223</v>
      </c>
      <c r="H3674" s="11" t="s">
        <v>8245</v>
      </c>
      <c r="I3674" s="11">
        <v>1425185940</v>
      </c>
      <c r="K3674" s="11">
        <v>1421900022</v>
      </c>
      <c r="L3674" s="11" t="b">
        <v>0</v>
      </c>
      <c r="M3674" s="11">
        <v>27</v>
      </c>
      <c r="N3674" s="11" t="b">
        <v>1</v>
      </c>
      <c r="O3674" s="11" t="s">
        <v>8269</v>
      </c>
      <c r="P3674" s="14">
        <f>ROUND(E3674/D3674*100,0)</f>
        <v>114</v>
      </c>
      <c r="Q3674" s="11">
        <f>IFERROR(ROUND(E3674/M3674,2),0)</f>
        <v>37.96</v>
      </c>
      <c r="R3674" s="16" t="s">
        <v>8315</v>
      </c>
      <c r="S3674" s="11" t="s">
        <v>8316</v>
      </c>
      <c r="T3674" s="21">
        <f>(((K3674/60)/60)/24)+DATE(1970,1,1)</f>
        <v>42026.176180555558</v>
      </c>
      <c r="U3674" s="21">
        <f>(((I3674/60)/60)/24)+DATE(1970,1,1)</f>
        <v>42064.207638888889</v>
      </c>
    </row>
    <row r="3675" spans="1:21" ht="49" x14ac:dyDescent="0.25">
      <c r="A3675">
        <v>3549</v>
      </c>
      <c r="B3675" s="9" t="s">
        <v>3548</v>
      </c>
      <c r="C3675" s="3" t="s">
        <v>7659</v>
      </c>
      <c r="D3675" s="12">
        <v>1000</v>
      </c>
      <c r="E3675" s="13">
        <v>1020</v>
      </c>
      <c r="F3675" s="11" t="s">
        <v>8218</v>
      </c>
      <c r="G3675" s="11" t="s">
        <v>8224</v>
      </c>
      <c r="H3675" s="11" t="s">
        <v>8246</v>
      </c>
      <c r="I3675" s="11">
        <v>1441358873</v>
      </c>
      <c r="K3675" s="11">
        <v>1438939673</v>
      </c>
      <c r="L3675" s="11" t="b">
        <v>0</v>
      </c>
      <c r="M3675" s="11">
        <v>42</v>
      </c>
      <c r="N3675" s="11" t="b">
        <v>1</v>
      </c>
      <c r="O3675" s="11" t="s">
        <v>8269</v>
      </c>
      <c r="P3675" s="14">
        <f>ROUND(E3675/D3675*100,0)</f>
        <v>102</v>
      </c>
      <c r="Q3675" s="11">
        <f>IFERROR(ROUND(E3675/M3675,2),0)</f>
        <v>24.29</v>
      </c>
      <c r="R3675" s="16" t="s">
        <v>8315</v>
      </c>
      <c r="S3675" s="11" t="s">
        <v>8316</v>
      </c>
      <c r="T3675" s="21">
        <f>(((K3675/60)/60)/24)+DATE(1970,1,1)</f>
        <v>42223.394363425927</v>
      </c>
      <c r="U3675" s="21">
        <f>(((I3675/60)/60)/24)+DATE(1970,1,1)</f>
        <v>42251.394363425927</v>
      </c>
    </row>
    <row r="3676" spans="1:21" ht="49" x14ac:dyDescent="0.25">
      <c r="A3676">
        <v>3599</v>
      </c>
      <c r="B3676" s="9" t="s">
        <v>3598</v>
      </c>
      <c r="C3676" s="3" t="s">
        <v>7709</v>
      </c>
      <c r="D3676" s="12">
        <v>500</v>
      </c>
      <c r="E3676" s="13">
        <v>1010</v>
      </c>
      <c r="F3676" s="11" t="s">
        <v>8218</v>
      </c>
      <c r="G3676" s="11" t="s">
        <v>8223</v>
      </c>
      <c r="H3676" s="11" t="s">
        <v>8245</v>
      </c>
      <c r="I3676" s="11">
        <v>1440892800</v>
      </c>
      <c r="K3676" s="11">
        <v>1438715077</v>
      </c>
      <c r="L3676" s="11" t="b">
        <v>0</v>
      </c>
      <c r="M3676" s="11">
        <v>17</v>
      </c>
      <c r="N3676" s="11" t="b">
        <v>1</v>
      </c>
      <c r="O3676" s="11" t="s">
        <v>8269</v>
      </c>
      <c r="P3676" s="14">
        <f>ROUND(E3676/D3676*100,0)</f>
        <v>202</v>
      </c>
      <c r="Q3676" s="11">
        <f>IFERROR(ROUND(E3676/M3676,2),0)</f>
        <v>59.41</v>
      </c>
      <c r="R3676" s="16" t="s">
        <v>8315</v>
      </c>
      <c r="S3676" s="11" t="s">
        <v>8316</v>
      </c>
      <c r="T3676" s="21">
        <f>(((K3676/60)/60)/24)+DATE(1970,1,1)</f>
        <v>42220.79487268519</v>
      </c>
      <c r="U3676" s="21">
        <f>(((I3676/60)/60)/24)+DATE(1970,1,1)</f>
        <v>42246</v>
      </c>
    </row>
    <row r="3677" spans="1:21" ht="49" x14ac:dyDescent="0.25">
      <c r="A3677">
        <v>3906</v>
      </c>
      <c r="B3677" s="9" t="s">
        <v>3903</v>
      </c>
      <c r="C3677" s="3" t="s">
        <v>8014</v>
      </c>
      <c r="D3677" s="12">
        <v>1500</v>
      </c>
      <c r="E3677" s="13">
        <v>1010</v>
      </c>
      <c r="F3677" s="11" t="s">
        <v>8220</v>
      </c>
      <c r="G3677" s="11" t="s">
        <v>8224</v>
      </c>
      <c r="H3677" s="11" t="s">
        <v>8246</v>
      </c>
      <c r="I3677" s="11">
        <v>1435325100</v>
      </c>
      <c r="K3677" s="11">
        <v>1432072893</v>
      </c>
      <c r="L3677" s="11" t="b">
        <v>0</v>
      </c>
      <c r="M3677" s="11">
        <v>16</v>
      </c>
      <c r="N3677" s="11" t="b">
        <v>0</v>
      </c>
      <c r="O3677" s="11" t="s">
        <v>8269</v>
      </c>
      <c r="P3677" s="14">
        <f>ROUND(E3677/D3677*100,0)</f>
        <v>67</v>
      </c>
      <c r="Q3677" s="11">
        <f>IFERROR(ROUND(E3677/M3677,2),0)</f>
        <v>63.13</v>
      </c>
      <c r="R3677" s="16" t="s">
        <v>8315</v>
      </c>
      <c r="S3677" s="11" t="s">
        <v>8316</v>
      </c>
      <c r="T3677" s="21">
        <f>(((K3677/60)/60)/24)+DATE(1970,1,1)</f>
        <v>42143.917743055557</v>
      </c>
      <c r="U3677" s="21">
        <f>(((I3677/60)/60)/24)+DATE(1970,1,1)</f>
        <v>42181.559027777781</v>
      </c>
    </row>
    <row r="3678" spans="1:21" ht="33" x14ac:dyDescent="0.25">
      <c r="A3678">
        <v>3564</v>
      </c>
      <c r="B3678" s="9" t="s">
        <v>3563</v>
      </c>
      <c r="C3678" s="3" t="s">
        <v>7674</v>
      </c>
      <c r="D3678" s="12">
        <v>1000</v>
      </c>
      <c r="E3678" s="13">
        <v>1005</v>
      </c>
      <c r="F3678" s="11" t="s">
        <v>8218</v>
      </c>
      <c r="G3678" s="11" t="s">
        <v>8224</v>
      </c>
      <c r="H3678" s="11" t="s">
        <v>8246</v>
      </c>
      <c r="I3678" s="11">
        <v>1444060800</v>
      </c>
      <c r="K3678" s="11">
        <v>1440082649</v>
      </c>
      <c r="L3678" s="11" t="b">
        <v>0</v>
      </c>
      <c r="M3678" s="11">
        <v>17</v>
      </c>
      <c r="N3678" s="11" t="b">
        <v>1</v>
      </c>
      <c r="O3678" s="11" t="s">
        <v>8269</v>
      </c>
      <c r="P3678" s="14">
        <f>ROUND(E3678/D3678*100,0)</f>
        <v>101</v>
      </c>
      <c r="Q3678" s="11">
        <f>IFERROR(ROUND(E3678/M3678,2),0)</f>
        <v>59.12</v>
      </c>
      <c r="R3678" s="16" t="s">
        <v>8315</v>
      </c>
      <c r="S3678" s="11" t="s">
        <v>8316</v>
      </c>
      <c r="T3678" s="21">
        <f>(((K3678/60)/60)/24)+DATE(1970,1,1)</f>
        <v>42236.623252314821</v>
      </c>
      <c r="U3678" s="21">
        <f>(((I3678/60)/60)/24)+DATE(1970,1,1)</f>
        <v>42282.666666666672</v>
      </c>
    </row>
    <row r="3679" spans="1:21" ht="33" x14ac:dyDescent="0.25">
      <c r="A3679">
        <v>3622</v>
      </c>
      <c r="B3679" s="9" t="s">
        <v>3620</v>
      </c>
      <c r="C3679" s="3" t="s">
        <v>7732</v>
      </c>
      <c r="D3679" s="12">
        <v>1000</v>
      </c>
      <c r="E3679" s="13">
        <v>1000.99</v>
      </c>
      <c r="F3679" s="11" t="s">
        <v>8218</v>
      </c>
      <c r="G3679" s="11" t="s">
        <v>8223</v>
      </c>
      <c r="H3679" s="11" t="s">
        <v>8245</v>
      </c>
      <c r="I3679" s="11">
        <v>1411874580</v>
      </c>
      <c r="K3679" s="11">
        <v>1409030371</v>
      </c>
      <c r="L3679" s="11" t="b">
        <v>0</v>
      </c>
      <c r="M3679" s="11">
        <v>21</v>
      </c>
      <c r="N3679" s="11" t="b">
        <v>1</v>
      </c>
      <c r="O3679" s="11" t="s">
        <v>8269</v>
      </c>
      <c r="P3679" s="14">
        <f>ROUND(E3679/D3679*100,0)</f>
        <v>100</v>
      </c>
      <c r="Q3679" s="11">
        <f>IFERROR(ROUND(E3679/M3679,2),0)</f>
        <v>47.67</v>
      </c>
      <c r="R3679" s="16" t="s">
        <v>8315</v>
      </c>
      <c r="S3679" s="11" t="s">
        <v>8316</v>
      </c>
      <c r="T3679" s="21">
        <f>(((K3679/60)/60)/24)+DATE(1970,1,1)</f>
        <v>41877.221886574072</v>
      </c>
      <c r="U3679" s="21">
        <f>(((I3679/60)/60)/24)+DATE(1970,1,1)</f>
        <v>41910.140972222223</v>
      </c>
    </row>
    <row r="3680" spans="1:21" ht="33" x14ac:dyDescent="0.25">
      <c r="A3680">
        <v>3815</v>
      </c>
      <c r="B3680" s="9" t="s">
        <v>3812</v>
      </c>
      <c r="C3680" s="3" t="s">
        <v>7925</v>
      </c>
      <c r="D3680" s="12">
        <v>1000</v>
      </c>
      <c r="E3680" s="13">
        <v>1000.01</v>
      </c>
      <c r="F3680" s="11" t="s">
        <v>8218</v>
      </c>
      <c r="G3680" s="11" t="s">
        <v>8224</v>
      </c>
      <c r="H3680" s="11" t="s">
        <v>8246</v>
      </c>
      <c r="I3680" s="11">
        <v>1440111600</v>
      </c>
      <c r="K3680" s="11">
        <v>1437545657</v>
      </c>
      <c r="L3680" s="11" t="b">
        <v>0</v>
      </c>
      <c r="M3680" s="11">
        <v>20</v>
      </c>
      <c r="N3680" s="11" t="b">
        <v>1</v>
      </c>
      <c r="O3680" s="11" t="s">
        <v>8269</v>
      </c>
      <c r="P3680" s="14">
        <f>ROUND(E3680/D3680*100,0)</f>
        <v>100</v>
      </c>
      <c r="Q3680" s="11">
        <f>IFERROR(ROUND(E3680/M3680,2),0)</f>
        <v>50</v>
      </c>
      <c r="R3680" s="16" t="s">
        <v>8315</v>
      </c>
      <c r="S3680" s="11" t="s">
        <v>8316</v>
      </c>
      <c r="T3680" s="21">
        <f>(((K3680/60)/60)/24)+DATE(1970,1,1)</f>
        <v>42207.259918981479</v>
      </c>
      <c r="U3680" s="21">
        <f>(((I3680/60)/60)/24)+DATE(1970,1,1)</f>
        <v>42236.958333333328</v>
      </c>
    </row>
    <row r="3681" spans="1:21" ht="49" x14ac:dyDescent="0.25">
      <c r="A3681">
        <v>3185</v>
      </c>
      <c r="B3681" s="9" t="s">
        <v>3185</v>
      </c>
      <c r="C3681" s="3" t="s">
        <v>7295</v>
      </c>
      <c r="D3681" s="12">
        <v>1000</v>
      </c>
      <c r="E3681" s="13">
        <v>1000</v>
      </c>
      <c r="F3681" s="11" t="s">
        <v>8218</v>
      </c>
      <c r="G3681" s="11" t="s">
        <v>8224</v>
      </c>
      <c r="H3681" s="11" t="s">
        <v>8246</v>
      </c>
      <c r="I3681" s="11">
        <v>1405553241</v>
      </c>
      <c r="K3681" s="11">
        <v>1404948441</v>
      </c>
      <c r="L3681" s="11" t="b">
        <v>1</v>
      </c>
      <c r="M3681" s="11">
        <v>24</v>
      </c>
      <c r="N3681" s="11" t="b">
        <v>1</v>
      </c>
      <c r="O3681" s="11" t="s">
        <v>8269</v>
      </c>
      <c r="P3681" s="14">
        <f>ROUND(E3681/D3681*100,0)</f>
        <v>100</v>
      </c>
      <c r="Q3681" s="11">
        <f>IFERROR(ROUND(E3681/M3681,2),0)</f>
        <v>41.67</v>
      </c>
      <c r="R3681" s="16" t="s">
        <v>8315</v>
      </c>
      <c r="S3681" s="11" t="s">
        <v>8316</v>
      </c>
      <c r="T3681" s="21">
        <f>(((K3681/60)/60)/24)+DATE(1970,1,1)</f>
        <v>41829.977326388893</v>
      </c>
      <c r="U3681" s="21">
        <f>(((I3681/60)/60)/24)+DATE(1970,1,1)</f>
        <v>41836.977326388893</v>
      </c>
    </row>
    <row r="3682" spans="1:21" ht="49" x14ac:dyDescent="0.25">
      <c r="A3682">
        <v>3504</v>
      </c>
      <c r="B3682" s="9" t="s">
        <v>3503</v>
      </c>
      <c r="C3682" s="3" t="s">
        <v>7614</v>
      </c>
      <c r="D3682" s="12">
        <v>1000</v>
      </c>
      <c r="E3682" s="13">
        <v>1000</v>
      </c>
      <c r="F3682" s="11" t="s">
        <v>8218</v>
      </c>
      <c r="G3682" s="11" t="s">
        <v>8223</v>
      </c>
      <c r="H3682" s="11" t="s">
        <v>8245</v>
      </c>
      <c r="I3682" s="11">
        <v>1447959491</v>
      </c>
      <c r="K3682" s="11">
        <v>1445363891</v>
      </c>
      <c r="L3682" s="11" t="b">
        <v>0</v>
      </c>
      <c r="M3682" s="11">
        <v>8</v>
      </c>
      <c r="N3682" s="11" t="b">
        <v>1</v>
      </c>
      <c r="O3682" s="11" t="s">
        <v>8269</v>
      </c>
      <c r="P3682" s="14">
        <f>ROUND(E3682/D3682*100,0)</f>
        <v>100</v>
      </c>
      <c r="Q3682" s="11">
        <f>IFERROR(ROUND(E3682/M3682,2),0)</f>
        <v>125</v>
      </c>
      <c r="R3682" s="16" t="s">
        <v>8315</v>
      </c>
      <c r="S3682" s="11" t="s">
        <v>8316</v>
      </c>
      <c r="T3682" s="21">
        <f>(((K3682/60)/60)/24)+DATE(1970,1,1)</f>
        <v>42297.748738425929</v>
      </c>
      <c r="U3682" s="21">
        <f>(((I3682/60)/60)/24)+DATE(1970,1,1)</f>
        <v>42327.790405092594</v>
      </c>
    </row>
    <row r="3683" spans="1:21" ht="49" x14ac:dyDescent="0.25">
      <c r="A3683">
        <v>3512</v>
      </c>
      <c r="B3683" s="9" t="s">
        <v>3511</v>
      </c>
      <c r="C3683" s="3" t="s">
        <v>7622</v>
      </c>
      <c r="D3683" s="12">
        <v>1000</v>
      </c>
      <c r="E3683" s="13">
        <v>1000</v>
      </c>
      <c r="F3683" s="11" t="s">
        <v>8218</v>
      </c>
      <c r="G3683" s="11" t="s">
        <v>8224</v>
      </c>
      <c r="H3683" s="11" t="s">
        <v>8246</v>
      </c>
      <c r="I3683" s="11">
        <v>1429789992</v>
      </c>
      <c r="K3683" s="11">
        <v>1424609592</v>
      </c>
      <c r="L3683" s="11" t="b">
        <v>0</v>
      </c>
      <c r="M3683" s="11">
        <v>17</v>
      </c>
      <c r="N3683" s="11" t="b">
        <v>1</v>
      </c>
      <c r="O3683" s="11" t="s">
        <v>8269</v>
      </c>
      <c r="P3683" s="14">
        <f>ROUND(E3683/D3683*100,0)</f>
        <v>100</v>
      </c>
      <c r="Q3683" s="11">
        <f>IFERROR(ROUND(E3683/M3683,2),0)</f>
        <v>58.82</v>
      </c>
      <c r="R3683" s="16" t="s">
        <v>8315</v>
      </c>
      <c r="S3683" s="11" t="s">
        <v>8316</v>
      </c>
      <c r="T3683" s="21">
        <f>(((K3683/60)/60)/24)+DATE(1970,1,1)</f>
        <v>42057.536944444444</v>
      </c>
      <c r="U3683" s="21">
        <f>(((I3683/60)/60)/24)+DATE(1970,1,1)</f>
        <v>42117.49527777778</v>
      </c>
    </row>
    <row r="3684" spans="1:21" ht="49" x14ac:dyDescent="0.25">
      <c r="A3684">
        <v>3808</v>
      </c>
      <c r="B3684" s="9" t="s">
        <v>3805</v>
      </c>
      <c r="C3684" s="3" t="s">
        <v>7918</v>
      </c>
      <c r="D3684" s="12">
        <v>1000</v>
      </c>
      <c r="E3684" s="13">
        <v>1000</v>
      </c>
      <c r="F3684" s="11" t="s">
        <v>8218</v>
      </c>
      <c r="G3684" s="11" t="s">
        <v>8224</v>
      </c>
      <c r="H3684" s="11" t="s">
        <v>8246</v>
      </c>
      <c r="I3684" s="11">
        <v>1429955619</v>
      </c>
      <c r="K3684" s="11">
        <v>1424775219</v>
      </c>
      <c r="L3684" s="11" t="b">
        <v>0</v>
      </c>
      <c r="M3684" s="11">
        <v>24</v>
      </c>
      <c r="N3684" s="11" t="b">
        <v>1</v>
      </c>
      <c r="O3684" s="11" t="s">
        <v>8269</v>
      </c>
      <c r="P3684" s="14">
        <f>ROUND(E3684/D3684*100,0)</f>
        <v>100</v>
      </c>
      <c r="Q3684" s="11">
        <f>IFERROR(ROUND(E3684/M3684,2),0)</f>
        <v>41.67</v>
      </c>
      <c r="R3684" s="16" t="s">
        <v>8315</v>
      </c>
      <c r="S3684" s="11" t="s">
        <v>8316</v>
      </c>
      <c r="T3684" s="21">
        <f>(((K3684/60)/60)/24)+DATE(1970,1,1)</f>
        <v>42059.453923611116</v>
      </c>
      <c r="U3684" s="21">
        <f>(((I3684/60)/60)/24)+DATE(1970,1,1)</f>
        <v>42119.412256944444</v>
      </c>
    </row>
    <row r="3685" spans="1:21" ht="49" x14ac:dyDescent="0.25">
      <c r="A3685">
        <v>3913</v>
      </c>
      <c r="B3685" s="9" t="s">
        <v>3910</v>
      </c>
      <c r="C3685" s="3" t="s">
        <v>8021</v>
      </c>
      <c r="D3685" s="12">
        <v>10000</v>
      </c>
      <c r="E3685" s="13">
        <v>1000</v>
      </c>
      <c r="F3685" s="11" t="s">
        <v>8220</v>
      </c>
      <c r="G3685" s="11" t="s">
        <v>8223</v>
      </c>
      <c r="H3685" s="11" t="s">
        <v>8245</v>
      </c>
      <c r="I3685" s="11">
        <v>1448863449</v>
      </c>
      <c r="K3685" s="11">
        <v>1446267849</v>
      </c>
      <c r="L3685" s="11" t="b">
        <v>0</v>
      </c>
      <c r="M3685" s="11">
        <v>7</v>
      </c>
      <c r="N3685" s="11" t="b">
        <v>0</v>
      </c>
      <c r="O3685" s="11" t="s">
        <v>8269</v>
      </c>
      <c r="P3685" s="14">
        <f>ROUND(E3685/D3685*100,0)</f>
        <v>10</v>
      </c>
      <c r="Q3685" s="11">
        <f>IFERROR(ROUND(E3685/M3685,2),0)</f>
        <v>142.86000000000001</v>
      </c>
      <c r="R3685" s="16" t="s">
        <v>8315</v>
      </c>
      <c r="S3685" s="11" t="s">
        <v>8316</v>
      </c>
      <c r="T3685" s="21">
        <f>(((K3685/60)/60)/24)+DATE(1970,1,1)</f>
        <v>42308.211215277777</v>
      </c>
      <c r="U3685" s="21">
        <f>(((I3685/60)/60)/24)+DATE(1970,1,1)</f>
        <v>42338.252881944441</v>
      </c>
    </row>
    <row r="3686" spans="1:21" ht="49" x14ac:dyDescent="0.25">
      <c r="A3686">
        <v>2978</v>
      </c>
      <c r="B3686" s="9" t="s">
        <v>2978</v>
      </c>
      <c r="C3686" s="3" t="s">
        <v>7088</v>
      </c>
      <c r="D3686" s="12">
        <v>750</v>
      </c>
      <c r="E3686" s="13">
        <v>971</v>
      </c>
      <c r="F3686" s="11" t="s">
        <v>8218</v>
      </c>
      <c r="G3686" s="11" t="s">
        <v>8223</v>
      </c>
      <c r="H3686" s="11" t="s">
        <v>8245</v>
      </c>
      <c r="I3686" s="11">
        <v>1413784740</v>
      </c>
      <c r="K3686" s="11">
        <v>1412954547</v>
      </c>
      <c r="L3686" s="11" t="b">
        <v>0</v>
      </c>
      <c r="M3686" s="11">
        <v>16</v>
      </c>
      <c r="N3686" s="11" t="b">
        <v>1</v>
      </c>
      <c r="O3686" s="11" t="s">
        <v>8269</v>
      </c>
      <c r="P3686" s="14">
        <f>ROUND(E3686/D3686*100,0)</f>
        <v>129</v>
      </c>
      <c r="Q3686" s="11">
        <f>IFERROR(ROUND(E3686/M3686,2),0)</f>
        <v>60.69</v>
      </c>
      <c r="R3686" s="16" t="s">
        <v>8315</v>
      </c>
      <c r="S3686" s="11" t="s">
        <v>8316</v>
      </c>
      <c r="T3686" s="21">
        <f>(((K3686/60)/60)/24)+DATE(1970,1,1)</f>
        <v>41922.640590277777</v>
      </c>
      <c r="U3686" s="21">
        <f>(((I3686/60)/60)/24)+DATE(1970,1,1)</f>
        <v>41932.249305555553</v>
      </c>
    </row>
    <row r="3687" spans="1:21" ht="49" x14ac:dyDescent="0.25">
      <c r="A3687">
        <v>3420</v>
      </c>
      <c r="B3687" s="9" t="s">
        <v>3419</v>
      </c>
      <c r="C3687" s="3" t="s">
        <v>7530</v>
      </c>
      <c r="D3687" s="12">
        <v>700</v>
      </c>
      <c r="E3687" s="13">
        <v>966</v>
      </c>
      <c r="F3687" s="11" t="s">
        <v>8218</v>
      </c>
      <c r="G3687" s="11" t="s">
        <v>8224</v>
      </c>
      <c r="H3687" s="11" t="s">
        <v>8246</v>
      </c>
      <c r="I3687" s="11">
        <v>1455408000</v>
      </c>
      <c r="K3687" s="11">
        <v>1454638202</v>
      </c>
      <c r="L3687" s="11" t="b">
        <v>0</v>
      </c>
      <c r="M3687" s="11">
        <v>34</v>
      </c>
      <c r="N3687" s="11" t="b">
        <v>1</v>
      </c>
      <c r="O3687" s="11" t="s">
        <v>8269</v>
      </c>
      <c r="P3687" s="14">
        <f>ROUND(E3687/D3687*100,0)</f>
        <v>138</v>
      </c>
      <c r="Q3687" s="11">
        <f>IFERROR(ROUND(E3687/M3687,2),0)</f>
        <v>28.41</v>
      </c>
      <c r="R3687" s="16" t="s">
        <v>8315</v>
      </c>
      <c r="S3687" s="11" t="s">
        <v>8316</v>
      </c>
      <c r="T3687" s="21">
        <f>(((K3687/60)/60)/24)+DATE(1970,1,1)</f>
        <v>42405.090300925927</v>
      </c>
      <c r="U3687" s="21">
        <f>(((I3687/60)/60)/24)+DATE(1970,1,1)</f>
        <v>42414</v>
      </c>
    </row>
    <row r="3688" spans="1:21" ht="49" x14ac:dyDescent="0.25">
      <c r="A3688">
        <v>3460</v>
      </c>
      <c r="B3688" s="9" t="s">
        <v>3459</v>
      </c>
      <c r="C3688" s="3" t="s">
        <v>7570</v>
      </c>
      <c r="D3688" s="12">
        <v>500</v>
      </c>
      <c r="E3688" s="13">
        <v>950</v>
      </c>
      <c r="F3688" s="11" t="s">
        <v>8218</v>
      </c>
      <c r="G3688" s="11" t="s">
        <v>8224</v>
      </c>
      <c r="H3688" s="11" t="s">
        <v>8246</v>
      </c>
      <c r="I3688" s="11">
        <v>1408106352</v>
      </c>
      <c r="K3688" s="11">
        <v>1406896752</v>
      </c>
      <c r="L3688" s="11" t="b">
        <v>0</v>
      </c>
      <c r="M3688" s="11">
        <v>19</v>
      </c>
      <c r="N3688" s="11" t="b">
        <v>1</v>
      </c>
      <c r="O3688" s="11" t="s">
        <v>8269</v>
      </c>
      <c r="P3688" s="14">
        <f>ROUND(E3688/D3688*100,0)</f>
        <v>190</v>
      </c>
      <c r="Q3688" s="11">
        <f>IFERROR(ROUND(E3688/M3688,2),0)</f>
        <v>50</v>
      </c>
      <c r="R3688" s="16" t="s">
        <v>8315</v>
      </c>
      <c r="S3688" s="11" t="s">
        <v>8316</v>
      </c>
      <c r="T3688" s="21">
        <f>(((K3688/60)/60)/24)+DATE(1970,1,1)</f>
        <v>41852.527222222219</v>
      </c>
      <c r="U3688" s="21">
        <f>(((I3688/60)/60)/24)+DATE(1970,1,1)</f>
        <v>41866.527222222219</v>
      </c>
    </row>
    <row r="3689" spans="1:21" ht="33" x14ac:dyDescent="0.25">
      <c r="A3689">
        <v>3395</v>
      </c>
      <c r="B3689" s="9" t="s">
        <v>3394</v>
      </c>
      <c r="C3689" s="3" t="s">
        <v>7505</v>
      </c>
      <c r="D3689" s="12">
        <v>500</v>
      </c>
      <c r="E3689" s="13">
        <v>920</v>
      </c>
      <c r="F3689" s="11" t="s">
        <v>8218</v>
      </c>
      <c r="G3689" s="11" t="s">
        <v>8224</v>
      </c>
      <c r="H3689" s="11" t="s">
        <v>8246</v>
      </c>
      <c r="I3689" s="11">
        <v>1433009400</v>
      </c>
      <c r="K3689" s="11">
        <v>1431795944</v>
      </c>
      <c r="L3689" s="11" t="b">
        <v>0</v>
      </c>
      <c r="M3689" s="11">
        <v>38</v>
      </c>
      <c r="N3689" s="11" t="b">
        <v>1</v>
      </c>
      <c r="O3689" s="11" t="s">
        <v>8269</v>
      </c>
      <c r="P3689" s="14">
        <f>ROUND(E3689/D3689*100,0)</f>
        <v>184</v>
      </c>
      <c r="Q3689" s="11">
        <f>IFERROR(ROUND(E3689/M3689,2),0)</f>
        <v>24.21</v>
      </c>
      <c r="R3689" s="16" t="s">
        <v>8315</v>
      </c>
      <c r="S3689" s="11" t="s">
        <v>8316</v>
      </c>
      <c r="T3689" s="21">
        <f>(((K3689/60)/60)/24)+DATE(1970,1,1)</f>
        <v>42140.712314814817</v>
      </c>
      <c r="U3689" s="21">
        <f>(((I3689/60)/60)/24)+DATE(1970,1,1)</f>
        <v>42154.756944444445</v>
      </c>
    </row>
    <row r="3690" spans="1:21" ht="49" x14ac:dyDescent="0.25">
      <c r="A3690">
        <v>3914</v>
      </c>
      <c r="B3690" s="9" t="s">
        <v>3911</v>
      </c>
      <c r="C3690" s="3" t="s">
        <v>8022</v>
      </c>
      <c r="D3690" s="12">
        <v>2500</v>
      </c>
      <c r="E3690" s="13">
        <v>909</v>
      </c>
      <c r="F3690" s="11" t="s">
        <v>8220</v>
      </c>
      <c r="G3690" s="11" t="s">
        <v>8224</v>
      </c>
      <c r="H3690" s="11" t="s">
        <v>8246</v>
      </c>
      <c r="I3690" s="11">
        <v>1431298740</v>
      </c>
      <c r="K3690" s="11">
        <v>1429558756</v>
      </c>
      <c r="L3690" s="11" t="b">
        <v>0</v>
      </c>
      <c r="M3690" s="11">
        <v>27</v>
      </c>
      <c r="N3690" s="11" t="b">
        <v>0</v>
      </c>
      <c r="O3690" s="11" t="s">
        <v>8269</v>
      </c>
      <c r="P3690" s="14">
        <f>ROUND(E3690/D3690*100,0)</f>
        <v>36</v>
      </c>
      <c r="Q3690" s="11">
        <f>IFERROR(ROUND(E3690/M3690,2),0)</f>
        <v>33.67</v>
      </c>
      <c r="R3690" s="16" t="s">
        <v>8315</v>
      </c>
      <c r="S3690" s="11" t="s">
        <v>8316</v>
      </c>
      <c r="T3690" s="21">
        <f>(((K3690/60)/60)/24)+DATE(1970,1,1)</f>
        <v>42114.818935185183</v>
      </c>
      <c r="U3690" s="21">
        <f>(((I3690/60)/60)/24)+DATE(1970,1,1)</f>
        <v>42134.957638888889</v>
      </c>
    </row>
    <row r="3691" spans="1:21" ht="49" x14ac:dyDescent="0.25">
      <c r="A3691">
        <v>3510</v>
      </c>
      <c r="B3691" s="9" t="s">
        <v>3509</v>
      </c>
      <c r="C3691" s="3" t="s">
        <v>7620</v>
      </c>
      <c r="D3691" s="12">
        <v>900</v>
      </c>
      <c r="E3691" s="13">
        <v>905</v>
      </c>
      <c r="F3691" s="11" t="s">
        <v>8218</v>
      </c>
      <c r="G3691" s="11" t="s">
        <v>8223</v>
      </c>
      <c r="H3691" s="11" t="s">
        <v>8245</v>
      </c>
      <c r="I3691" s="11">
        <v>1404312846</v>
      </c>
      <c r="K3691" s="11">
        <v>1402584846</v>
      </c>
      <c r="L3691" s="11" t="b">
        <v>0</v>
      </c>
      <c r="M3691" s="11">
        <v>15</v>
      </c>
      <c r="N3691" s="11" t="b">
        <v>1</v>
      </c>
      <c r="O3691" s="11" t="s">
        <v>8269</v>
      </c>
      <c r="P3691" s="14">
        <f>ROUND(E3691/D3691*100,0)</f>
        <v>101</v>
      </c>
      <c r="Q3691" s="11">
        <f>IFERROR(ROUND(E3691/M3691,2),0)</f>
        <v>60.33</v>
      </c>
      <c r="R3691" s="16" t="s">
        <v>8315</v>
      </c>
      <c r="S3691" s="11" t="s">
        <v>8316</v>
      </c>
      <c r="T3691" s="21">
        <f>(((K3691/60)/60)/24)+DATE(1970,1,1)</f>
        <v>41802.62090277778</v>
      </c>
      <c r="U3691" s="21">
        <f>(((I3691/60)/60)/24)+DATE(1970,1,1)</f>
        <v>41822.62090277778</v>
      </c>
    </row>
    <row r="3692" spans="1:21" ht="49" x14ac:dyDescent="0.25">
      <c r="A3692">
        <v>3836</v>
      </c>
      <c r="B3692" s="9" t="s">
        <v>3833</v>
      </c>
      <c r="C3692" s="3" t="s">
        <v>7945</v>
      </c>
      <c r="D3692" s="12">
        <v>800</v>
      </c>
      <c r="E3692" s="13">
        <v>900</v>
      </c>
      <c r="F3692" s="11" t="s">
        <v>8218</v>
      </c>
      <c r="G3692" s="11" t="s">
        <v>8223</v>
      </c>
      <c r="H3692" s="11" t="s">
        <v>8245</v>
      </c>
      <c r="I3692" s="11">
        <v>1470197340</v>
      </c>
      <c r="K3692" s="11">
        <v>1467497652</v>
      </c>
      <c r="L3692" s="11" t="b">
        <v>0</v>
      </c>
      <c r="M3692" s="11">
        <v>14</v>
      </c>
      <c r="N3692" s="11" t="b">
        <v>1</v>
      </c>
      <c r="O3692" s="11" t="s">
        <v>8269</v>
      </c>
      <c r="P3692" s="14">
        <f>ROUND(E3692/D3692*100,0)</f>
        <v>113</v>
      </c>
      <c r="Q3692" s="11">
        <f>IFERROR(ROUND(E3692/M3692,2),0)</f>
        <v>64.290000000000006</v>
      </c>
      <c r="R3692" s="16" t="s">
        <v>8315</v>
      </c>
      <c r="S3692" s="11" t="s">
        <v>8316</v>
      </c>
      <c r="T3692" s="21">
        <f>(((K3692/60)/60)/24)+DATE(1970,1,1)</f>
        <v>42553.926527777774</v>
      </c>
      <c r="U3692" s="21">
        <f>(((I3692/60)/60)/24)+DATE(1970,1,1)</f>
        <v>42585.172916666663</v>
      </c>
    </row>
    <row r="3693" spans="1:21" ht="49" x14ac:dyDescent="0.25">
      <c r="A3693">
        <v>3367</v>
      </c>
      <c r="B3693" s="9" t="s">
        <v>3366</v>
      </c>
      <c r="C3693" s="3" t="s">
        <v>7477</v>
      </c>
      <c r="D3693" s="12">
        <v>750</v>
      </c>
      <c r="E3693" s="13">
        <v>890</v>
      </c>
      <c r="F3693" s="11" t="s">
        <v>8218</v>
      </c>
      <c r="G3693" s="11" t="s">
        <v>8224</v>
      </c>
      <c r="H3693" s="11" t="s">
        <v>8246</v>
      </c>
      <c r="I3693" s="11">
        <v>1438467894</v>
      </c>
      <c r="K3693" s="11">
        <v>1436307894</v>
      </c>
      <c r="L3693" s="11" t="b">
        <v>0</v>
      </c>
      <c r="M3693" s="11">
        <v>30</v>
      </c>
      <c r="N3693" s="11" t="b">
        <v>1</v>
      </c>
      <c r="O3693" s="11" t="s">
        <v>8269</v>
      </c>
      <c r="P3693" s="14">
        <f>ROUND(E3693/D3693*100,0)</f>
        <v>119</v>
      </c>
      <c r="Q3693" s="11">
        <f>IFERROR(ROUND(E3693/M3693,2),0)</f>
        <v>29.67</v>
      </c>
      <c r="R3693" s="16" t="s">
        <v>8315</v>
      </c>
      <c r="S3693" s="11" t="s">
        <v>8316</v>
      </c>
      <c r="T3693" s="21">
        <f>(((K3693/60)/60)/24)+DATE(1970,1,1)</f>
        <v>42192.933958333335</v>
      </c>
      <c r="U3693" s="21">
        <f>(((I3693/60)/60)/24)+DATE(1970,1,1)</f>
        <v>42217.933958333335</v>
      </c>
    </row>
    <row r="3694" spans="1:21" ht="49" x14ac:dyDescent="0.25">
      <c r="A3694">
        <v>4055</v>
      </c>
      <c r="B3694" s="9" t="s">
        <v>4051</v>
      </c>
      <c r="C3694" s="3" t="s">
        <v>8159</v>
      </c>
      <c r="D3694" s="12">
        <v>5000</v>
      </c>
      <c r="E3694" s="13">
        <v>881</v>
      </c>
      <c r="F3694" s="11" t="s">
        <v>8220</v>
      </c>
      <c r="G3694" s="11" t="s">
        <v>8224</v>
      </c>
      <c r="H3694" s="11" t="s">
        <v>8246</v>
      </c>
      <c r="I3694" s="11">
        <v>1403192031</v>
      </c>
      <c r="K3694" s="11">
        <v>1400600031</v>
      </c>
      <c r="L3694" s="11" t="b">
        <v>0</v>
      </c>
      <c r="M3694" s="11">
        <v>21</v>
      </c>
      <c r="N3694" s="11" t="b">
        <v>0</v>
      </c>
      <c r="O3694" s="11" t="s">
        <v>8269</v>
      </c>
      <c r="P3694" s="14">
        <f>ROUND(E3694/D3694*100,0)</f>
        <v>18</v>
      </c>
      <c r="Q3694" s="11">
        <f>IFERROR(ROUND(E3694/M3694,2),0)</f>
        <v>41.95</v>
      </c>
      <c r="R3694" s="16" t="s">
        <v>8315</v>
      </c>
      <c r="S3694" s="11" t="s">
        <v>8316</v>
      </c>
      <c r="T3694" s="21">
        <f>(((K3694/60)/60)/24)+DATE(1970,1,1)</f>
        <v>41779.648506944446</v>
      </c>
      <c r="U3694" s="21">
        <f>(((I3694/60)/60)/24)+DATE(1970,1,1)</f>
        <v>41809.648506944446</v>
      </c>
    </row>
    <row r="3695" spans="1:21" ht="49" x14ac:dyDescent="0.25">
      <c r="A3695">
        <v>3617</v>
      </c>
      <c r="B3695" s="9" t="s">
        <v>3615</v>
      </c>
      <c r="C3695" s="3" t="s">
        <v>7727</v>
      </c>
      <c r="D3695" s="12">
        <v>740</v>
      </c>
      <c r="E3695" s="13">
        <v>880</v>
      </c>
      <c r="F3695" s="11" t="s">
        <v>8218</v>
      </c>
      <c r="G3695" s="11" t="s">
        <v>8224</v>
      </c>
      <c r="H3695" s="11" t="s">
        <v>8246</v>
      </c>
      <c r="I3695" s="11">
        <v>1488240000</v>
      </c>
      <c r="K3695" s="11">
        <v>1486996729</v>
      </c>
      <c r="L3695" s="11" t="b">
        <v>0</v>
      </c>
      <c r="M3695" s="11">
        <v>51</v>
      </c>
      <c r="N3695" s="11" t="b">
        <v>1</v>
      </c>
      <c r="O3695" s="11" t="s">
        <v>8269</v>
      </c>
      <c r="P3695" s="14">
        <f>ROUND(E3695/D3695*100,0)</f>
        <v>119</v>
      </c>
      <c r="Q3695" s="11">
        <f>IFERROR(ROUND(E3695/M3695,2),0)</f>
        <v>17.25</v>
      </c>
      <c r="R3695" s="16" t="s">
        <v>8315</v>
      </c>
      <c r="S3695" s="11" t="s">
        <v>8316</v>
      </c>
      <c r="T3695" s="21">
        <f>(((K3695/60)/60)/24)+DATE(1970,1,1)</f>
        <v>42779.610289351855</v>
      </c>
      <c r="U3695" s="21">
        <f>(((I3695/60)/60)/24)+DATE(1970,1,1)</f>
        <v>42794</v>
      </c>
    </row>
    <row r="3696" spans="1:21" ht="49" x14ac:dyDescent="0.25">
      <c r="A3696">
        <v>3664</v>
      </c>
      <c r="B3696" s="9" t="s">
        <v>3661</v>
      </c>
      <c r="C3696" s="3" t="s">
        <v>7774</v>
      </c>
      <c r="D3696" s="12">
        <v>800</v>
      </c>
      <c r="E3696" s="13">
        <v>875</v>
      </c>
      <c r="F3696" s="11" t="s">
        <v>8218</v>
      </c>
      <c r="G3696" s="11" t="s">
        <v>8223</v>
      </c>
      <c r="H3696" s="11" t="s">
        <v>8245</v>
      </c>
      <c r="I3696" s="11">
        <v>1466056689</v>
      </c>
      <c r="K3696" s="11">
        <v>1464847089</v>
      </c>
      <c r="L3696" s="11" t="b">
        <v>0</v>
      </c>
      <c r="M3696" s="11">
        <v>19</v>
      </c>
      <c r="N3696" s="11" t="b">
        <v>1</v>
      </c>
      <c r="O3696" s="11" t="s">
        <v>8269</v>
      </c>
      <c r="P3696" s="14">
        <f>ROUND(E3696/D3696*100,0)</f>
        <v>109</v>
      </c>
      <c r="Q3696" s="11">
        <f>IFERROR(ROUND(E3696/M3696,2),0)</f>
        <v>46.05</v>
      </c>
      <c r="R3696" s="16" t="s">
        <v>8315</v>
      </c>
      <c r="S3696" s="11" t="s">
        <v>8316</v>
      </c>
      <c r="T3696" s="21">
        <f>(((K3696/60)/60)/24)+DATE(1970,1,1)</f>
        <v>42523.248715277776</v>
      </c>
      <c r="U3696" s="21">
        <f>(((I3696/60)/60)/24)+DATE(1970,1,1)</f>
        <v>42537.248715277776</v>
      </c>
    </row>
    <row r="3697" spans="1:21" ht="49" x14ac:dyDescent="0.25">
      <c r="A3697">
        <v>3841</v>
      </c>
      <c r="B3697" s="9" t="s">
        <v>3838</v>
      </c>
      <c r="C3697" s="3" t="s">
        <v>7950</v>
      </c>
      <c r="D3697" s="12">
        <v>10000</v>
      </c>
      <c r="E3697" s="13">
        <v>872</v>
      </c>
      <c r="F3697" s="11" t="s">
        <v>8220</v>
      </c>
      <c r="G3697" s="11" t="s">
        <v>8223</v>
      </c>
      <c r="H3697" s="11" t="s">
        <v>8245</v>
      </c>
      <c r="I3697" s="11">
        <v>1405882287</v>
      </c>
      <c r="K3697" s="11">
        <v>1400698287</v>
      </c>
      <c r="L3697" s="11" t="b">
        <v>1</v>
      </c>
      <c r="M3697" s="11">
        <v>34</v>
      </c>
      <c r="N3697" s="11" t="b">
        <v>0</v>
      </c>
      <c r="O3697" s="11" t="s">
        <v>8269</v>
      </c>
      <c r="P3697" s="14">
        <f>ROUND(E3697/D3697*100,0)</f>
        <v>9</v>
      </c>
      <c r="Q3697" s="11">
        <f>IFERROR(ROUND(E3697/M3697,2),0)</f>
        <v>25.65</v>
      </c>
      <c r="R3697" s="16" t="s">
        <v>8315</v>
      </c>
      <c r="S3697" s="11" t="s">
        <v>8316</v>
      </c>
      <c r="T3697" s="21">
        <f>(((K3697/60)/60)/24)+DATE(1970,1,1)</f>
        <v>41780.785729166666</v>
      </c>
      <c r="U3697" s="21">
        <f>(((I3697/60)/60)/24)+DATE(1970,1,1)</f>
        <v>41840.785729166666</v>
      </c>
    </row>
    <row r="3698" spans="1:21" ht="49" x14ac:dyDescent="0.25">
      <c r="A3698">
        <v>3444</v>
      </c>
      <c r="B3698" s="9" t="s">
        <v>3443</v>
      </c>
      <c r="C3698" s="3" t="s">
        <v>7554</v>
      </c>
      <c r="D3698" s="12">
        <v>300</v>
      </c>
      <c r="E3698" s="13">
        <v>867</v>
      </c>
      <c r="F3698" s="11" t="s">
        <v>8218</v>
      </c>
      <c r="G3698" s="11" t="s">
        <v>8225</v>
      </c>
      <c r="H3698" s="11" t="s">
        <v>8247</v>
      </c>
      <c r="I3698" s="11">
        <v>1465394340</v>
      </c>
      <c r="K3698" s="11">
        <v>1464677986</v>
      </c>
      <c r="L3698" s="11" t="b">
        <v>0</v>
      </c>
      <c r="M3698" s="11">
        <v>20</v>
      </c>
      <c r="N3698" s="11" t="b">
        <v>1</v>
      </c>
      <c r="O3698" s="11" t="s">
        <v>8269</v>
      </c>
      <c r="P3698" s="14">
        <f>ROUND(E3698/D3698*100,0)</f>
        <v>289</v>
      </c>
      <c r="Q3698" s="11">
        <f>IFERROR(ROUND(E3698/M3698,2),0)</f>
        <v>43.35</v>
      </c>
      <c r="R3698" s="16" t="s">
        <v>8315</v>
      </c>
      <c r="S3698" s="11" t="s">
        <v>8316</v>
      </c>
      <c r="T3698" s="21">
        <f>(((K3698/60)/60)/24)+DATE(1970,1,1)</f>
        <v>42521.291504629626</v>
      </c>
      <c r="U3698" s="21">
        <f>(((I3698/60)/60)/24)+DATE(1970,1,1)</f>
        <v>42529.582638888889</v>
      </c>
    </row>
    <row r="3699" spans="1:21" ht="49" x14ac:dyDescent="0.25">
      <c r="A3699">
        <v>3851</v>
      </c>
      <c r="B3699" s="9" t="s">
        <v>3848</v>
      </c>
      <c r="C3699" s="3" t="s">
        <v>7960</v>
      </c>
      <c r="D3699" s="12">
        <v>2500</v>
      </c>
      <c r="E3699" s="13">
        <v>852</v>
      </c>
      <c r="F3699" s="11" t="s">
        <v>8220</v>
      </c>
      <c r="G3699" s="11" t="s">
        <v>8224</v>
      </c>
      <c r="H3699" s="11" t="s">
        <v>8246</v>
      </c>
      <c r="I3699" s="11">
        <v>1437129179</v>
      </c>
      <c r="K3699" s="11">
        <v>1434537179</v>
      </c>
      <c r="L3699" s="11" t="b">
        <v>1</v>
      </c>
      <c r="M3699" s="11">
        <v>24</v>
      </c>
      <c r="N3699" s="11" t="b">
        <v>0</v>
      </c>
      <c r="O3699" s="11" t="s">
        <v>8269</v>
      </c>
      <c r="P3699" s="14">
        <f>ROUND(E3699/D3699*100,0)</f>
        <v>34</v>
      </c>
      <c r="Q3699" s="11">
        <f>IFERROR(ROUND(E3699/M3699,2),0)</f>
        <v>35.5</v>
      </c>
      <c r="R3699" s="16" t="s">
        <v>8315</v>
      </c>
      <c r="S3699" s="11" t="s">
        <v>8316</v>
      </c>
      <c r="T3699" s="21">
        <f>(((K3699/60)/60)/24)+DATE(1970,1,1)</f>
        <v>42172.439571759256</v>
      </c>
      <c r="U3699" s="21">
        <f>(((I3699/60)/60)/24)+DATE(1970,1,1)</f>
        <v>42202.439571759256</v>
      </c>
    </row>
    <row r="3700" spans="1:21" ht="65" x14ac:dyDescent="0.25">
      <c r="A3700">
        <v>3845</v>
      </c>
      <c r="B3700" s="9" t="s">
        <v>3842</v>
      </c>
      <c r="C3700" s="3" t="s">
        <v>7954</v>
      </c>
      <c r="D3700" s="12">
        <v>40000</v>
      </c>
      <c r="E3700" s="13">
        <v>842</v>
      </c>
      <c r="F3700" s="11" t="s">
        <v>8220</v>
      </c>
      <c r="G3700" s="11" t="s">
        <v>8223</v>
      </c>
      <c r="H3700" s="11" t="s">
        <v>8245</v>
      </c>
      <c r="I3700" s="11">
        <v>1443711774</v>
      </c>
      <c r="K3700" s="11">
        <v>1441119774</v>
      </c>
      <c r="L3700" s="11" t="b">
        <v>1</v>
      </c>
      <c r="M3700" s="11">
        <v>12</v>
      </c>
      <c r="N3700" s="11" t="b">
        <v>0</v>
      </c>
      <c r="O3700" s="11" t="s">
        <v>8269</v>
      </c>
      <c r="P3700" s="14">
        <f>ROUND(E3700/D3700*100,0)</f>
        <v>2</v>
      </c>
      <c r="Q3700" s="11">
        <f>IFERROR(ROUND(E3700/M3700,2),0)</f>
        <v>70.17</v>
      </c>
      <c r="R3700" s="16" t="s">
        <v>8315</v>
      </c>
      <c r="S3700" s="11" t="s">
        <v>8316</v>
      </c>
      <c r="T3700" s="21">
        <f>(((K3700/60)/60)/24)+DATE(1970,1,1)</f>
        <v>42248.627013888887</v>
      </c>
      <c r="U3700" s="21">
        <f>(((I3700/60)/60)/24)+DATE(1970,1,1)</f>
        <v>42278.627013888887</v>
      </c>
    </row>
    <row r="3701" spans="1:21" ht="49" x14ac:dyDescent="0.25">
      <c r="A3701">
        <v>3283</v>
      </c>
      <c r="B3701" s="9" t="s">
        <v>3283</v>
      </c>
      <c r="C3701" s="3" t="s">
        <v>7393</v>
      </c>
      <c r="D3701" s="12">
        <v>800</v>
      </c>
      <c r="E3701" s="13">
        <v>838</v>
      </c>
      <c r="F3701" s="11" t="s">
        <v>8218</v>
      </c>
      <c r="G3701" s="11" t="s">
        <v>8224</v>
      </c>
      <c r="H3701" s="11" t="s">
        <v>8246</v>
      </c>
      <c r="I3701" s="11">
        <v>1455138000</v>
      </c>
      <c r="K3701" s="11">
        <v>1452448298</v>
      </c>
      <c r="L3701" s="11" t="b">
        <v>0</v>
      </c>
      <c r="M3701" s="11">
        <v>47</v>
      </c>
      <c r="N3701" s="11" t="b">
        <v>1</v>
      </c>
      <c r="O3701" s="11" t="s">
        <v>8269</v>
      </c>
      <c r="P3701" s="14">
        <f>ROUND(E3701/D3701*100,0)</f>
        <v>105</v>
      </c>
      <c r="Q3701" s="11">
        <f>IFERROR(ROUND(E3701/M3701,2),0)</f>
        <v>17.829999999999998</v>
      </c>
      <c r="R3701" s="16" t="s">
        <v>8315</v>
      </c>
      <c r="S3701" s="11" t="s">
        <v>8316</v>
      </c>
      <c r="T3701" s="21">
        <f>(((K3701/60)/60)/24)+DATE(1970,1,1)</f>
        <v>42379.74418981481</v>
      </c>
      <c r="U3701" s="21">
        <f>(((I3701/60)/60)/24)+DATE(1970,1,1)</f>
        <v>42410.875</v>
      </c>
    </row>
    <row r="3702" spans="1:21" ht="49" x14ac:dyDescent="0.25">
      <c r="A3702">
        <v>3811</v>
      </c>
      <c r="B3702" s="9" t="s">
        <v>3808</v>
      </c>
      <c r="C3702" s="3" t="s">
        <v>7921</v>
      </c>
      <c r="D3702" s="12">
        <v>250</v>
      </c>
      <c r="E3702" s="13">
        <v>825</v>
      </c>
      <c r="F3702" s="11" t="s">
        <v>8218</v>
      </c>
      <c r="G3702" s="11" t="s">
        <v>8224</v>
      </c>
      <c r="H3702" s="11" t="s">
        <v>8246</v>
      </c>
      <c r="I3702" s="11">
        <v>1464692400</v>
      </c>
      <c r="K3702" s="11">
        <v>1461769373</v>
      </c>
      <c r="L3702" s="11" t="b">
        <v>0</v>
      </c>
      <c r="M3702" s="11">
        <v>19</v>
      </c>
      <c r="N3702" s="11" t="b">
        <v>1</v>
      </c>
      <c r="O3702" s="11" t="s">
        <v>8269</v>
      </c>
      <c r="P3702" s="14">
        <f>ROUND(E3702/D3702*100,0)</f>
        <v>330</v>
      </c>
      <c r="Q3702" s="11">
        <f>IFERROR(ROUND(E3702/M3702,2),0)</f>
        <v>43.42</v>
      </c>
      <c r="R3702" s="16" t="s">
        <v>8315</v>
      </c>
      <c r="S3702" s="11" t="s">
        <v>8316</v>
      </c>
      <c r="T3702" s="21">
        <f>(((K3702/60)/60)/24)+DATE(1970,1,1)</f>
        <v>42487.62700231481</v>
      </c>
      <c r="U3702" s="21">
        <f>(((I3702/60)/60)/24)+DATE(1970,1,1)</f>
        <v>42521.458333333328</v>
      </c>
    </row>
    <row r="3703" spans="1:21" ht="65" x14ac:dyDescent="0.25">
      <c r="A3703">
        <v>3898</v>
      </c>
      <c r="B3703" s="9" t="s">
        <v>3895</v>
      </c>
      <c r="C3703" s="3" t="s">
        <v>8006</v>
      </c>
      <c r="D3703" s="12">
        <v>2500</v>
      </c>
      <c r="E3703" s="13">
        <v>814</v>
      </c>
      <c r="F3703" s="11" t="s">
        <v>8220</v>
      </c>
      <c r="G3703" s="11" t="s">
        <v>8224</v>
      </c>
      <c r="H3703" s="11" t="s">
        <v>8246</v>
      </c>
      <c r="I3703" s="11">
        <v>1439827200</v>
      </c>
      <c r="K3703" s="11">
        <v>1436355270</v>
      </c>
      <c r="L3703" s="11" t="b">
        <v>0</v>
      </c>
      <c r="M3703" s="11">
        <v>16</v>
      </c>
      <c r="N3703" s="11" t="b">
        <v>0</v>
      </c>
      <c r="O3703" s="11" t="s">
        <v>8269</v>
      </c>
      <c r="P3703" s="14">
        <f>ROUND(E3703/D3703*100,0)</f>
        <v>33</v>
      </c>
      <c r="Q3703" s="11">
        <f>IFERROR(ROUND(E3703/M3703,2),0)</f>
        <v>50.88</v>
      </c>
      <c r="R3703" s="16" t="s">
        <v>8315</v>
      </c>
      <c r="S3703" s="11" t="s">
        <v>8316</v>
      </c>
      <c r="T3703" s="21">
        <f>(((K3703/60)/60)/24)+DATE(1970,1,1)</f>
        <v>42193.482291666667</v>
      </c>
      <c r="U3703" s="21">
        <f>(((I3703/60)/60)/24)+DATE(1970,1,1)</f>
        <v>42233.666666666672</v>
      </c>
    </row>
    <row r="3704" spans="1:21" ht="49" x14ac:dyDescent="0.25">
      <c r="A3704">
        <v>3327</v>
      </c>
      <c r="B3704" s="9" t="s">
        <v>3327</v>
      </c>
      <c r="C3704" s="3" t="s">
        <v>7437</v>
      </c>
      <c r="D3704" s="12">
        <v>800</v>
      </c>
      <c r="E3704" s="13">
        <v>810</v>
      </c>
      <c r="F3704" s="11" t="s">
        <v>8218</v>
      </c>
      <c r="G3704" s="11" t="s">
        <v>8224</v>
      </c>
      <c r="H3704" s="11" t="s">
        <v>8246</v>
      </c>
      <c r="I3704" s="11">
        <v>1462697966</v>
      </c>
      <c r="K3704" s="11">
        <v>1460105966</v>
      </c>
      <c r="L3704" s="11" t="b">
        <v>0</v>
      </c>
      <c r="M3704" s="11">
        <v>33</v>
      </c>
      <c r="N3704" s="11" t="b">
        <v>1</v>
      </c>
      <c r="O3704" s="11" t="s">
        <v>8269</v>
      </c>
      <c r="P3704" s="14">
        <f>ROUND(E3704/D3704*100,0)</f>
        <v>101</v>
      </c>
      <c r="Q3704" s="11">
        <f>IFERROR(ROUND(E3704/M3704,2),0)</f>
        <v>24.55</v>
      </c>
      <c r="R3704" s="16" t="s">
        <v>8315</v>
      </c>
      <c r="S3704" s="11" t="s">
        <v>8316</v>
      </c>
      <c r="T3704" s="21">
        <f>(((K3704/60)/60)/24)+DATE(1970,1,1)</f>
        <v>42468.374606481477</v>
      </c>
      <c r="U3704" s="21">
        <f>(((I3704/60)/60)/24)+DATE(1970,1,1)</f>
        <v>42498.374606481477</v>
      </c>
    </row>
    <row r="3705" spans="1:21" ht="49" x14ac:dyDescent="0.25">
      <c r="A3705">
        <v>3739</v>
      </c>
      <c r="B3705" s="9" t="s">
        <v>3736</v>
      </c>
      <c r="C3705" s="3" t="s">
        <v>7849</v>
      </c>
      <c r="D3705" s="12">
        <v>4000</v>
      </c>
      <c r="E3705" s="13">
        <v>805</v>
      </c>
      <c r="F3705" s="11" t="s">
        <v>8220</v>
      </c>
      <c r="G3705" s="11" t="s">
        <v>8224</v>
      </c>
      <c r="H3705" s="11" t="s">
        <v>8246</v>
      </c>
      <c r="I3705" s="11">
        <v>1468752468</v>
      </c>
      <c r="K3705" s="11">
        <v>1467024468</v>
      </c>
      <c r="L3705" s="11" t="b">
        <v>0</v>
      </c>
      <c r="M3705" s="11">
        <v>8</v>
      </c>
      <c r="N3705" s="11" t="b">
        <v>0</v>
      </c>
      <c r="O3705" s="11" t="s">
        <v>8269</v>
      </c>
      <c r="P3705" s="14">
        <f>ROUND(E3705/D3705*100,0)</f>
        <v>20</v>
      </c>
      <c r="Q3705" s="11">
        <f>IFERROR(ROUND(E3705/M3705,2),0)</f>
        <v>100.63</v>
      </c>
      <c r="R3705" s="16" t="s">
        <v>8315</v>
      </c>
      <c r="S3705" s="11" t="s">
        <v>8316</v>
      </c>
      <c r="T3705" s="21">
        <f>(((K3705/60)/60)/24)+DATE(1970,1,1)</f>
        <v>42548.449861111112</v>
      </c>
      <c r="U3705" s="21">
        <f>(((I3705/60)/60)/24)+DATE(1970,1,1)</f>
        <v>42568.449861111112</v>
      </c>
    </row>
    <row r="3706" spans="1:21" ht="49" x14ac:dyDescent="0.25">
      <c r="A3706">
        <v>3608</v>
      </c>
      <c r="B3706" s="9" t="s">
        <v>3607</v>
      </c>
      <c r="C3706" s="3" t="s">
        <v>7718</v>
      </c>
      <c r="D3706" s="12">
        <v>800</v>
      </c>
      <c r="E3706" s="13">
        <v>800</v>
      </c>
      <c r="F3706" s="11" t="s">
        <v>8218</v>
      </c>
      <c r="G3706" s="11" t="s">
        <v>8224</v>
      </c>
      <c r="H3706" s="11" t="s">
        <v>8246</v>
      </c>
      <c r="I3706" s="11">
        <v>1466172000</v>
      </c>
      <c r="K3706" s="11">
        <v>1463418090</v>
      </c>
      <c r="L3706" s="11" t="b">
        <v>0</v>
      </c>
      <c r="M3706" s="11">
        <v>27</v>
      </c>
      <c r="N3706" s="11" t="b">
        <v>1</v>
      </c>
      <c r="O3706" s="11" t="s">
        <v>8269</v>
      </c>
      <c r="P3706" s="14">
        <f>ROUND(E3706/D3706*100,0)</f>
        <v>100</v>
      </c>
      <c r="Q3706" s="11">
        <f>IFERROR(ROUND(E3706/M3706,2),0)</f>
        <v>29.63</v>
      </c>
      <c r="R3706" s="16" t="s">
        <v>8315</v>
      </c>
      <c r="S3706" s="11" t="s">
        <v>8316</v>
      </c>
      <c r="T3706" s="21">
        <f>(((K3706/60)/60)/24)+DATE(1970,1,1)</f>
        <v>42506.709375000006</v>
      </c>
      <c r="U3706" s="21">
        <f>(((I3706/60)/60)/24)+DATE(1970,1,1)</f>
        <v>42538.583333333328</v>
      </c>
    </row>
    <row r="3707" spans="1:21" ht="33" x14ac:dyDescent="0.25">
      <c r="A3707">
        <v>4095</v>
      </c>
      <c r="B3707" s="9" t="s">
        <v>4091</v>
      </c>
      <c r="C3707" s="3" t="s">
        <v>8198</v>
      </c>
      <c r="D3707" s="12">
        <v>30000</v>
      </c>
      <c r="E3707" s="13">
        <v>800</v>
      </c>
      <c r="F3707" s="11" t="s">
        <v>8220</v>
      </c>
      <c r="G3707" s="11" t="s">
        <v>8237</v>
      </c>
      <c r="H3707" s="11" t="s">
        <v>8255</v>
      </c>
      <c r="I3707" s="11">
        <v>1482108350</v>
      </c>
      <c r="K3707" s="11">
        <v>1479516350</v>
      </c>
      <c r="L3707" s="11" t="b">
        <v>0</v>
      </c>
      <c r="M3707" s="11">
        <v>1</v>
      </c>
      <c r="N3707" s="11" t="b">
        <v>0</v>
      </c>
      <c r="O3707" s="11" t="s">
        <v>8269</v>
      </c>
      <c r="P3707" s="14">
        <f>ROUND(E3707/D3707*100,0)</f>
        <v>3</v>
      </c>
      <c r="Q3707" s="11">
        <f>IFERROR(ROUND(E3707/M3707,2),0)</f>
        <v>800</v>
      </c>
      <c r="R3707" s="16" t="s">
        <v>8315</v>
      </c>
      <c r="S3707" s="11" t="s">
        <v>8316</v>
      </c>
      <c r="T3707" s="21">
        <f>(((K3707/60)/60)/24)+DATE(1970,1,1)</f>
        <v>42693.031828703708</v>
      </c>
      <c r="U3707" s="21">
        <f>(((I3707/60)/60)/24)+DATE(1970,1,1)</f>
        <v>42723.031828703708</v>
      </c>
    </row>
    <row r="3708" spans="1:21" ht="49" x14ac:dyDescent="0.25">
      <c r="A3708">
        <v>4056</v>
      </c>
      <c r="B3708" s="9" t="s">
        <v>4052</v>
      </c>
      <c r="C3708" s="3" t="s">
        <v>8160</v>
      </c>
      <c r="D3708" s="12">
        <v>1500</v>
      </c>
      <c r="E3708" s="13">
        <v>795</v>
      </c>
      <c r="F3708" s="11" t="s">
        <v>8220</v>
      </c>
      <c r="G3708" s="11" t="s">
        <v>8223</v>
      </c>
      <c r="H3708" s="11" t="s">
        <v>8245</v>
      </c>
      <c r="I3708" s="11">
        <v>1467575940</v>
      </c>
      <c r="K3708" s="11">
        <v>1465856639</v>
      </c>
      <c r="L3708" s="11" t="b">
        <v>0</v>
      </c>
      <c r="M3708" s="11">
        <v>9</v>
      </c>
      <c r="N3708" s="11" t="b">
        <v>0</v>
      </c>
      <c r="O3708" s="11" t="s">
        <v>8269</v>
      </c>
      <c r="P3708" s="14">
        <f>ROUND(E3708/D3708*100,0)</f>
        <v>53</v>
      </c>
      <c r="Q3708" s="11">
        <f>IFERROR(ROUND(E3708/M3708,2),0)</f>
        <v>88.33</v>
      </c>
      <c r="R3708" s="16" t="s">
        <v>8315</v>
      </c>
      <c r="S3708" s="11" t="s">
        <v>8316</v>
      </c>
      <c r="T3708" s="21">
        <f>(((K3708/60)/60)/24)+DATE(1970,1,1)</f>
        <v>42534.933321759265</v>
      </c>
      <c r="U3708" s="21">
        <f>(((I3708/60)/60)/24)+DATE(1970,1,1)</f>
        <v>42554.832638888889</v>
      </c>
    </row>
    <row r="3709" spans="1:21" ht="49" x14ac:dyDescent="0.25">
      <c r="A3709">
        <v>3491</v>
      </c>
      <c r="B3709" s="9" t="s">
        <v>3490</v>
      </c>
      <c r="C3709" s="3" t="s">
        <v>7601</v>
      </c>
      <c r="D3709" s="12">
        <v>500</v>
      </c>
      <c r="E3709" s="13">
        <v>791</v>
      </c>
      <c r="F3709" s="11" t="s">
        <v>8218</v>
      </c>
      <c r="G3709" s="11" t="s">
        <v>8223</v>
      </c>
      <c r="H3709" s="11" t="s">
        <v>8245</v>
      </c>
      <c r="I3709" s="11">
        <v>1431928784</v>
      </c>
      <c r="K3709" s="11">
        <v>1430114384</v>
      </c>
      <c r="L3709" s="11" t="b">
        <v>0</v>
      </c>
      <c r="M3709" s="11">
        <v>10</v>
      </c>
      <c r="N3709" s="11" t="b">
        <v>1</v>
      </c>
      <c r="O3709" s="11" t="s">
        <v>8269</v>
      </c>
      <c r="P3709" s="14">
        <f>ROUND(E3709/D3709*100,0)</f>
        <v>158</v>
      </c>
      <c r="Q3709" s="11">
        <f>IFERROR(ROUND(E3709/M3709,2),0)</f>
        <v>79.099999999999994</v>
      </c>
      <c r="R3709" s="16" t="s">
        <v>8315</v>
      </c>
      <c r="S3709" s="11" t="s">
        <v>8316</v>
      </c>
      <c r="T3709" s="21">
        <f>(((K3709/60)/60)/24)+DATE(1970,1,1)</f>
        <v>42121.249814814815</v>
      </c>
      <c r="U3709" s="21">
        <f>(((I3709/60)/60)/24)+DATE(1970,1,1)</f>
        <v>42142.249814814815</v>
      </c>
    </row>
    <row r="3710" spans="1:21" ht="49" x14ac:dyDescent="0.25">
      <c r="A3710">
        <v>3394</v>
      </c>
      <c r="B3710" s="9" t="s">
        <v>3393</v>
      </c>
      <c r="C3710" s="3" t="s">
        <v>7504</v>
      </c>
      <c r="D3710" s="12">
        <v>550</v>
      </c>
      <c r="E3710" s="13">
        <v>783</v>
      </c>
      <c r="F3710" s="11" t="s">
        <v>8218</v>
      </c>
      <c r="G3710" s="11" t="s">
        <v>8224</v>
      </c>
      <c r="H3710" s="11" t="s">
        <v>8246</v>
      </c>
      <c r="I3710" s="11">
        <v>1406470645</v>
      </c>
      <c r="K3710" s="11">
        <v>1403878645</v>
      </c>
      <c r="L3710" s="11" t="b">
        <v>0</v>
      </c>
      <c r="M3710" s="11">
        <v>27</v>
      </c>
      <c r="N3710" s="11" t="b">
        <v>1</v>
      </c>
      <c r="O3710" s="11" t="s">
        <v>8269</v>
      </c>
      <c r="P3710" s="14">
        <f>ROUND(E3710/D3710*100,0)</f>
        <v>142</v>
      </c>
      <c r="Q3710" s="11">
        <f>IFERROR(ROUND(E3710/M3710,2),0)</f>
        <v>29</v>
      </c>
      <c r="R3710" s="16" t="s">
        <v>8315</v>
      </c>
      <c r="S3710" s="11" t="s">
        <v>8316</v>
      </c>
      <c r="T3710" s="21">
        <f>(((K3710/60)/60)/24)+DATE(1970,1,1)</f>
        <v>41817.59542824074</v>
      </c>
      <c r="U3710" s="21">
        <f>(((I3710/60)/60)/24)+DATE(1970,1,1)</f>
        <v>41847.59542824074</v>
      </c>
    </row>
    <row r="3711" spans="1:21" ht="49" x14ac:dyDescent="0.25">
      <c r="A3711">
        <v>3577</v>
      </c>
      <c r="B3711" s="9" t="s">
        <v>3576</v>
      </c>
      <c r="C3711" s="3" t="s">
        <v>7687</v>
      </c>
      <c r="D3711" s="12">
        <v>600</v>
      </c>
      <c r="E3711" s="13">
        <v>780</v>
      </c>
      <c r="F3711" s="11" t="s">
        <v>8218</v>
      </c>
      <c r="G3711" s="11" t="s">
        <v>8223</v>
      </c>
      <c r="H3711" s="11" t="s">
        <v>8245</v>
      </c>
      <c r="I3711" s="11">
        <v>1430029680</v>
      </c>
      <c r="K3711" s="11">
        <v>1427741583</v>
      </c>
      <c r="L3711" s="11" t="b">
        <v>0</v>
      </c>
      <c r="M3711" s="11">
        <v>27</v>
      </c>
      <c r="N3711" s="11" t="b">
        <v>1</v>
      </c>
      <c r="O3711" s="11" t="s">
        <v>8269</v>
      </c>
      <c r="P3711" s="14">
        <f>ROUND(E3711/D3711*100,0)</f>
        <v>130</v>
      </c>
      <c r="Q3711" s="11">
        <f>IFERROR(ROUND(E3711/M3711,2),0)</f>
        <v>28.89</v>
      </c>
      <c r="R3711" s="16" t="s">
        <v>8315</v>
      </c>
      <c r="S3711" s="11" t="s">
        <v>8316</v>
      </c>
      <c r="T3711" s="21">
        <f>(((K3711/60)/60)/24)+DATE(1970,1,1)</f>
        <v>42093.786840277782</v>
      </c>
      <c r="U3711" s="21">
        <f>(((I3711/60)/60)/24)+DATE(1970,1,1)</f>
        <v>42120.26944444445</v>
      </c>
    </row>
    <row r="3712" spans="1:21" ht="49" x14ac:dyDescent="0.25">
      <c r="A3712">
        <v>3649</v>
      </c>
      <c r="B3712" s="9" t="s">
        <v>3647</v>
      </c>
      <c r="C3712" s="3" t="s">
        <v>7759</v>
      </c>
      <c r="D3712" s="12">
        <v>750</v>
      </c>
      <c r="E3712" s="13">
        <v>780</v>
      </c>
      <c r="F3712" s="11" t="s">
        <v>8218</v>
      </c>
      <c r="G3712" s="11" t="s">
        <v>8228</v>
      </c>
      <c r="H3712" s="11" t="s">
        <v>8250</v>
      </c>
      <c r="I3712" s="11">
        <v>1402938394</v>
      </c>
      <c r="K3712" s="11">
        <v>1400691994</v>
      </c>
      <c r="L3712" s="11" t="b">
        <v>0</v>
      </c>
      <c r="M3712" s="11">
        <v>8</v>
      </c>
      <c r="N3712" s="11" t="b">
        <v>1</v>
      </c>
      <c r="O3712" s="11" t="s">
        <v>8269</v>
      </c>
      <c r="P3712" s="14">
        <f>ROUND(E3712/D3712*100,0)</f>
        <v>104</v>
      </c>
      <c r="Q3712" s="11">
        <f>IFERROR(ROUND(E3712/M3712,2),0)</f>
        <v>97.5</v>
      </c>
      <c r="R3712" s="16" t="s">
        <v>8315</v>
      </c>
      <c r="S3712" s="11" t="s">
        <v>8316</v>
      </c>
      <c r="T3712" s="21">
        <f>(((K3712/60)/60)/24)+DATE(1970,1,1)</f>
        <v>41780.712893518517</v>
      </c>
      <c r="U3712" s="21">
        <f>(((I3712/60)/60)/24)+DATE(1970,1,1)</f>
        <v>41806.712893518517</v>
      </c>
    </row>
    <row r="3713" spans="1:21" ht="49" x14ac:dyDescent="0.25">
      <c r="A3713">
        <v>4057</v>
      </c>
      <c r="B3713" s="9" t="s">
        <v>4053</v>
      </c>
      <c r="C3713" s="3" t="s">
        <v>8161</v>
      </c>
      <c r="D3713" s="12">
        <v>3500</v>
      </c>
      <c r="E3713" s="13">
        <v>775</v>
      </c>
      <c r="F3713" s="11" t="s">
        <v>8220</v>
      </c>
      <c r="G3713" s="11" t="s">
        <v>8224</v>
      </c>
      <c r="H3713" s="11" t="s">
        <v>8246</v>
      </c>
      <c r="I3713" s="11">
        <v>1448492400</v>
      </c>
      <c r="K3713" s="11">
        <v>1446506080</v>
      </c>
      <c r="L3713" s="11" t="b">
        <v>0</v>
      </c>
      <c r="M3713" s="11">
        <v>6</v>
      </c>
      <c r="N3713" s="11" t="b">
        <v>0</v>
      </c>
      <c r="O3713" s="11" t="s">
        <v>8269</v>
      </c>
      <c r="P3713" s="14">
        <f>ROUND(E3713/D3713*100,0)</f>
        <v>22</v>
      </c>
      <c r="Q3713" s="11">
        <f>IFERROR(ROUND(E3713/M3713,2),0)</f>
        <v>129.16999999999999</v>
      </c>
      <c r="R3713" s="16" t="s">
        <v>8315</v>
      </c>
      <c r="S3713" s="11" t="s">
        <v>8316</v>
      </c>
      <c r="T3713" s="21">
        <f>(((K3713/60)/60)/24)+DATE(1970,1,1)</f>
        <v>42310.968518518523</v>
      </c>
      <c r="U3713" s="21">
        <f>(((I3713/60)/60)/24)+DATE(1970,1,1)</f>
        <v>42333.958333333328</v>
      </c>
    </row>
    <row r="3714" spans="1:21" ht="49" x14ac:dyDescent="0.25">
      <c r="A3714">
        <v>3552</v>
      </c>
      <c r="B3714" s="9" t="s">
        <v>3551</v>
      </c>
      <c r="C3714" s="3" t="s">
        <v>7662</v>
      </c>
      <c r="D3714" s="12">
        <v>773</v>
      </c>
      <c r="E3714" s="13">
        <v>773</v>
      </c>
      <c r="F3714" s="11" t="s">
        <v>8218</v>
      </c>
      <c r="G3714" s="11" t="s">
        <v>8224</v>
      </c>
      <c r="H3714" s="11" t="s">
        <v>8246</v>
      </c>
      <c r="I3714" s="11">
        <v>1403964324</v>
      </c>
      <c r="K3714" s="11">
        <v>1401372324</v>
      </c>
      <c r="L3714" s="11" t="b">
        <v>0</v>
      </c>
      <c r="M3714" s="11">
        <v>20</v>
      </c>
      <c r="N3714" s="11" t="b">
        <v>1</v>
      </c>
      <c r="O3714" s="11" t="s">
        <v>8269</v>
      </c>
      <c r="P3714" s="14">
        <f>ROUND(E3714/D3714*100,0)</f>
        <v>100</v>
      </c>
      <c r="Q3714" s="11">
        <f>IFERROR(ROUND(E3714/M3714,2),0)</f>
        <v>38.65</v>
      </c>
      <c r="R3714" s="16" t="s">
        <v>8315</v>
      </c>
      <c r="S3714" s="11" t="s">
        <v>8316</v>
      </c>
      <c r="T3714" s="21">
        <f>(((K3714/60)/60)/24)+DATE(1970,1,1)</f>
        <v>41788.587083333332</v>
      </c>
      <c r="U3714" s="21">
        <f>(((I3714/60)/60)/24)+DATE(1970,1,1)</f>
        <v>41818.587083333332</v>
      </c>
    </row>
    <row r="3715" spans="1:21" ht="49" x14ac:dyDescent="0.25">
      <c r="A3715">
        <v>3450</v>
      </c>
      <c r="B3715" s="9" t="s">
        <v>3449</v>
      </c>
      <c r="C3715" s="3" t="s">
        <v>7560</v>
      </c>
      <c r="D3715" s="12">
        <v>500</v>
      </c>
      <c r="E3715" s="13">
        <v>760</v>
      </c>
      <c r="F3715" s="11" t="s">
        <v>8218</v>
      </c>
      <c r="G3715" s="11" t="s">
        <v>8224</v>
      </c>
      <c r="H3715" s="11" t="s">
        <v>8246</v>
      </c>
      <c r="I3715" s="11">
        <v>1427990071</v>
      </c>
      <c r="K3715" s="11">
        <v>1422809671</v>
      </c>
      <c r="L3715" s="11" t="b">
        <v>0</v>
      </c>
      <c r="M3715" s="11">
        <v>39</v>
      </c>
      <c r="N3715" s="11" t="b">
        <v>1</v>
      </c>
      <c r="O3715" s="11" t="s">
        <v>8269</v>
      </c>
      <c r="P3715" s="14">
        <f>ROUND(E3715/D3715*100,0)</f>
        <v>152</v>
      </c>
      <c r="Q3715" s="11">
        <f>IFERROR(ROUND(E3715/M3715,2),0)</f>
        <v>19.489999999999998</v>
      </c>
      <c r="R3715" s="16" t="s">
        <v>8315</v>
      </c>
      <c r="S3715" s="11" t="s">
        <v>8316</v>
      </c>
      <c r="T3715" s="21">
        <f>(((K3715/60)/60)/24)+DATE(1970,1,1)</f>
        <v>42036.704525462963</v>
      </c>
      <c r="U3715" s="21">
        <f>(((I3715/60)/60)/24)+DATE(1970,1,1)</f>
        <v>42096.662858796291</v>
      </c>
    </row>
    <row r="3716" spans="1:21" ht="49" x14ac:dyDescent="0.25">
      <c r="A3716">
        <v>4083</v>
      </c>
      <c r="B3716" s="9" t="s">
        <v>4079</v>
      </c>
      <c r="C3716" s="3" t="s">
        <v>8186</v>
      </c>
      <c r="D3716" s="12">
        <v>3500</v>
      </c>
      <c r="E3716" s="13">
        <v>759</v>
      </c>
      <c r="F3716" s="11" t="s">
        <v>8220</v>
      </c>
      <c r="G3716" s="11" t="s">
        <v>8223</v>
      </c>
      <c r="H3716" s="11" t="s">
        <v>8245</v>
      </c>
      <c r="I3716" s="11">
        <v>1452795416</v>
      </c>
      <c r="K3716" s="11">
        <v>1450203416</v>
      </c>
      <c r="L3716" s="11" t="b">
        <v>0</v>
      </c>
      <c r="M3716" s="11">
        <v>6</v>
      </c>
      <c r="N3716" s="11" t="b">
        <v>0</v>
      </c>
      <c r="O3716" s="11" t="s">
        <v>8269</v>
      </c>
      <c r="P3716" s="14">
        <f>ROUND(E3716/D3716*100,0)</f>
        <v>22</v>
      </c>
      <c r="Q3716" s="11">
        <f>IFERROR(ROUND(E3716/M3716,2),0)</f>
        <v>126.5</v>
      </c>
      <c r="R3716" s="16" t="s">
        <v>8315</v>
      </c>
      <c r="S3716" s="11" t="s">
        <v>8316</v>
      </c>
      <c r="T3716" s="21">
        <f>(((K3716/60)/60)/24)+DATE(1970,1,1)</f>
        <v>42353.761759259258</v>
      </c>
      <c r="U3716" s="21">
        <f>(((I3716/60)/60)/24)+DATE(1970,1,1)</f>
        <v>42383.761759259258</v>
      </c>
    </row>
    <row r="3717" spans="1:21" ht="49" x14ac:dyDescent="0.25">
      <c r="A3717">
        <v>3652</v>
      </c>
      <c r="B3717" s="9" t="s">
        <v>2867</v>
      </c>
      <c r="C3717" s="3" t="s">
        <v>7762</v>
      </c>
      <c r="D3717" s="12">
        <v>300</v>
      </c>
      <c r="E3717" s="13">
        <v>752</v>
      </c>
      <c r="F3717" s="11" t="s">
        <v>8218</v>
      </c>
      <c r="G3717" s="11" t="s">
        <v>8228</v>
      </c>
      <c r="H3717" s="11" t="s">
        <v>8250</v>
      </c>
      <c r="I3717" s="11">
        <v>1472097540</v>
      </c>
      <c r="K3717" s="11">
        <v>1471188502</v>
      </c>
      <c r="L3717" s="11" t="b">
        <v>0</v>
      </c>
      <c r="M3717" s="11">
        <v>17</v>
      </c>
      <c r="N3717" s="11" t="b">
        <v>1</v>
      </c>
      <c r="O3717" s="11" t="s">
        <v>8269</v>
      </c>
      <c r="P3717" s="14">
        <f>ROUND(E3717/D3717*100,0)</f>
        <v>251</v>
      </c>
      <c r="Q3717" s="11">
        <f>IFERROR(ROUND(E3717/M3717,2),0)</f>
        <v>44.24</v>
      </c>
      <c r="R3717" s="16" t="s">
        <v>8315</v>
      </c>
      <c r="S3717" s="11" t="s">
        <v>8316</v>
      </c>
      <c r="T3717" s="21">
        <f>(((K3717/60)/60)/24)+DATE(1970,1,1)</f>
        <v>42596.644699074073</v>
      </c>
      <c r="U3717" s="21">
        <f>(((I3717/60)/60)/24)+DATE(1970,1,1)</f>
        <v>42607.165972222225</v>
      </c>
    </row>
    <row r="3718" spans="1:21" ht="49" x14ac:dyDescent="0.25">
      <c r="A3718">
        <v>4074</v>
      </c>
      <c r="B3718" s="9" t="s">
        <v>4070</v>
      </c>
      <c r="C3718" s="3" t="s">
        <v>8177</v>
      </c>
      <c r="D3718" s="12">
        <v>2750</v>
      </c>
      <c r="E3718" s="13">
        <v>735</v>
      </c>
      <c r="F3718" s="11" t="s">
        <v>8220</v>
      </c>
      <c r="G3718" s="11" t="s">
        <v>8224</v>
      </c>
      <c r="H3718" s="11" t="s">
        <v>8246</v>
      </c>
      <c r="I3718" s="11">
        <v>1446732975</v>
      </c>
      <c r="K3718" s="11">
        <v>1444137375</v>
      </c>
      <c r="L3718" s="11" t="b">
        <v>0</v>
      </c>
      <c r="M3718" s="11">
        <v>21</v>
      </c>
      <c r="N3718" s="11" t="b">
        <v>0</v>
      </c>
      <c r="O3718" s="11" t="s">
        <v>8269</v>
      </c>
      <c r="P3718" s="14">
        <f>ROUND(E3718/D3718*100,0)</f>
        <v>27</v>
      </c>
      <c r="Q3718" s="11">
        <f>IFERROR(ROUND(E3718/M3718,2),0)</f>
        <v>35</v>
      </c>
      <c r="R3718" s="16" t="s">
        <v>8315</v>
      </c>
      <c r="S3718" s="11" t="s">
        <v>8316</v>
      </c>
      <c r="T3718" s="21">
        <f>(((K3718/60)/60)/24)+DATE(1970,1,1)</f>
        <v>42283.552951388891</v>
      </c>
      <c r="U3718" s="21">
        <f>(((I3718/60)/60)/24)+DATE(1970,1,1)</f>
        <v>42313.594618055555</v>
      </c>
    </row>
    <row r="3719" spans="1:21" ht="49" x14ac:dyDescent="0.25">
      <c r="A3719">
        <v>4094</v>
      </c>
      <c r="B3719" s="9" t="s">
        <v>4090</v>
      </c>
      <c r="C3719" s="3" t="s">
        <v>8197</v>
      </c>
      <c r="D3719" s="12">
        <v>2000</v>
      </c>
      <c r="E3719" s="13">
        <v>730</v>
      </c>
      <c r="F3719" s="11" t="s">
        <v>8220</v>
      </c>
      <c r="G3719" s="11" t="s">
        <v>8223</v>
      </c>
      <c r="H3719" s="11" t="s">
        <v>8245</v>
      </c>
      <c r="I3719" s="11">
        <v>1413953940</v>
      </c>
      <c r="K3719" s="11">
        <v>1410141900</v>
      </c>
      <c r="L3719" s="11" t="b">
        <v>0</v>
      </c>
      <c r="M3719" s="11">
        <v>8</v>
      </c>
      <c r="N3719" s="11" t="b">
        <v>0</v>
      </c>
      <c r="O3719" s="11" t="s">
        <v>8269</v>
      </c>
      <c r="P3719" s="14">
        <f>ROUND(E3719/D3719*100,0)</f>
        <v>37</v>
      </c>
      <c r="Q3719" s="11">
        <f>IFERROR(ROUND(E3719/M3719,2),0)</f>
        <v>91.25</v>
      </c>
      <c r="R3719" s="16" t="s">
        <v>8315</v>
      </c>
      <c r="S3719" s="11" t="s">
        <v>8316</v>
      </c>
      <c r="T3719" s="21">
        <f>(((K3719/60)/60)/24)+DATE(1970,1,1)</f>
        <v>41890.086805555555</v>
      </c>
      <c r="U3719" s="21">
        <f>(((I3719/60)/60)/24)+DATE(1970,1,1)</f>
        <v>41934.207638888889</v>
      </c>
    </row>
    <row r="3720" spans="1:21" ht="49" x14ac:dyDescent="0.25">
      <c r="A3720">
        <v>3295</v>
      </c>
      <c r="B3720" s="9" t="s">
        <v>3295</v>
      </c>
      <c r="C3720" s="3" t="s">
        <v>7405</v>
      </c>
      <c r="D3720" s="12">
        <v>700</v>
      </c>
      <c r="E3720" s="13">
        <v>720.01</v>
      </c>
      <c r="F3720" s="11" t="s">
        <v>8218</v>
      </c>
      <c r="G3720" s="11" t="s">
        <v>8224</v>
      </c>
      <c r="H3720" s="11" t="s">
        <v>8246</v>
      </c>
      <c r="I3720" s="11">
        <v>1474886229</v>
      </c>
      <c r="K3720" s="11">
        <v>1472294229</v>
      </c>
      <c r="L3720" s="11" t="b">
        <v>0</v>
      </c>
      <c r="M3720" s="11">
        <v>27</v>
      </c>
      <c r="N3720" s="11" t="b">
        <v>1</v>
      </c>
      <c r="O3720" s="11" t="s">
        <v>8269</v>
      </c>
      <c r="P3720" s="14">
        <f>ROUND(E3720/D3720*100,0)</f>
        <v>103</v>
      </c>
      <c r="Q3720" s="11">
        <f>IFERROR(ROUND(E3720/M3720,2),0)</f>
        <v>26.67</v>
      </c>
      <c r="R3720" s="16" t="s">
        <v>8315</v>
      </c>
      <c r="S3720" s="11" t="s">
        <v>8316</v>
      </c>
      <c r="T3720" s="21">
        <f>(((K3720/60)/60)/24)+DATE(1970,1,1)</f>
        <v>42609.442465277782</v>
      </c>
      <c r="U3720" s="21">
        <f>(((I3720/60)/60)/24)+DATE(1970,1,1)</f>
        <v>42639.442465277782</v>
      </c>
    </row>
    <row r="3721" spans="1:21" ht="49" x14ac:dyDescent="0.25">
      <c r="A3721">
        <v>3539</v>
      </c>
      <c r="B3721" s="9" t="s">
        <v>3538</v>
      </c>
      <c r="C3721" s="3" t="s">
        <v>7649</v>
      </c>
      <c r="D3721" s="12">
        <v>600</v>
      </c>
      <c r="E3721" s="13">
        <v>718</v>
      </c>
      <c r="F3721" s="11" t="s">
        <v>8218</v>
      </c>
      <c r="G3721" s="11" t="s">
        <v>8223</v>
      </c>
      <c r="H3721" s="11" t="s">
        <v>8245</v>
      </c>
      <c r="I3721" s="11">
        <v>1473358122</v>
      </c>
      <c r="K3721" s="11">
        <v>1471543722</v>
      </c>
      <c r="L3721" s="11" t="b">
        <v>0</v>
      </c>
      <c r="M3721" s="11">
        <v>13</v>
      </c>
      <c r="N3721" s="11" t="b">
        <v>1</v>
      </c>
      <c r="O3721" s="11" t="s">
        <v>8269</v>
      </c>
      <c r="P3721" s="14">
        <f>ROUND(E3721/D3721*100,0)</f>
        <v>120</v>
      </c>
      <c r="Q3721" s="11">
        <f>IFERROR(ROUND(E3721/M3721,2),0)</f>
        <v>55.23</v>
      </c>
      <c r="R3721" s="16" t="s">
        <v>8315</v>
      </c>
      <c r="S3721" s="11" t="s">
        <v>8316</v>
      </c>
      <c r="T3721" s="21">
        <f>(((K3721/60)/60)/24)+DATE(1970,1,1)</f>
        <v>42600.756041666667</v>
      </c>
      <c r="U3721" s="21">
        <f>(((I3721/60)/60)/24)+DATE(1970,1,1)</f>
        <v>42621.756041666667</v>
      </c>
    </row>
    <row r="3722" spans="1:21" ht="33" x14ac:dyDescent="0.25">
      <c r="A3722">
        <v>3826</v>
      </c>
      <c r="B3722" s="9" t="s">
        <v>3823</v>
      </c>
      <c r="C3722" s="3" t="s">
        <v>7935</v>
      </c>
      <c r="D3722" s="12">
        <v>600</v>
      </c>
      <c r="E3722" s="13">
        <v>715</v>
      </c>
      <c r="F3722" s="11" t="s">
        <v>8218</v>
      </c>
      <c r="G3722" s="11" t="s">
        <v>8224</v>
      </c>
      <c r="H3722" s="11" t="s">
        <v>8246</v>
      </c>
      <c r="I3722" s="11">
        <v>1430993394</v>
      </c>
      <c r="K3722" s="11">
        <v>1428401394</v>
      </c>
      <c r="L3722" s="11" t="b">
        <v>0</v>
      </c>
      <c r="M3722" s="11">
        <v>26</v>
      </c>
      <c r="N3722" s="11" t="b">
        <v>1</v>
      </c>
      <c r="O3722" s="11" t="s">
        <v>8269</v>
      </c>
      <c r="P3722" s="14">
        <f>ROUND(E3722/D3722*100,0)</f>
        <v>119</v>
      </c>
      <c r="Q3722" s="11">
        <f>IFERROR(ROUND(E3722/M3722,2),0)</f>
        <v>27.5</v>
      </c>
      <c r="R3722" s="16" t="s">
        <v>8315</v>
      </c>
      <c r="S3722" s="11" t="s">
        <v>8316</v>
      </c>
      <c r="T3722" s="21">
        <f>(((K3722/60)/60)/24)+DATE(1970,1,1)</f>
        <v>42101.423541666663</v>
      </c>
      <c r="U3722" s="21">
        <f>(((I3722/60)/60)/24)+DATE(1970,1,1)</f>
        <v>42131.423541666663</v>
      </c>
    </row>
    <row r="3723" spans="1:21" ht="49" x14ac:dyDescent="0.25">
      <c r="A3723">
        <v>3998</v>
      </c>
      <c r="B3723" s="9" t="s">
        <v>3994</v>
      </c>
      <c r="C3723" s="3" t="s">
        <v>8104</v>
      </c>
      <c r="D3723" s="12">
        <v>1250</v>
      </c>
      <c r="E3723" s="13">
        <v>715</v>
      </c>
      <c r="F3723" s="11" t="s">
        <v>8220</v>
      </c>
      <c r="G3723" s="11" t="s">
        <v>8223</v>
      </c>
      <c r="H3723" s="11" t="s">
        <v>8245</v>
      </c>
      <c r="I3723" s="11">
        <v>1427580426</v>
      </c>
      <c r="K3723" s="11">
        <v>1424992026</v>
      </c>
      <c r="L3723" s="11" t="b">
        <v>0</v>
      </c>
      <c r="M3723" s="11">
        <v>12</v>
      </c>
      <c r="N3723" s="11" t="b">
        <v>0</v>
      </c>
      <c r="O3723" s="11" t="s">
        <v>8269</v>
      </c>
      <c r="P3723" s="14">
        <f>ROUND(E3723/D3723*100,0)</f>
        <v>57</v>
      </c>
      <c r="Q3723" s="11">
        <f>IFERROR(ROUND(E3723/M3723,2),0)</f>
        <v>59.58</v>
      </c>
      <c r="R3723" s="16" t="s">
        <v>8315</v>
      </c>
      <c r="S3723" s="11" t="s">
        <v>8316</v>
      </c>
      <c r="T3723" s="21">
        <f>(((K3723/60)/60)/24)+DATE(1970,1,1)</f>
        <v>42061.963263888887</v>
      </c>
      <c r="U3723" s="21">
        <f>(((I3723/60)/60)/24)+DATE(1970,1,1)</f>
        <v>42091.921597222223</v>
      </c>
    </row>
    <row r="3724" spans="1:21" ht="49" x14ac:dyDescent="0.25">
      <c r="A3724">
        <v>3665</v>
      </c>
      <c r="B3724" s="9" t="s">
        <v>3662</v>
      </c>
      <c r="C3724" s="3" t="s">
        <v>7775</v>
      </c>
      <c r="D3724" s="12">
        <v>620</v>
      </c>
      <c r="E3724" s="13">
        <v>714</v>
      </c>
      <c r="F3724" s="11" t="s">
        <v>8218</v>
      </c>
      <c r="G3724" s="11" t="s">
        <v>8229</v>
      </c>
      <c r="H3724" s="11" t="s">
        <v>8248</v>
      </c>
      <c r="I3724" s="11">
        <v>1446062040</v>
      </c>
      <c r="K3724" s="11">
        <v>1445109822</v>
      </c>
      <c r="L3724" s="11" t="b">
        <v>0</v>
      </c>
      <c r="M3724" s="11">
        <v>14</v>
      </c>
      <c r="N3724" s="11" t="b">
        <v>1</v>
      </c>
      <c r="O3724" s="11" t="s">
        <v>8269</v>
      </c>
      <c r="P3724" s="14">
        <f>ROUND(E3724/D3724*100,0)</f>
        <v>115</v>
      </c>
      <c r="Q3724" s="11">
        <f>IFERROR(ROUND(E3724/M3724,2),0)</f>
        <v>51</v>
      </c>
      <c r="R3724" s="16" t="s">
        <v>8315</v>
      </c>
      <c r="S3724" s="11" t="s">
        <v>8316</v>
      </c>
      <c r="T3724" s="21">
        <f>(((K3724/60)/60)/24)+DATE(1970,1,1)</f>
        <v>42294.808124999996</v>
      </c>
      <c r="U3724" s="21">
        <f>(((I3724/60)/60)/24)+DATE(1970,1,1)</f>
        <v>42305.829166666663</v>
      </c>
    </row>
    <row r="3725" spans="1:21" ht="49" x14ac:dyDescent="0.25">
      <c r="A3725">
        <v>3294</v>
      </c>
      <c r="B3725" s="9" t="s">
        <v>3294</v>
      </c>
      <c r="C3725" s="3" t="s">
        <v>7404</v>
      </c>
      <c r="D3725" s="12">
        <v>600</v>
      </c>
      <c r="E3725" s="13">
        <v>710</v>
      </c>
      <c r="F3725" s="11" t="s">
        <v>8218</v>
      </c>
      <c r="G3725" s="11" t="s">
        <v>8224</v>
      </c>
      <c r="H3725" s="11" t="s">
        <v>8246</v>
      </c>
      <c r="I3725" s="11">
        <v>1434459554</v>
      </c>
      <c r="K3725" s="11">
        <v>1431867554</v>
      </c>
      <c r="L3725" s="11" t="b">
        <v>0</v>
      </c>
      <c r="M3725" s="11">
        <v>24</v>
      </c>
      <c r="N3725" s="11" t="b">
        <v>1</v>
      </c>
      <c r="O3725" s="11" t="s">
        <v>8269</v>
      </c>
      <c r="P3725" s="14">
        <f>ROUND(E3725/D3725*100,0)</f>
        <v>118</v>
      </c>
      <c r="Q3725" s="11">
        <f>IFERROR(ROUND(E3725/M3725,2),0)</f>
        <v>29.58</v>
      </c>
      <c r="R3725" s="16" t="s">
        <v>8315</v>
      </c>
      <c r="S3725" s="11" t="s">
        <v>8316</v>
      </c>
      <c r="T3725" s="21">
        <f>(((K3725/60)/60)/24)+DATE(1970,1,1)</f>
        <v>42141.541134259256</v>
      </c>
      <c r="U3725" s="21">
        <f>(((I3725/60)/60)/24)+DATE(1970,1,1)</f>
        <v>42171.541134259256</v>
      </c>
    </row>
    <row r="3726" spans="1:21" ht="49" x14ac:dyDescent="0.25">
      <c r="A3726">
        <v>3454</v>
      </c>
      <c r="B3726" s="9" t="s">
        <v>3453</v>
      </c>
      <c r="C3726" s="3" t="s">
        <v>7564</v>
      </c>
      <c r="D3726" s="12">
        <v>700</v>
      </c>
      <c r="E3726" s="13">
        <v>705</v>
      </c>
      <c r="F3726" s="11" t="s">
        <v>8218</v>
      </c>
      <c r="G3726" s="11" t="s">
        <v>8224</v>
      </c>
      <c r="H3726" s="11" t="s">
        <v>8246</v>
      </c>
      <c r="I3726" s="11">
        <v>1406825159</v>
      </c>
      <c r="K3726" s="11">
        <v>1404233159</v>
      </c>
      <c r="L3726" s="11" t="b">
        <v>0</v>
      </c>
      <c r="M3726" s="11">
        <v>21</v>
      </c>
      <c r="N3726" s="11" t="b">
        <v>1</v>
      </c>
      <c r="O3726" s="11" t="s">
        <v>8269</v>
      </c>
      <c r="P3726" s="14">
        <f>ROUND(E3726/D3726*100,0)</f>
        <v>101</v>
      </c>
      <c r="Q3726" s="11">
        <f>IFERROR(ROUND(E3726/M3726,2),0)</f>
        <v>33.57</v>
      </c>
      <c r="R3726" s="16" t="s">
        <v>8315</v>
      </c>
      <c r="S3726" s="11" t="s">
        <v>8316</v>
      </c>
      <c r="T3726" s="21">
        <f>(((K3726/60)/60)/24)+DATE(1970,1,1)</f>
        <v>41821.698599537034</v>
      </c>
      <c r="U3726" s="21">
        <f>(((I3726/60)/60)/24)+DATE(1970,1,1)</f>
        <v>41851.698599537034</v>
      </c>
    </row>
    <row r="3727" spans="1:21" ht="49" x14ac:dyDescent="0.25">
      <c r="A3727">
        <v>3461</v>
      </c>
      <c r="B3727" s="9" t="s">
        <v>3460</v>
      </c>
      <c r="C3727" s="3" t="s">
        <v>7571</v>
      </c>
      <c r="D3727" s="12">
        <v>500</v>
      </c>
      <c r="E3727" s="13">
        <v>695</v>
      </c>
      <c r="F3727" s="11" t="s">
        <v>8218</v>
      </c>
      <c r="G3727" s="11" t="s">
        <v>8223</v>
      </c>
      <c r="H3727" s="11" t="s">
        <v>8245</v>
      </c>
      <c r="I3727" s="11">
        <v>1477710000</v>
      </c>
      <c r="K3727" s="11">
        <v>1475248279</v>
      </c>
      <c r="L3727" s="11" t="b">
        <v>0</v>
      </c>
      <c r="M3727" s="11">
        <v>12</v>
      </c>
      <c r="N3727" s="11" t="b">
        <v>1</v>
      </c>
      <c r="O3727" s="11" t="s">
        <v>8269</v>
      </c>
      <c r="P3727" s="14">
        <f>ROUND(E3727/D3727*100,0)</f>
        <v>139</v>
      </c>
      <c r="Q3727" s="11">
        <f>IFERROR(ROUND(E3727/M3727,2),0)</f>
        <v>57.92</v>
      </c>
      <c r="R3727" s="16" t="s">
        <v>8315</v>
      </c>
      <c r="S3727" s="11" t="s">
        <v>8316</v>
      </c>
      <c r="T3727" s="21">
        <f>(((K3727/60)/60)/24)+DATE(1970,1,1)</f>
        <v>42643.632858796293</v>
      </c>
      <c r="U3727" s="21">
        <f>(((I3727/60)/60)/24)+DATE(1970,1,1)</f>
        <v>42672.125</v>
      </c>
    </row>
    <row r="3728" spans="1:21" ht="49" x14ac:dyDescent="0.25">
      <c r="A3728">
        <v>3289</v>
      </c>
      <c r="B3728" s="9" t="s">
        <v>3289</v>
      </c>
      <c r="C3728" s="3" t="s">
        <v>7399</v>
      </c>
      <c r="D3728" s="12">
        <v>500</v>
      </c>
      <c r="E3728" s="13">
        <v>665.21</v>
      </c>
      <c r="F3728" s="11" t="s">
        <v>8218</v>
      </c>
      <c r="G3728" s="11" t="s">
        <v>8224</v>
      </c>
      <c r="H3728" s="11" t="s">
        <v>8246</v>
      </c>
      <c r="I3728" s="11">
        <v>1487580602</v>
      </c>
      <c r="K3728" s="11">
        <v>1485161402</v>
      </c>
      <c r="L3728" s="11" t="b">
        <v>0</v>
      </c>
      <c r="M3728" s="11">
        <v>25</v>
      </c>
      <c r="N3728" s="11" t="b">
        <v>1</v>
      </c>
      <c r="O3728" s="11" t="s">
        <v>8269</v>
      </c>
      <c r="P3728" s="14">
        <f>ROUND(E3728/D3728*100,0)</f>
        <v>133</v>
      </c>
      <c r="Q3728" s="11">
        <f>IFERROR(ROUND(E3728/M3728,2),0)</f>
        <v>26.61</v>
      </c>
      <c r="R3728" s="16" t="s">
        <v>8315</v>
      </c>
      <c r="S3728" s="11" t="s">
        <v>8316</v>
      </c>
      <c r="T3728" s="21">
        <f>(((K3728/60)/60)/24)+DATE(1970,1,1)</f>
        <v>42758.368078703701</v>
      </c>
      <c r="U3728" s="21">
        <f>(((I3728/60)/60)/24)+DATE(1970,1,1)</f>
        <v>42786.368078703701</v>
      </c>
    </row>
    <row r="3729" spans="1:21" ht="49" x14ac:dyDescent="0.25">
      <c r="A3729">
        <v>3529</v>
      </c>
      <c r="B3729" s="9" t="s">
        <v>3528</v>
      </c>
      <c r="C3729" s="3" t="s">
        <v>7639</v>
      </c>
      <c r="D3729" s="12">
        <v>500</v>
      </c>
      <c r="E3729" s="13">
        <v>660</v>
      </c>
      <c r="F3729" s="11" t="s">
        <v>8218</v>
      </c>
      <c r="G3729" s="11" t="s">
        <v>8223</v>
      </c>
      <c r="H3729" s="11" t="s">
        <v>8245</v>
      </c>
      <c r="I3729" s="11">
        <v>1436749200</v>
      </c>
      <c r="K3729" s="11">
        <v>1434997018</v>
      </c>
      <c r="L3729" s="11" t="b">
        <v>0</v>
      </c>
      <c r="M3729" s="11">
        <v>18</v>
      </c>
      <c r="N3729" s="11" t="b">
        <v>1</v>
      </c>
      <c r="O3729" s="11" t="s">
        <v>8269</v>
      </c>
      <c r="P3729" s="14">
        <f>ROUND(E3729/D3729*100,0)</f>
        <v>132</v>
      </c>
      <c r="Q3729" s="11">
        <f>IFERROR(ROUND(E3729/M3729,2),0)</f>
        <v>36.67</v>
      </c>
      <c r="R3729" s="16" t="s">
        <v>8315</v>
      </c>
      <c r="S3729" s="11" t="s">
        <v>8316</v>
      </c>
      <c r="T3729" s="21">
        <f>(((K3729/60)/60)/24)+DATE(1970,1,1)</f>
        <v>42177.761782407411</v>
      </c>
      <c r="U3729" s="21">
        <f>(((I3729/60)/60)/24)+DATE(1970,1,1)</f>
        <v>42198.041666666672</v>
      </c>
    </row>
    <row r="3730" spans="1:21" ht="49" x14ac:dyDescent="0.25">
      <c r="A3730">
        <v>3451</v>
      </c>
      <c r="B3730" s="9" t="s">
        <v>3450</v>
      </c>
      <c r="C3730" s="3" t="s">
        <v>7561</v>
      </c>
      <c r="D3730" s="12">
        <v>650</v>
      </c>
      <c r="E3730" s="13">
        <v>658</v>
      </c>
      <c r="F3730" s="11" t="s">
        <v>8218</v>
      </c>
      <c r="G3730" s="11" t="s">
        <v>8223</v>
      </c>
      <c r="H3730" s="11" t="s">
        <v>8245</v>
      </c>
      <c r="I3730" s="11">
        <v>1429636927</v>
      </c>
      <c r="K3730" s="11">
        <v>1427304127</v>
      </c>
      <c r="L3730" s="11" t="b">
        <v>0</v>
      </c>
      <c r="M3730" s="11">
        <v>16</v>
      </c>
      <c r="N3730" s="11" t="b">
        <v>1</v>
      </c>
      <c r="O3730" s="11" t="s">
        <v>8269</v>
      </c>
      <c r="P3730" s="14">
        <f>ROUND(E3730/D3730*100,0)</f>
        <v>101</v>
      </c>
      <c r="Q3730" s="11">
        <f>IFERROR(ROUND(E3730/M3730,2),0)</f>
        <v>41.13</v>
      </c>
      <c r="R3730" s="16" t="s">
        <v>8315</v>
      </c>
      <c r="S3730" s="11" t="s">
        <v>8316</v>
      </c>
      <c r="T3730" s="21">
        <f>(((K3730/60)/60)/24)+DATE(1970,1,1)</f>
        <v>42088.723692129628</v>
      </c>
      <c r="U3730" s="21">
        <f>(((I3730/60)/60)/24)+DATE(1970,1,1)</f>
        <v>42115.723692129628</v>
      </c>
    </row>
    <row r="3731" spans="1:21" ht="49" x14ac:dyDescent="0.25">
      <c r="A3731">
        <v>3928</v>
      </c>
      <c r="B3731" s="9" t="s">
        <v>3925</v>
      </c>
      <c r="C3731" s="3" t="s">
        <v>8036</v>
      </c>
      <c r="D3731" s="12">
        <v>5000</v>
      </c>
      <c r="E3731" s="13">
        <v>651</v>
      </c>
      <c r="F3731" s="11" t="s">
        <v>8220</v>
      </c>
      <c r="G3731" s="11" t="s">
        <v>8223</v>
      </c>
      <c r="H3731" s="11" t="s">
        <v>8245</v>
      </c>
      <c r="I3731" s="11">
        <v>1444971540</v>
      </c>
      <c r="K3731" s="11">
        <v>1442593427</v>
      </c>
      <c r="L3731" s="11" t="b">
        <v>0</v>
      </c>
      <c r="M3731" s="11">
        <v>7</v>
      </c>
      <c r="N3731" s="11" t="b">
        <v>0</v>
      </c>
      <c r="O3731" s="11" t="s">
        <v>8269</v>
      </c>
      <c r="P3731" s="14">
        <f>ROUND(E3731/D3731*100,0)</f>
        <v>13</v>
      </c>
      <c r="Q3731" s="11">
        <f>IFERROR(ROUND(E3731/M3731,2),0)</f>
        <v>93</v>
      </c>
      <c r="R3731" s="16" t="s">
        <v>8315</v>
      </c>
      <c r="S3731" s="11" t="s">
        <v>8316</v>
      </c>
      <c r="T3731" s="21">
        <f>(((K3731/60)/60)/24)+DATE(1970,1,1)</f>
        <v>42265.683182870373</v>
      </c>
      <c r="U3731" s="21">
        <f>(((I3731/60)/60)/24)+DATE(1970,1,1)</f>
        <v>42293.207638888889</v>
      </c>
    </row>
    <row r="3732" spans="1:21" ht="49" x14ac:dyDescent="0.25">
      <c r="A3732">
        <v>3345</v>
      </c>
      <c r="B3732" s="9" t="s">
        <v>3345</v>
      </c>
      <c r="C3732" s="3" t="s">
        <v>7455</v>
      </c>
      <c r="D3732" s="12">
        <v>500</v>
      </c>
      <c r="E3732" s="13">
        <v>650</v>
      </c>
      <c r="F3732" s="11" t="s">
        <v>8218</v>
      </c>
      <c r="G3732" s="11" t="s">
        <v>8223</v>
      </c>
      <c r="H3732" s="11" t="s">
        <v>8245</v>
      </c>
      <c r="I3732" s="11">
        <v>1429317420</v>
      </c>
      <c r="K3732" s="11">
        <v>1424226768</v>
      </c>
      <c r="L3732" s="11" t="b">
        <v>0</v>
      </c>
      <c r="M3732" s="11">
        <v>13</v>
      </c>
      <c r="N3732" s="11" t="b">
        <v>1</v>
      </c>
      <c r="O3732" s="11" t="s">
        <v>8269</v>
      </c>
      <c r="P3732" s="14">
        <f>ROUND(E3732/D3732*100,0)</f>
        <v>130</v>
      </c>
      <c r="Q3732" s="11">
        <f>IFERROR(ROUND(E3732/M3732,2),0)</f>
        <v>50</v>
      </c>
      <c r="R3732" s="16" t="s">
        <v>8315</v>
      </c>
      <c r="S3732" s="11" t="s">
        <v>8316</v>
      </c>
      <c r="T3732" s="21">
        <f>(((K3732/60)/60)/24)+DATE(1970,1,1)</f>
        <v>42053.106111111112</v>
      </c>
      <c r="U3732" s="21">
        <f>(((I3732/60)/60)/24)+DATE(1970,1,1)</f>
        <v>42112.025694444441</v>
      </c>
    </row>
    <row r="3733" spans="1:21" ht="49" x14ac:dyDescent="0.25">
      <c r="A3733">
        <v>3413</v>
      </c>
      <c r="B3733" s="9" t="s">
        <v>3412</v>
      </c>
      <c r="C3733" s="3" t="s">
        <v>7523</v>
      </c>
      <c r="D3733" s="12">
        <v>500</v>
      </c>
      <c r="E3733" s="13">
        <v>650</v>
      </c>
      <c r="F3733" s="11" t="s">
        <v>8218</v>
      </c>
      <c r="G3733" s="11" t="s">
        <v>8223</v>
      </c>
      <c r="H3733" s="11" t="s">
        <v>8245</v>
      </c>
      <c r="I3733" s="11">
        <v>1425099540</v>
      </c>
      <c r="K3733" s="11">
        <v>1424280938</v>
      </c>
      <c r="L3733" s="11" t="b">
        <v>0</v>
      </c>
      <c r="M3733" s="11">
        <v>14</v>
      </c>
      <c r="N3733" s="11" t="b">
        <v>1</v>
      </c>
      <c r="O3733" s="11" t="s">
        <v>8269</v>
      </c>
      <c r="P3733" s="14">
        <f>ROUND(E3733/D3733*100,0)</f>
        <v>130</v>
      </c>
      <c r="Q3733" s="11">
        <f>IFERROR(ROUND(E3733/M3733,2),0)</f>
        <v>46.43</v>
      </c>
      <c r="R3733" s="16" t="s">
        <v>8315</v>
      </c>
      <c r="S3733" s="11" t="s">
        <v>8316</v>
      </c>
      <c r="T3733" s="21">
        <f>(((K3733/60)/60)/24)+DATE(1970,1,1)</f>
        <v>42053.733078703706</v>
      </c>
      <c r="U3733" s="21">
        <f>(((I3733/60)/60)/24)+DATE(1970,1,1)</f>
        <v>42063.207638888889</v>
      </c>
    </row>
    <row r="3734" spans="1:21" ht="49" x14ac:dyDescent="0.25">
      <c r="A3734">
        <v>3865</v>
      </c>
      <c r="B3734" s="9" t="s">
        <v>3862</v>
      </c>
      <c r="C3734" s="3" t="s">
        <v>7974</v>
      </c>
      <c r="D3734" s="12">
        <v>2413</v>
      </c>
      <c r="E3734" s="13">
        <v>650</v>
      </c>
      <c r="F3734" s="11" t="s">
        <v>8220</v>
      </c>
      <c r="G3734" s="11" t="s">
        <v>8228</v>
      </c>
      <c r="H3734" s="11" t="s">
        <v>8250</v>
      </c>
      <c r="I3734" s="11">
        <v>1409376600</v>
      </c>
      <c r="K3734" s="11">
        <v>1405957098</v>
      </c>
      <c r="L3734" s="11" t="b">
        <v>0</v>
      </c>
      <c r="M3734" s="11">
        <v>14</v>
      </c>
      <c r="N3734" s="11" t="b">
        <v>0</v>
      </c>
      <c r="O3734" s="11" t="s">
        <v>8269</v>
      </c>
      <c r="P3734" s="14">
        <f>ROUND(E3734/D3734*100,0)</f>
        <v>27</v>
      </c>
      <c r="Q3734" s="11">
        <f>IFERROR(ROUND(E3734/M3734,2),0)</f>
        <v>46.43</v>
      </c>
      <c r="R3734" s="16" t="s">
        <v>8315</v>
      </c>
      <c r="S3734" s="11" t="s">
        <v>8316</v>
      </c>
      <c r="T3734" s="21">
        <f>(((K3734/60)/60)/24)+DATE(1970,1,1)</f>
        <v>41841.651597222226</v>
      </c>
      <c r="U3734" s="21">
        <f>(((I3734/60)/60)/24)+DATE(1970,1,1)</f>
        <v>41881.229166666664</v>
      </c>
    </row>
    <row r="3735" spans="1:21" ht="33" x14ac:dyDescent="0.25">
      <c r="A3735">
        <v>3131</v>
      </c>
      <c r="B3735" s="9" t="s">
        <v>3131</v>
      </c>
      <c r="C3735" s="3" t="s">
        <v>7241</v>
      </c>
      <c r="D3735" s="12">
        <v>4100</v>
      </c>
      <c r="E3735" s="13">
        <v>645</v>
      </c>
      <c r="F3735" s="11" t="s">
        <v>8221</v>
      </c>
      <c r="G3735" s="11" t="s">
        <v>8223</v>
      </c>
      <c r="H3735" s="11" t="s">
        <v>8245</v>
      </c>
      <c r="I3735" s="11">
        <v>1491656045</v>
      </c>
      <c r="K3735" s="11">
        <v>1489067645</v>
      </c>
      <c r="L3735" s="11" t="b">
        <v>0</v>
      </c>
      <c r="M3735" s="11">
        <v>12</v>
      </c>
      <c r="N3735" s="11" t="b">
        <v>0</v>
      </c>
      <c r="O3735" s="11" t="s">
        <v>8269</v>
      </c>
      <c r="P3735" s="14">
        <f>ROUND(E3735/D3735*100,0)</f>
        <v>16</v>
      </c>
      <c r="Q3735" s="11">
        <f>IFERROR(ROUND(E3735/M3735,2),0)</f>
        <v>53.75</v>
      </c>
      <c r="R3735" s="16" t="s">
        <v>8315</v>
      </c>
      <c r="S3735" s="11" t="s">
        <v>8316</v>
      </c>
      <c r="T3735" s="21">
        <f>(((K3735/60)/60)/24)+DATE(1970,1,1)</f>
        <v>42803.579224537039</v>
      </c>
      <c r="U3735" s="21">
        <f>(((I3735/60)/60)/24)+DATE(1970,1,1)</f>
        <v>42833.537557870368</v>
      </c>
    </row>
    <row r="3736" spans="1:21" ht="49" x14ac:dyDescent="0.25">
      <c r="A3736">
        <v>3958</v>
      </c>
      <c r="B3736" s="9" t="s">
        <v>3955</v>
      </c>
      <c r="C3736" s="3" t="s">
        <v>8065</v>
      </c>
      <c r="D3736" s="12">
        <v>2000</v>
      </c>
      <c r="E3736" s="13">
        <v>641</v>
      </c>
      <c r="F3736" s="11" t="s">
        <v>8220</v>
      </c>
      <c r="G3736" s="11" t="s">
        <v>8223</v>
      </c>
      <c r="H3736" s="11" t="s">
        <v>8245</v>
      </c>
      <c r="I3736" s="11">
        <v>1406988000</v>
      </c>
      <c r="K3736" s="11">
        <v>1403822912</v>
      </c>
      <c r="L3736" s="11" t="b">
        <v>0</v>
      </c>
      <c r="M3736" s="11">
        <v>16</v>
      </c>
      <c r="N3736" s="11" t="b">
        <v>0</v>
      </c>
      <c r="O3736" s="11" t="s">
        <v>8269</v>
      </c>
      <c r="P3736" s="14">
        <f>ROUND(E3736/D3736*100,0)</f>
        <v>32</v>
      </c>
      <c r="Q3736" s="11">
        <f>IFERROR(ROUND(E3736/M3736,2),0)</f>
        <v>40.06</v>
      </c>
      <c r="R3736" s="16" t="s">
        <v>8315</v>
      </c>
      <c r="S3736" s="11" t="s">
        <v>8316</v>
      </c>
      <c r="T3736" s="21">
        <f>(((K3736/60)/60)/24)+DATE(1970,1,1)</f>
        <v>41816.950370370374</v>
      </c>
      <c r="U3736" s="21">
        <f>(((I3736/60)/60)/24)+DATE(1970,1,1)</f>
        <v>41853.583333333336</v>
      </c>
    </row>
    <row r="3737" spans="1:21" ht="49" x14ac:dyDescent="0.25">
      <c r="A3737">
        <v>3985</v>
      </c>
      <c r="B3737" s="9" t="s">
        <v>3981</v>
      </c>
      <c r="C3737" s="3" t="s">
        <v>8091</v>
      </c>
      <c r="D3737" s="12">
        <v>2000</v>
      </c>
      <c r="E3737" s="13">
        <v>641</v>
      </c>
      <c r="F3737" s="11" t="s">
        <v>8220</v>
      </c>
      <c r="G3737" s="11" t="s">
        <v>8223</v>
      </c>
      <c r="H3737" s="11" t="s">
        <v>8245</v>
      </c>
      <c r="I3737" s="11">
        <v>1456002300</v>
      </c>
      <c r="K3737" s="11">
        <v>1454173120</v>
      </c>
      <c r="L3737" s="11" t="b">
        <v>0</v>
      </c>
      <c r="M3737" s="11">
        <v>19</v>
      </c>
      <c r="N3737" s="11" t="b">
        <v>0</v>
      </c>
      <c r="O3737" s="11" t="s">
        <v>8269</v>
      </c>
      <c r="P3737" s="14">
        <f>ROUND(E3737/D3737*100,0)</f>
        <v>32</v>
      </c>
      <c r="Q3737" s="11">
        <f>IFERROR(ROUND(E3737/M3737,2),0)</f>
        <v>33.74</v>
      </c>
      <c r="R3737" s="16" t="s">
        <v>8315</v>
      </c>
      <c r="S3737" s="11" t="s">
        <v>8316</v>
      </c>
      <c r="T3737" s="21">
        <f>(((K3737/60)/60)/24)+DATE(1970,1,1)</f>
        <v>42399.707407407404</v>
      </c>
      <c r="U3737" s="21">
        <f>(((I3737/60)/60)/24)+DATE(1970,1,1)</f>
        <v>42420.878472222219</v>
      </c>
    </row>
    <row r="3738" spans="1:21" ht="49" x14ac:dyDescent="0.25">
      <c r="A3738">
        <v>4104</v>
      </c>
      <c r="B3738" s="9" t="s">
        <v>4100</v>
      </c>
      <c r="C3738" s="3" t="s">
        <v>8207</v>
      </c>
      <c r="D3738" s="12">
        <v>3000</v>
      </c>
      <c r="E3738" s="13">
        <v>641</v>
      </c>
      <c r="F3738" s="11" t="s">
        <v>8220</v>
      </c>
      <c r="G3738" s="11" t="s">
        <v>8225</v>
      </c>
      <c r="H3738" s="11" t="s">
        <v>8247</v>
      </c>
      <c r="I3738" s="11">
        <v>1477550434</v>
      </c>
      <c r="K3738" s="11">
        <v>1474958434</v>
      </c>
      <c r="L3738" s="11" t="b">
        <v>0</v>
      </c>
      <c r="M3738" s="11">
        <v>14</v>
      </c>
      <c r="N3738" s="11" t="b">
        <v>0</v>
      </c>
      <c r="O3738" s="11" t="s">
        <v>8269</v>
      </c>
      <c r="P3738" s="14">
        <f>ROUND(E3738/D3738*100,0)</f>
        <v>21</v>
      </c>
      <c r="Q3738" s="11">
        <f>IFERROR(ROUND(E3738/M3738,2),0)</f>
        <v>45.79</v>
      </c>
      <c r="R3738" s="16" t="s">
        <v>8315</v>
      </c>
      <c r="S3738" s="11" t="s">
        <v>8316</v>
      </c>
      <c r="T3738" s="21">
        <f>(((K3738/60)/60)/24)+DATE(1970,1,1)</f>
        <v>42640.278171296297</v>
      </c>
      <c r="U3738" s="21">
        <f>(((I3738/60)/60)/24)+DATE(1970,1,1)</f>
        <v>42670.278171296297</v>
      </c>
    </row>
    <row r="3739" spans="1:21" ht="49" x14ac:dyDescent="0.25">
      <c r="A3739">
        <v>3136</v>
      </c>
      <c r="B3739" s="9" t="s">
        <v>3136</v>
      </c>
      <c r="C3739" s="3" t="s">
        <v>7246</v>
      </c>
      <c r="D3739" s="12">
        <v>500</v>
      </c>
      <c r="E3739" s="13">
        <v>639</v>
      </c>
      <c r="F3739" s="11" t="s">
        <v>8221</v>
      </c>
      <c r="G3739" s="11" t="s">
        <v>8224</v>
      </c>
      <c r="H3739" s="11" t="s">
        <v>8246</v>
      </c>
      <c r="I3739" s="11">
        <v>1491001140</v>
      </c>
      <c r="K3739" s="11">
        <v>1487847954</v>
      </c>
      <c r="L3739" s="11" t="b">
        <v>0</v>
      </c>
      <c r="M3739" s="11">
        <v>22</v>
      </c>
      <c r="N3739" s="11" t="b">
        <v>0</v>
      </c>
      <c r="O3739" s="11" t="s">
        <v>8269</v>
      </c>
      <c r="P3739" s="14">
        <f>ROUND(E3739/D3739*100,0)</f>
        <v>128</v>
      </c>
      <c r="Q3739" s="11">
        <f>IFERROR(ROUND(E3739/M3739,2),0)</f>
        <v>29.05</v>
      </c>
      <c r="R3739" s="16" t="s">
        <v>8315</v>
      </c>
      <c r="S3739" s="11" t="s">
        <v>8316</v>
      </c>
      <c r="T3739" s="21">
        <f>(((K3739/60)/60)/24)+DATE(1970,1,1)</f>
        <v>42789.462430555555</v>
      </c>
      <c r="U3739" s="21">
        <f>(((I3739/60)/60)/24)+DATE(1970,1,1)</f>
        <v>42825.957638888889</v>
      </c>
    </row>
    <row r="3740" spans="1:21" ht="49" x14ac:dyDescent="0.25">
      <c r="A3740">
        <v>3587</v>
      </c>
      <c r="B3740" s="9" t="s">
        <v>3586</v>
      </c>
      <c r="C3740" s="3" t="s">
        <v>7697</v>
      </c>
      <c r="D3740" s="12">
        <v>500</v>
      </c>
      <c r="E3740" s="13">
        <v>633</v>
      </c>
      <c r="F3740" s="11" t="s">
        <v>8218</v>
      </c>
      <c r="G3740" s="11" t="s">
        <v>8224</v>
      </c>
      <c r="H3740" s="11" t="s">
        <v>8246</v>
      </c>
      <c r="I3740" s="11">
        <v>1467054000</v>
      </c>
      <c r="K3740" s="11">
        <v>1463144254</v>
      </c>
      <c r="L3740" s="11" t="b">
        <v>0</v>
      </c>
      <c r="M3740" s="11">
        <v>28</v>
      </c>
      <c r="N3740" s="11" t="b">
        <v>1</v>
      </c>
      <c r="O3740" s="11" t="s">
        <v>8269</v>
      </c>
      <c r="P3740" s="14">
        <f>ROUND(E3740/D3740*100,0)</f>
        <v>127</v>
      </c>
      <c r="Q3740" s="11">
        <f>IFERROR(ROUND(E3740/M3740,2),0)</f>
        <v>22.61</v>
      </c>
      <c r="R3740" s="16" t="s">
        <v>8315</v>
      </c>
      <c r="S3740" s="11" t="s">
        <v>8316</v>
      </c>
      <c r="T3740" s="21">
        <f>(((K3740/60)/60)/24)+DATE(1970,1,1)</f>
        <v>42503.539976851855</v>
      </c>
      <c r="U3740" s="21">
        <f>(((I3740/60)/60)/24)+DATE(1970,1,1)</f>
        <v>42548.791666666672</v>
      </c>
    </row>
    <row r="3741" spans="1:21" ht="49" x14ac:dyDescent="0.25">
      <c r="A3741">
        <v>3459</v>
      </c>
      <c r="B3741" s="9" t="s">
        <v>3458</v>
      </c>
      <c r="C3741" s="3" t="s">
        <v>7569</v>
      </c>
      <c r="D3741" s="12">
        <v>500</v>
      </c>
      <c r="E3741" s="13">
        <v>631</v>
      </c>
      <c r="F3741" s="11" t="s">
        <v>8218</v>
      </c>
      <c r="G3741" s="11" t="s">
        <v>8224</v>
      </c>
      <c r="H3741" s="11" t="s">
        <v>8246</v>
      </c>
      <c r="I3741" s="11">
        <v>1463743860</v>
      </c>
      <c r="K3741" s="11">
        <v>1461151860</v>
      </c>
      <c r="L3741" s="11" t="b">
        <v>0</v>
      </c>
      <c r="M3741" s="11">
        <v>36</v>
      </c>
      <c r="N3741" s="11" t="b">
        <v>1</v>
      </c>
      <c r="O3741" s="11" t="s">
        <v>8269</v>
      </c>
      <c r="P3741" s="14">
        <f>ROUND(E3741/D3741*100,0)</f>
        <v>126</v>
      </c>
      <c r="Q3741" s="11">
        <f>IFERROR(ROUND(E3741/M3741,2),0)</f>
        <v>17.53</v>
      </c>
      <c r="R3741" s="16" t="s">
        <v>8315</v>
      </c>
      <c r="S3741" s="11" t="s">
        <v>8316</v>
      </c>
      <c r="T3741" s="21">
        <f>(((K3741/60)/60)/24)+DATE(1970,1,1)</f>
        <v>42480.479861111111</v>
      </c>
      <c r="U3741" s="21">
        <f>(((I3741/60)/60)/24)+DATE(1970,1,1)</f>
        <v>42510.479861111111</v>
      </c>
    </row>
    <row r="3742" spans="1:21" ht="49" x14ac:dyDescent="0.25">
      <c r="A3742">
        <v>3533</v>
      </c>
      <c r="B3742" s="9" t="s">
        <v>3532</v>
      </c>
      <c r="C3742" s="3" t="s">
        <v>7643</v>
      </c>
      <c r="D3742" s="12">
        <v>500</v>
      </c>
      <c r="E3742" s="13">
        <v>631</v>
      </c>
      <c r="F3742" s="11" t="s">
        <v>8218</v>
      </c>
      <c r="G3742" s="11" t="s">
        <v>8223</v>
      </c>
      <c r="H3742" s="11" t="s">
        <v>8245</v>
      </c>
      <c r="I3742" s="11">
        <v>1447269367</v>
      </c>
      <c r="K3742" s="11">
        <v>1444673767</v>
      </c>
      <c r="L3742" s="11" t="b">
        <v>0</v>
      </c>
      <c r="M3742" s="11">
        <v>8</v>
      </c>
      <c r="N3742" s="11" t="b">
        <v>1</v>
      </c>
      <c r="O3742" s="11" t="s">
        <v>8269</v>
      </c>
      <c r="P3742" s="14">
        <f>ROUND(E3742/D3742*100,0)</f>
        <v>126</v>
      </c>
      <c r="Q3742" s="11">
        <f>IFERROR(ROUND(E3742/M3742,2),0)</f>
        <v>78.88</v>
      </c>
      <c r="R3742" s="16" t="s">
        <v>8315</v>
      </c>
      <c r="S3742" s="11" t="s">
        <v>8316</v>
      </c>
      <c r="T3742" s="21">
        <f>(((K3742/60)/60)/24)+DATE(1970,1,1)</f>
        <v>42289.761192129634</v>
      </c>
      <c r="U3742" s="21">
        <f>(((I3742/60)/60)/24)+DATE(1970,1,1)</f>
        <v>42319.802858796291</v>
      </c>
    </row>
    <row r="3743" spans="1:21" ht="49" x14ac:dyDescent="0.25">
      <c r="A3743">
        <v>3731</v>
      </c>
      <c r="B3743" s="9" t="s">
        <v>3728</v>
      </c>
      <c r="C3743" s="3" t="s">
        <v>7841</v>
      </c>
      <c r="D3743" s="12">
        <v>5500</v>
      </c>
      <c r="E3743" s="13">
        <v>620</v>
      </c>
      <c r="F3743" s="11" t="s">
        <v>8220</v>
      </c>
      <c r="G3743" s="11" t="s">
        <v>8223</v>
      </c>
      <c r="H3743" s="11" t="s">
        <v>8245</v>
      </c>
      <c r="I3743" s="11">
        <v>1420860180</v>
      </c>
      <c r="K3743" s="11">
        <v>1418234646</v>
      </c>
      <c r="L3743" s="11" t="b">
        <v>0</v>
      </c>
      <c r="M3743" s="11">
        <v>12</v>
      </c>
      <c r="N3743" s="11" t="b">
        <v>0</v>
      </c>
      <c r="O3743" s="11" t="s">
        <v>8269</v>
      </c>
      <c r="P3743" s="14">
        <f>ROUND(E3743/D3743*100,0)</f>
        <v>11</v>
      </c>
      <c r="Q3743" s="11">
        <f>IFERROR(ROUND(E3743/M3743,2),0)</f>
        <v>51.67</v>
      </c>
      <c r="R3743" s="16" t="s">
        <v>8315</v>
      </c>
      <c r="S3743" s="11" t="s">
        <v>8316</v>
      </c>
      <c r="T3743" s="21">
        <f>(((K3743/60)/60)/24)+DATE(1970,1,1)</f>
        <v>41983.752847222218</v>
      </c>
      <c r="U3743" s="21">
        <f>(((I3743/60)/60)/24)+DATE(1970,1,1)</f>
        <v>42014.140972222223</v>
      </c>
    </row>
    <row r="3744" spans="1:21" ht="49" x14ac:dyDescent="0.25">
      <c r="A3744">
        <v>3976</v>
      </c>
      <c r="B3744" s="9" t="s">
        <v>3973</v>
      </c>
      <c r="C3744" s="3" t="s">
        <v>8083</v>
      </c>
      <c r="D3744" s="12">
        <v>1300</v>
      </c>
      <c r="E3744" s="13">
        <v>620</v>
      </c>
      <c r="F3744" s="11" t="s">
        <v>8220</v>
      </c>
      <c r="G3744" s="11" t="s">
        <v>8223</v>
      </c>
      <c r="H3744" s="11" t="s">
        <v>8245</v>
      </c>
      <c r="I3744" s="11">
        <v>1406876400</v>
      </c>
      <c r="K3744" s="11">
        <v>1405024561</v>
      </c>
      <c r="L3744" s="11" t="b">
        <v>0</v>
      </c>
      <c r="M3744" s="11">
        <v>10</v>
      </c>
      <c r="N3744" s="11" t="b">
        <v>0</v>
      </c>
      <c r="O3744" s="11" t="s">
        <v>8269</v>
      </c>
      <c r="P3744" s="14">
        <f>ROUND(E3744/D3744*100,0)</f>
        <v>48</v>
      </c>
      <c r="Q3744" s="11">
        <f>IFERROR(ROUND(E3744/M3744,2),0)</f>
        <v>62</v>
      </c>
      <c r="R3744" s="16" t="s">
        <v>8315</v>
      </c>
      <c r="S3744" s="11" t="s">
        <v>8316</v>
      </c>
      <c r="T3744" s="21">
        <f>(((K3744/60)/60)/24)+DATE(1970,1,1)</f>
        <v>41830.858344907407</v>
      </c>
      <c r="U3744" s="21">
        <f>(((I3744/60)/60)/24)+DATE(1970,1,1)</f>
        <v>41852.291666666664</v>
      </c>
    </row>
    <row r="3745" spans="1:21" ht="49" x14ac:dyDescent="0.25">
      <c r="A3745">
        <v>3409</v>
      </c>
      <c r="B3745" s="9" t="s">
        <v>3408</v>
      </c>
      <c r="C3745" s="3" t="s">
        <v>7519</v>
      </c>
      <c r="D3745" s="12">
        <v>500</v>
      </c>
      <c r="E3745" s="13">
        <v>618</v>
      </c>
      <c r="F3745" s="11" t="s">
        <v>8218</v>
      </c>
      <c r="G3745" s="11" t="s">
        <v>8224</v>
      </c>
      <c r="H3745" s="11" t="s">
        <v>8246</v>
      </c>
      <c r="I3745" s="11">
        <v>1469998680</v>
      </c>
      <c r="K3745" s="11">
        <v>1466710358</v>
      </c>
      <c r="L3745" s="11" t="b">
        <v>0</v>
      </c>
      <c r="M3745" s="11">
        <v>21</v>
      </c>
      <c r="N3745" s="11" t="b">
        <v>1</v>
      </c>
      <c r="O3745" s="11" t="s">
        <v>8269</v>
      </c>
      <c r="P3745" s="14">
        <f>ROUND(E3745/D3745*100,0)</f>
        <v>124</v>
      </c>
      <c r="Q3745" s="11">
        <f>IFERROR(ROUND(E3745/M3745,2),0)</f>
        <v>29.43</v>
      </c>
      <c r="R3745" s="16" t="s">
        <v>8315</v>
      </c>
      <c r="S3745" s="11" t="s">
        <v>8316</v>
      </c>
      <c r="T3745" s="21">
        <f>(((K3745/60)/60)/24)+DATE(1970,1,1)</f>
        <v>42544.814328703709</v>
      </c>
      <c r="U3745" s="21">
        <f>(((I3745/60)/60)/24)+DATE(1970,1,1)</f>
        <v>42582.873611111107</v>
      </c>
    </row>
    <row r="3746" spans="1:21" ht="49" x14ac:dyDescent="0.25">
      <c r="A3746">
        <v>3404</v>
      </c>
      <c r="B3746" s="9" t="s">
        <v>3403</v>
      </c>
      <c r="C3746" s="3" t="s">
        <v>7514</v>
      </c>
      <c r="D3746" s="12">
        <v>500</v>
      </c>
      <c r="E3746" s="13">
        <v>610</v>
      </c>
      <c r="F3746" s="11" t="s">
        <v>8218</v>
      </c>
      <c r="G3746" s="11" t="s">
        <v>8223</v>
      </c>
      <c r="H3746" s="11" t="s">
        <v>8245</v>
      </c>
      <c r="I3746" s="11">
        <v>1434542702</v>
      </c>
      <c r="K3746" s="11">
        <v>1432814702</v>
      </c>
      <c r="L3746" s="11" t="b">
        <v>0</v>
      </c>
      <c r="M3746" s="11">
        <v>3</v>
      </c>
      <c r="N3746" s="11" t="b">
        <v>1</v>
      </c>
      <c r="O3746" s="11" t="s">
        <v>8269</v>
      </c>
      <c r="P3746" s="14">
        <f>ROUND(E3746/D3746*100,0)</f>
        <v>122</v>
      </c>
      <c r="Q3746" s="11">
        <f>IFERROR(ROUND(E3746/M3746,2),0)</f>
        <v>203.33</v>
      </c>
      <c r="R3746" s="16" t="s">
        <v>8315</v>
      </c>
      <c r="S3746" s="11" t="s">
        <v>8316</v>
      </c>
      <c r="T3746" s="21">
        <f>(((K3746/60)/60)/24)+DATE(1970,1,1)</f>
        <v>42152.503495370373</v>
      </c>
      <c r="U3746" s="21">
        <f>(((I3746/60)/60)/24)+DATE(1970,1,1)</f>
        <v>42172.503495370373</v>
      </c>
    </row>
    <row r="3747" spans="1:21" ht="33" x14ac:dyDescent="0.25">
      <c r="A3747">
        <v>3700</v>
      </c>
      <c r="B3747" s="9" t="s">
        <v>3697</v>
      </c>
      <c r="C3747" s="3" t="s">
        <v>7810</v>
      </c>
      <c r="D3747" s="12">
        <v>500</v>
      </c>
      <c r="E3747" s="13">
        <v>606</v>
      </c>
      <c r="F3747" s="11" t="s">
        <v>8218</v>
      </c>
      <c r="G3747" s="11" t="s">
        <v>8223</v>
      </c>
      <c r="H3747" s="11" t="s">
        <v>8245</v>
      </c>
      <c r="I3747" s="11">
        <v>1412092800</v>
      </c>
      <c r="K3747" s="11">
        <v>1409493800</v>
      </c>
      <c r="L3747" s="11" t="b">
        <v>0</v>
      </c>
      <c r="M3747" s="11">
        <v>18</v>
      </c>
      <c r="N3747" s="11" t="b">
        <v>1</v>
      </c>
      <c r="O3747" s="11" t="s">
        <v>8269</v>
      </c>
      <c r="P3747" s="14">
        <f>ROUND(E3747/D3747*100,0)</f>
        <v>121</v>
      </c>
      <c r="Q3747" s="11">
        <f>IFERROR(ROUND(E3747/M3747,2),0)</f>
        <v>33.67</v>
      </c>
      <c r="R3747" s="16" t="s">
        <v>8315</v>
      </c>
      <c r="S3747" s="11" t="s">
        <v>8316</v>
      </c>
      <c r="T3747" s="21">
        <f>(((K3747/60)/60)/24)+DATE(1970,1,1)</f>
        <v>41882.585648148146</v>
      </c>
      <c r="U3747" s="21">
        <f>(((I3747/60)/60)/24)+DATE(1970,1,1)</f>
        <v>41912.666666666664</v>
      </c>
    </row>
    <row r="3748" spans="1:21" ht="49" x14ac:dyDescent="0.25">
      <c r="A3748">
        <v>3521</v>
      </c>
      <c r="B3748" s="9" t="s">
        <v>3520</v>
      </c>
      <c r="C3748" s="3" t="s">
        <v>7631</v>
      </c>
      <c r="D3748" s="12">
        <v>350</v>
      </c>
      <c r="E3748" s="13">
        <v>593</v>
      </c>
      <c r="F3748" s="11" t="s">
        <v>8218</v>
      </c>
      <c r="G3748" s="11" t="s">
        <v>8223</v>
      </c>
      <c r="H3748" s="11" t="s">
        <v>8245</v>
      </c>
      <c r="I3748" s="11">
        <v>1411980020</v>
      </c>
      <c r="K3748" s="11">
        <v>1409388020</v>
      </c>
      <c r="L3748" s="11" t="b">
        <v>0</v>
      </c>
      <c r="M3748" s="11">
        <v>13</v>
      </c>
      <c r="N3748" s="11" t="b">
        <v>1</v>
      </c>
      <c r="O3748" s="11" t="s">
        <v>8269</v>
      </c>
      <c r="P3748" s="14">
        <f>ROUND(E3748/D3748*100,0)</f>
        <v>169</v>
      </c>
      <c r="Q3748" s="11">
        <f>IFERROR(ROUND(E3748/M3748,2),0)</f>
        <v>45.62</v>
      </c>
      <c r="R3748" s="16" t="s">
        <v>8315</v>
      </c>
      <c r="S3748" s="11" t="s">
        <v>8316</v>
      </c>
      <c r="T3748" s="21">
        <f>(((K3748/60)/60)/24)+DATE(1970,1,1)</f>
        <v>41881.361342592594</v>
      </c>
      <c r="U3748" s="21">
        <f>(((I3748/60)/60)/24)+DATE(1970,1,1)</f>
        <v>41911.361342592594</v>
      </c>
    </row>
    <row r="3749" spans="1:21" ht="49" x14ac:dyDescent="0.25">
      <c r="A3749">
        <v>3378</v>
      </c>
      <c r="B3749" s="9" t="s">
        <v>3377</v>
      </c>
      <c r="C3749" s="3" t="s">
        <v>7488</v>
      </c>
      <c r="D3749" s="12">
        <v>550</v>
      </c>
      <c r="E3749" s="13">
        <v>592</v>
      </c>
      <c r="F3749" s="11" t="s">
        <v>8218</v>
      </c>
      <c r="G3749" s="11" t="s">
        <v>8224</v>
      </c>
      <c r="H3749" s="11" t="s">
        <v>8246</v>
      </c>
      <c r="I3749" s="11">
        <v>1409490480</v>
      </c>
      <c r="K3749" s="11">
        <v>1407400306</v>
      </c>
      <c r="L3749" s="11" t="b">
        <v>0</v>
      </c>
      <c r="M3749" s="11">
        <v>21</v>
      </c>
      <c r="N3749" s="11" t="b">
        <v>1</v>
      </c>
      <c r="O3749" s="11" t="s">
        <v>8269</v>
      </c>
      <c r="P3749" s="14">
        <f>ROUND(E3749/D3749*100,0)</f>
        <v>108</v>
      </c>
      <c r="Q3749" s="11">
        <f>IFERROR(ROUND(E3749/M3749,2),0)</f>
        <v>28.19</v>
      </c>
      <c r="R3749" s="16" t="s">
        <v>8315</v>
      </c>
      <c r="S3749" s="11" t="s">
        <v>8316</v>
      </c>
      <c r="T3749" s="21">
        <f>(((K3749/60)/60)/24)+DATE(1970,1,1)</f>
        <v>41858.355393518519</v>
      </c>
      <c r="U3749" s="21">
        <f>(((I3749/60)/60)/24)+DATE(1970,1,1)</f>
        <v>41882.547222222223</v>
      </c>
    </row>
    <row r="3750" spans="1:21" ht="49" hidden="1" x14ac:dyDescent="0.25">
      <c r="A3750">
        <v>3748</v>
      </c>
      <c r="B3750" s="9" t="s">
        <v>3745</v>
      </c>
      <c r="C3750" s="3" t="s">
        <v>7858</v>
      </c>
      <c r="D3750" s="12">
        <v>5000</v>
      </c>
      <c r="E3750" s="13">
        <v>5176</v>
      </c>
      <c r="F3750" s="11" t="s">
        <v>8218</v>
      </c>
      <c r="G3750" s="11" t="s">
        <v>8223</v>
      </c>
      <c r="H3750" s="11" t="s">
        <v>8245</v>
      </c>
      <c r="I3750" s="11">
        <v>1455602340</v>
      </c>
      <c r="K3750" s="11">
        <v>1453827436</v>
      </c>
      <c r="L3750" s="11" t="b">
        <v>0</v>
      </c>
      <c r="M3750" s="11">
        <v>52</v>
      </c>
      <c r="N3750" s="11" t="b">
        <v>1</v>
      </c>
      <c r="O3750" s="11" t="s">
        <v>8303</v>
      </c>
      <c r="P3750" s="14">
        <f>ROUND(E3750/D3750*100,0)</f>
        <v>104</v>
      </c>
      <c r="Q3750" s="11">
        <f>IFERROR(ROUND(E3750/M3750,2),0)</f>
        <v>99.54</v>
      </c>
      <c r="R3750" s="16" t="s">
        <v>8315</v>
      </c>
      <c r="S3750" s="11" t="s">
        <v>8357</v>
      </c>
      <c r="T3750" s="21">
        <f>(((K3750/60)/60)/24)+DATE(1970,1,1)</f>
        <v>42395.706435185188</v>
      </c>
      <c r="U3750" s="21">
        <f>(((I3750/60)/60)/24)+DATE(1970,1,1)</f>
        <v>42416.249305555553</v>
      </c>
    </row>
    <row r="3751" spans="1:21" ht="49" hidden="1" x14ac:dyDescent="0.25">
      <c r="A3751">
        <v>3749</v>
      </c>
      <c r="B3751" s="9" t="s">
        <v>3746</v>
      </c>
      <c r="C3751" s="3" t="s">
        <v>7859</v>
      </c>
      <c r="D3751" s="12">
        <v>500</v>
      </c>
      <c r="E3751" s="13">
        <v>525</v>
      </c>
      <c r="F3751" s="11" t="s">
        <v>8218</v>
      </c>
      <c r="G3751" s="11" t="s">
        <v>8223</v>
      </c>
      <c r="H3751" s="11" t="s">
        <v>8245</v>
      </c>
      <c r="I3751" s="11">
        <v>1461902340</v>
      </c>
      <c r="K3751" s="11">
        <v>1459220588</v>
      </c>
      <c r="L3751" s="11" t="b">
        <v>0</v>
      </c>
      <c r="M3751" s="11">
        <v>7</v>
      </c>
      <c r="N3751" s="11" t="b">
        <v>1</v>
      </c>
      <c r="O3751" s="11" t="s">
        <v>8303</v>
      </c>
      <c r="P3751" s="14">
        <f>ROUND(E3751/D3751*100,0)</f>
        <v>105</v>
      </c>
      <c r="Q3751" s="11">
        <f>IFERROR(ROUND(E3751/M3751,2),0)</f>
        <v>75</v>
      </c>
      <c r="R3751" s="16" t="s">
        <v>8315</v>
      </c>
      <c r="S3751" s="11" t="s">
        <v>8357</v>
      </c>
      <c r="T3751" s="21">
        <f>(((K3751/60)/60)/24)+DATE(1970,1,1)</f>
        <v>42458.127175925925</v>
      </c>
      <c r="U3751" s="21">
        <f>(((I3751/60)/60)/24)+DATE(1970,1,1)</f>
        <v>42489.165972222225</v>
      </c>
    </row>
    <row r="3752" spans="1:21" ht="97" hidden="1" x14ac:dyDescent="0.25">
      <c r="A3752">
        <v>3750</v>
      </c>
      <c r="B3752" s="9" t="s">
        <v>3747</v>
      </c>
      <c r="C3752" s="3" t="s">
        <v>7860</v>
      </c>
      <c r="D3752" s="12">
        <v>6000</v>
      </c>
      <c r="E3752" s="13">
        <v>6027</v>
      </c>
      <c r="F3752" s="11" t="s">
        <v>8218</v>
      </c>
      <c r="G3752" s="11" t="s">
        <v>8223</v>
      </c>
      <c r="H3752" s="11" t="s">
        <v>8245</v>
      </c>
      <c r="I3752" s="11">
        <v>1423555140</v>
      </c>
      <c r="K3752" s="11">
        <v>1421105608</v>
      </c>
      <c r="L3752" s="11" t="b">
        <v>0</v>
      </c>
      <c r="M3752" s="11">
        <v>28</v>
      </c>
      <c r="N3752" s="11" t="b">
        <v>1</v>
      </c>
      <c r="O3752" s="11" t="s">
        <v>8303</v>
      </c>
      <c r="P3752" s="14">
        <f>ROUND(E3752/D3752*100,0)</f>
        <v>100</v>
      </c>
      <c r="Q3752" s="11">
        <f>IFERROR(ROUND(E3752/M3752,2),0)</f>
        <v>215.25</v>
      </c>
      <c r="R3752" s="16" t="s">
        <v>8315</v>
      </c>
      <c r="S3752" s="11" t="s">
        <v>8357</v>
      </c>
      <c r="T3752" s="21">
        <f>(((K3752/60)/60)/24)+DATE(1970,1,1)</f>
        <v>42016.981574074074</v>
      </c>
      <c r="U3752" s="21">
        <f>(((I3752/60)/60)/24)+DATE(1970,1,1)</f>
        <v>42045.332638888889</v>
      </c>
    </row>
    <row r="3753" spans="1:21" ht="49" hidden="1" x14ac:dyDescent="0.25">
      <c r="A3753">
        <v>3751</v>
      </c>
      <c r="B3753" s="9" t="s">
        <v>3748</v>
      </c>
      <c r="C3753" s="3" t="s">
        <v>7861</v>
      </c>
      <c r="D3753" s="12">
        <v>1000</v>
      </c>
      <c r="E3753" s="13">
        <v>1326</v>
      </c>
      <c r="F3753" s="11" t="s">
        <v>8218</v>
      </c>
      <c r="G3753" s="11" t="s">
        <v>8223</v>
      </c>
      <c r="H3753" s="11" t="s">
        <v>8245</v>
      </c>
      <c r="I3753" s="11">
        <v>1459641073</v>
      </c>
      <c r="K3753" s="11">
        <v>1454460673</v>
      </c>
      <c r="L3753" s="11" t="b">
        <v>0</v>
      </c>
      <c r="M3753" s="11">
        <v>11</v>
      </c>
      <c r="N3753" s="11" t="b">
        <v>1</v>
      </c>
      <c r="O3753" s="11" t="s">
        <v>8303</v>
      </c>
      <c r="P3753" s="14">
        <f>ROUND(E3753/D3753*100,0)</f>
        <v>133</v>
      </c>
      <c r="Q3753" s="11">
        <f>IFERROR(ROUND(E3753/M3753,2),0)</f>
        <v>120.55</v>
      </c>
      <c r="R3753" s="16" t="s">
        <v>8315</v>
      </c>
      <c r="S3753" s="11" t="s">
        <v>8357</v>
      </c>
      <c r="T3753" s="21">
        <f>(((K3753/60)/60)/24)+DATE(1970,1,1)</f>
        <v>42403.035567129627</v>
      </c>
      <c r="U3753" s="21">
        <f>(((I3753/60)/60)/24)+DATE(1970,1,1)</f>
        <v>42462.993900462956</v>
      </c>
    </row>
    <row r="3754" spans="1:21" ht="65" hidden="1" x14ac:dyDescent="0.25">
      <c r="A3754">
        <v>3752</v>
      </c>
      <c r="B3754" s="9" t="s">
        <v>3749</v>
      </c>
      <c r="C3754" s="3" t="s">
        <v>7862</v>
      </c>
      <c r="D3754" s="12">
        <v>500</v>
      </c>
      <c r="E3754" s="13">
        <v>565</v>
      </c>
      <c r="F3754" s="11" t="s">
        <v>8218</v>
      </c>
      <c r="G3754" s="11" t="s">
        <v>8224</v>
      </c>
      <c r="H3754" s="11" t="s">
        <v>8246</v>
      </c>
      <c r="I3754" s="11">
        <v>1476651600</v>
      </c>
      <c r="J3754" s="11">
        <f>YEAR(T3754)</f>
        <v>2016</v>
      </c>
      <c r="K3754" s="11">
        <v>1473189335</v>
      </c>
      <c r="L3754" s="11" t="b">
        <v>0</v>
      </c>
      <c r="M3754" s="11">
        <v>15</v>
      </c>
      <c r="N3754" s="11" t="b">
        <v>1</v>
      </c>
      <c r="O3754" s="11" t="s">
        <v>8303</v>
      </c>
      <c r="P3754" s="14">
        <f>ROUND(E3754/D3754*100,0)</f>
        <v>113</v>
      </c>
      <c r="Q3754" s="11">
        <f>IFERROR(ROUND(E3754/M3754,2),0)</f>
        <v>37.67</v>
      </c>
      <c r="R3754" s="16" t="s">
        <v>8315</v>
      </c>
      <c r="S3754" s="11" t="s">
        <v>8357</v>
      </c>
      <c r="T3754" s="21">
        <f>(((K3754/60)/60)/24)+DATE(1970,1,1)</f>
        <v>42619.802488425921</v>
      </c>
      <c r="U3754" s="21">
        <f>(((I3754/60)/60)/24)+DATE(1970,1,1)</f>
        <v>42659.875</v>
      </c>
    </row>
    <row r="3755" spans="1:21" ht="49" hidden="1" x14ac:dyDescent="0.25">
      <c r="A3755">
        <v>3753</v>
      </c>
      <c r="B3755" s="9" t="s">
        <v>3750</v>
      </c>
      <c r="C3755" s="3" t="s">
        <v>7863</v>
      </c>
      <c r="D3755" s="12">
        <v>5000</v>
      </c>
      <c r="E3755" s="13">
        <v>5167</v>
      </c>
      <c r="F3755" s="11" t="s">
        <v>8218</v>
      </c>
      <c r="G3755" s="11" t="s">
        <v>8223</v>
      </c>
      <c r="H3755" s="11" t="s">
        <v>8245</v>
      </c>
      <c r="I3755" s="11">
        <v>1433289600</v>
      </c>
      <c r="K3755" s="11">
        <v>1430768800</v>
      </c>
      <c r="L3755" s="11" t="b">
        <v>0</v>
      </c>
      <c r="M3755" s="11">
        <v>30</v>
      </c>
      <c r="N3755" s="11" t="b">
        <v>1</v>
      </c>
      <c r="O3755" s="11" t="s">
        <v>8303</v>
      </c>
      <c r="P3755" s="14">
        <f>ROUND(E3755/D3755*100,0)</f>
        <v>103</v>
      </c>
      <c r="Q3755" s="11">
        <f>IFERROR(ROUND(E3755/M3755,2),0)</f>
        <v>172.23</v>
      </c>
      <c r="R3755" s="16" t="s">
        <v>8315</v>
      </c>
      <c r="S3755" s="11" t="s">
        <v>8357</v>
      </c>
      <c r="T3755" s="21">
        <f>(((K3755/60)/60)/24)+DATE(1970,1,1)</f>
        <v>42128.824074074073</v>
      </c>
      <c r="U3755" s="21">
        <f>(((I3755/60)/60)/24)+DATE(1970,1,1)</f>
        <v>42158</v>
      </c>
    </row>
    <row r="3756" spans="1:21" ht="49" hidden="1" x14ac:dyDescent="0.25">
      <c r="A3756">
        <v>3754</v>
      </c>
      <c r="B3756" s="9" t="s">
        <v>3751</v>
      </c>
      <c r="C3756" s="3" t="s">
        <v>7864</v>
      </c>
      <c r="D3756" s="12">
        <v>2500</v>
      </c>
      <c r="E3756" s="13">
        <v>3000</v>
      </c>
      <c r="F3756" s="11" t="s">
        <v>8218</v>
      </c>
      <c r="G3756" s="11" t="s">
        <v>8223</v>
      </c>
      <c r="H3756" s="11" t="s">
        <v>8245</v>
      </c>
      <c r="I3756" s="11">
        <v>1406350740</v>
      </c>
      <c r="K3756" s="11">
        <v>1403125737</v>
      </c>
      <c r="L3756" s="11" t="b">
        <v>0</v>
      </c>
      <c r="M3756" s="11">
        <v>27</v>
      </c>
      <c r="N3756" s="11" t="b">
        <v>1</v>
      </c>
      <c r="O3756" s="11" t="s">
        <v>8303</v>
      </c>
      <c r="P3756" s="14">
        <f>ROUND(E3756/D3756*100,0)</f>
        <v>120</v>
      </c>
      <c r="Q3756" s="11">
        <f>IFERROR(ROUND(E3756/M3756,2),0)</f>
        <v>111.11</v>
      </c>
      <c r="R3756" s="16" t="s">
        <v>8315</v>
      </c>
      <c r="S3756" s="11" t="s">
        <v>8357</v>
      </c>
      <c r="T3756" s="21">
        <f>(((K3756/60)/60)/24)+DATE(1970,1,1)</f>
        <v>41808.881215277775</v>
      </c>
      <c r="U3756" s="21">
        <f>(((I3756/60)/60)/24)+DATE(1970,1,1)</f>
        <v>41846.207638888889</v>
      </c>
    </row>
    <row r="3757" spans="1:21" ht="49" hidden="1" x14ac:dyDescent="0.25">
      <c r="A3757">
        <v>3755</v>
      </c>
      <c r="B3757" s="9" t="s">
        <v>3752</v>
      </c>
      <c r="C3757" s="3" t="s">
        <v>7865</v>
      </c>
      <c r="D3757" s="12">
        <v>550</v>
      </c>
      <c r="E3757" s="13">
        <v>713</v>
      </c>
      <c r="F3757" s="11" t="s">
        <v>8218</v>
      </c>
      <c r="G3757" s="11" t="s">
        <v>8224</v>
      </c>
      <c r="H3757" s="11" t="s">
        <v>8246</v>
      </c>
      <c r="I3757" s="11">
        <v>1460753307</v>
      </c>
      <c r="J3757" s="11">
        <f>YEAR(T3757)</f>
        <v>2016</v>
      </c>
      <c r="K3757" s="11">
        <v>1458161307</v>
      </c>
      <c r="L3757" s="11" t="b">
        <v>0</v>
      </c>
      <c r="M3757" s="11">
        <v>28</v>
      </c>
      <c r="N3757" s="11" t="b">
        <v>1</v>
      </c>
      <c r="O3757" s="11" t="s">
        <v>8303</v>
      </c>
      <c r="P3757" s="14">
        <f>ROUND(E3757/D3757*100,0)</f>
        <v>130</v>
      </c>
      <c r="Q3757" s="11">
        <f>IFERROR(ROUND(E3757/M3757,2),0)</f>
        <v>25.46</v>
      </c>
      <c r="R3757" s="16" t="s">
        <v>8315</v>
      </c>
      <c r="S3757" s="11" t="s">
        <v>8357</v>
      </c>
      <c r="T3757" s="21">
        <f>(((K3757/60)/60)/24)+DATE(1970,1,1)</f>
        <v>42445.866979166662</v>
      </c>
      <c r="U3757" s="21">
        <f>(((I3757/60)/60)/24)+DATE(1970,1,1)</f>
        <v>42475.866979166662</v>
      </c>
    </row>
    <row r="3758" spans="1:21" ht="49" hidden="1" x14ac:dyDescent="0.25">
      <c r="A3758">
        <v>3756</v>
      </c>
      <c r="B3758" s="9" t="s">
        <v>3753</v>
      </c>
      <c r="C3758" s="3" t="s">
        <v>7866</v>
      </c>
      <c r="D3758" s="12">
        <v>4500</v>
      </c>
      <c r="E3758" s="13">
        <v>4550</v>
      </c>
      <c r="F3758" s="11" t="s">
        <v>8218</v>
      </c>
      <c r="G3758" s="11" t="s">
        <v>8223</v>
      </c>
      <c r="H3758" s="11" t="s">
        <v>8245</v>
      </c>
      <c r="I3758" s="11">
        <v>1402515198</v>
      </c>
      <c r="K3758" s="11">
        <v>1399923198</v>
      </c>
      <c r="L3758" s="11" t="b">
        <v>0</v>
      </c>
      <c r="M3758" s="11">
        <v>17</v>
      </c>
      <c r="N3758" s="11" t="b">
        <v>1</v>
      </c>
      <c r="O3758" s="11" t="s">
        <v>8303</v>
      </c>
      <c r="P3758" s="14">
        <f>ROUND(E3758/D3758*100,0)</f>
        <v>101</v>
      </c>
      <c r="Q3758" s="11">
        <f>IFERROR(ROUND(E3758/M3758,2),0)</f>
        <v>267.64999999999998</v>
      </c>
      <c r="R3758" s="16" t="s">
        <v>8315</v>
      </c>
      <c r="S3758" s="11" t="s">
        <v>8357</v>
      </c>
      <c r="T3758" s="21">
        <f>(((K3758/60)/60)/24)+DATE(1970,1,1)</f>
        <v>41771.814791666664</v>
      </c>
      <c r="U3758" s="21">
        <f>(((I3758/60)/60)/24)+DATE(1970,1,1)</f>
        <v>41801.814791666664</v>
      </c>
    </row>
    <row r="3759" spans="1:21" ht="49" hidden="1" x14ac:dyDescent="0.25">
      <c r="A3759">
        <v>3757</v>
      </c>
      <c r="B3759" s="9" t="s">
        <v>3754</v>
      </c>
      <c r="C3759" s="3" t="s">
        <v>7867</v>
      </c>
      <c r="D3759" s="12">
        <v>3500</v>
      </c>
      <c r="E3759" s="13">
        <v>3798</v>
      </c>
      <c r="F3759" s="11" t="s">
        <v>8218</v>
      </c>
      <c r="G3759" s="11" t="s">
        <v>8223</v>
      </c>
      <c r="H3759" s="11" t="s">
        <v>8245</v>
      </c>
      <c r="I3759" s="11">
        <v>1417465515</v>
      </c>
      <c r="K3759" s="11">
        <v>1415737515</v>
      </c>
      <c r="L3759" s="11" t="b">
        <v>0</v>
      </c>
      <c r="M3759" s="11">
        <v>50</v>
      </c>
      <c r="N3759" s="11" t="b">
        <v>1</v>
      </c>
      <c r="O3759" s="11" t="s">
        <v>8303</v>
      </c>
      <c r="P3759" s="14">
        <f>ROUND(E3759/D3759*100,0)</f>
        <v>109</v>
      </c>
      <c r="Q3759" s="11">
        <f>IFERROR(ROUND(E3759/M3759,2),0)</f>
        <v>75.959999999999994</v>
      </c>
      <c r="R3759" s="16" t="s">
        <v>8315</v>
      </c>
      <c r="S3759" s="11" t="s">
        <v>8357</v>
      </c>
      <c r="T3759" s="21">
        <f>(((K3759/60)/60)/24)+DATE(1970,1,1)</f>
        <v>41954.850868055553</v>
      </c>
      <c r="U3759" s="21">
        <f>(((I3759/60)/60)/24)+DATE(1970,1,1)</f>
        <v>41974.850868055553</v>
      </c>
    </row>
    <row r="3760" spans="1:21" ht="33" hidden="1" x14ac:dyDescent="0.25">
      <c r="A3760">
        <v>3758</v>
      </c>
      <c r="B3760" s="9" t="s">
        <v>3755</v>
      </c>
      <c r="C3760" s="3" t="s">
        <v>7868</v>
      </c>
      <c r="D3760" s="12">
        <v>1500</v>
      </c>
      <c r="E3760" s="13">
        <v>1535</v>
      </c>
      <c r="F3760" s="11" t="s">
        <v>8218</v>
      </c>
      <c r="G3760" s="11" t="s">
        <v>8223</v>
      </c>
      <c r="H3760" s="11" t="s">
        <v>8245</v>
      </c>
      <c r="I3760" s="11">
        <v>1400475600</v>
      </c>
      <c r="K3760" s="11">
        <v>1397819938</v>
      </c>
      <c r="L3760" s="11" t="b">
        <v>0</v>
      </c>
      <c r="M3760" s="11">
        <v>26</v>
      </c>
      <c r="N3760" s="11" t="b">
        <v>1</v>
      </c>
      <c r="O3760" s="11" t="s">
        <v>8303</v>
      </c>
      <c r="P3760" s="14">
        <f>ROUND(E3760/D3760*100,0)</f>
        <v>102</v>
      </c>
      <c r="Q3760" s="11">
        <f>IFERROR(ROUND(E3760/M3760,2),0)</f>
        <v>59.04</v>
      </c>
      <c r="R3760" s="16" t="s">
        <v>8315</v>
      </c>
      <c r="S3760" s="11" t="s">
        <v>8357</v>
      </c>
      <c r="T3760" s="21">
        <f>(((K3760/60)/60)/24)+DATE(1970,1,1)</f>
        <v>41747.471504629626</v>
      </c>
      <c r="U3760" s="21">
        <f>(((I3760/60)/60)/24)+DATE(1970,1,1)</f>
        <v>41778.208333333336</v>
      </c>
    </row>
    <row r="3761" spans="1:21" ht="33" hidden="1" x14ac:dyDescent="0.25">
      <c r="A3761">
        <v>3759</v>
      </c>
      <c r="B3761" s="9" t="s">
        <v>3756</v>
      </c>
      <c r="C3761" s="3" t="s">
        <v>7869</v>
      </c>
      <c r="D3761" s="12">
        <v>4000</v>
      </c>
      <c r="E3761" s="13">
        <v>4409.7700000000004</v>
      </c>
      <c r="F3761" s="11" t="s">
        <v>8218</v>
      </c>
      <c r="G3761" s="11" t="s">
        <v>8223</v>
      </c>
      <c r="H3761" s="11" t="s">
        <v>8245</v>
      </c>
      <c r="I3761" s="11">
        <v>1440556553</v>
      </c>
      <c r="K3761" s="11">
        <v>1435372553</v>
      </c>
      <c r="L3761" s="11" t="b">
        <v>0</v>
      </c>
      <c r="M3761" s="11">
        <v>88</v>
      </c>
      <c r="N3761" s="11" t="b">
        <v>1</v>
      </c>
      <c r="O3761" s="11" t="s">
        <v>8303</v>
      </c>
      <c r="P3761" s="14">
        <f>ROUND(E3761/D3761*100,0)</f>
        <v>110</v>
      </c>
      <c r="Q3761" s="11">
        <f>IFERROR(ROUND(E3761/M3761,2),0)</f>
        <v>50.11</v>
      </c>
      <c r="R3761" s="16" t="s">
        <v>8315</v>
      </c>
      <c r="S3761" s="11" t="s">
        <v>8357</v>
      </c>
      <c r="T3761" s="21">
        <f>(((K3761/60)/60)/24)+DATE(1970,1,1)</f>
        <v>42182.108252314814</v>
      </c>
      <c r="U3761" s="21">
        <f>(((I3761/60)/60)/24)+DATE(1970,1,1)</f>
        <v>42242.108252314814</v>
      </c>
    </row>
    <row r="3762" spans="1:21" ht="49" hidden="1" x14ac:dyDescent="0.25">
      <c r="A3762">
        <v>3760</v>
      </c>
      <c r="B3762" s="9" t="s">
        <v>3757</v>
      </c>
      <c r="C3762" s="3" t="s">
        <v>7870</v>
      </c>
      <c r="D3762" s="12">
        <v>5000</v>
      </c>
      <c r="E3762" s="13">
        <v>5050.7700000000004</v>
      </c>
      <c r="F3762" s="11" t="s">
        <v>8218</v>
      </c>
      <c r="G3762" s="11" t="s">
        <v>8223</v>
      </c>
      <c r="H3762" s="11" t="s">
        <v>8245</v>
      </c>
      <c r="I3762" s="11">
        <v>1399293386</v>
      </c>
      <c r="K3762" s="11">
        <v>1397133386</v>
      </c>
      <c r="L3762" s="11" t="b">
        <v>0</v>
      </c>
      <c r="M3762" s="11">
        <v>91</v>
      </c>
      <c r="N3762" s="11" t="b">
        <v>1</v>
      </c>
      <c r="O3762" s="11" t="s">
        <v>8303</v>
      </c>
      <c r="P3762" s="14">
        <f>ROUND(E3762/D3762*100,0)</f>
        <v>101</v>
      </c>
      <c r="Q3762" s="11">
        <f>IFERROR(ROUND(E3762/M3762,2),0)</f>
        <v>55.5</v>
      </c>
      <c r="R3762" s="16" t="s">
        <v>8315</v>
      </c>
      <c r="S3762" s="11" t="s">
        <v>8357</v>
      </c>
      <c r="T3762" s="21">
        <f>(((K3762/60)/60)/24)+DATE(1970,1,1)</f>
        <v>41739.525300925925</v>
      </c>
      <c r="U3762" s="21">
        <f>(((I3762/60)/60)/24)+DATE(1970,1,1)</f>
        <v>41764.525300925925</v>
      </c>
    </row>
    <row r="3763" spans="1:21" ht="49" hidden="1" x14ac:dyDescent="0.25">
      <c r="A3763">
        <v>3761</v>
      </c>
      <c r="B3763" s="9" t="s">
        <v>3758</v>
      </c>
      <c r="C3763" s="3" t="s">
        <v>7871</v>
      </c>
      <c r="D3763" s="12">
        <v>500</v>
      </c>
      <c r="E3763" s="13">
        <v>500</v>
      </c>
      <c r="F3763" s="11" t="s">
        <v>8218</v>
      </c>
      <c r="G3763" s="11" t="s">
        <v>8224</v>
      </c>
      <c r="H3763" s="11" t="s">
        <v>8246</v>
      </c>
      <c r="I3763" s="11">
        <v>1439247600</v>
      </c>
      <c r="J3763" s="11">
        <f>YEAR(T3763)</f>
        <v>2015</v>
      </c>
      <c r="K3763" s="11">
        <v>1434625937</v>
      </c>
      <c r="L3763" s="11" t="b">
        <v>0</v>
      </c>
      <c r="M3763" s="11">
        <v>3</v>
      </c>
      <c r="N3763" s="11" t="b">
        <v>1</v>
      </c>
      <c r="O3763" s="11" t="s">
        <v>8303</v>
      </c>
      <c r="P3763" s="14">
        <f>ROUND(E3763/D3763*100,0)</f>
        <v>100</v>
      </c>
      <c r="Q3763" s="11">
        <f>IFERROR(ROUND(E3763/M3763,2),0)</f>
        <v>166.67</v>
      </c>
      <c r="R3763" s="16" t="s">
        <v>8315</v>
      </c>
      <c r="S3763" s="11" t="s">
        <v>8357</v>
      </c>
      <c r="T3763" s="21">
        <f>(((K3763/60)/60)/24)+DATE(1970,1,1)</f>
        <v>42173.466863425929</v>
      </c>
      <c r="U3763" s="21">
        <f>(((I3763/60)/60)/24)+DATE(1970,1,1)</f>
        <v>42226.958333333328</v>
      </c>
    </row>
    <row r="3764" spans="1:21" ht="49" hidden="1" x14ac:dyDescent="0.25">
      <c r="A3764">
        <v>3762</v>
      </c>
      <c r="B3764" s="9" t="s">
        <v>3759</v>
      </c>
      <c r="C3764" s="3" t="s">
        <v>7872</v>
      </c>
      <c r="D3764" s="12">
        <v>1250</v>
      </c>
      <c r="E3764" s="13">
        <v>1328</v>
      </c>
      <c r="F3764" s="11" t="s">
        <v>8218</v>
      </c>
      <c r="G3764" s="11" t="s">
        <v>8224</v>
      </c>
      <c r="H3764" s="11" t="s">
        <v>8246</v>
      </c>
      <c r="I3764" s="11">
        <v>1438543889</v>
      </c>
      <c r="J3764" s="11">
        <f>YEAR(T3764)</f>
        <v>2015</v>
      </c>
      <c r="K3764" s="11">
        <v>1436383889</v>
      </c>
      <c r="L3764" s="11" t="b">
        <v>0</v>
      </c>
      <c r="M3764" s="11">
        <v>28</v>
      </c>
      <c r="N3764" s="11" t="b">
        <v>1</v>
      </c>
      <c r="O3764" s="11" t="s">
        <v>8303</v>
      </c>
      <c r="P3764" s="14">
        <f>ROUND(E3764/D3764*100,0)</f>
        <v>106</v>
      </c>
      <c r="Q3764" s="11">
        <f>IFERROR(ROUND(E3764/M3764,2),0)</f>
        <v>47.43</v>
      </c>
      <c r="R3764" s="16" t="s">
        <v>8315</v>
      </c>
      <c r="S3764" s="11" t="s">
        <v>8357</v>
      </c>
      <c r="T3764" s="21">
        <f>(((K3764/60)/60)/24)+DATE(1970,1,1)</f>
        <v>42193.813530092593</v>
      </c>
      <c r="U3764" s="21">
        <f>(((I3764/60)/60)/24)+DATE(1970,1,1)</f>
        <v>42218.813530092593</v>
      </c>
    </row>
    <row r="3765" spans="1:21" ht="33" hidden="1" x14ac:dyDescent="0.25">
      <c r="A3765">
        <v>3763</v>
      </c>
      <c r="B3765" s="9" t="s">
        <v>3760</v>
      </c>
      <c r="C3765" s="3" t="s">
        <v>7873</v>
      </c>
      <c r="D3765" s="12">
        <v>5000</v>
      </c>
      <c r="E3765" s="13">
        <v>5000</v>
      </c>
      <c r="F3765" s="11" t="s">
        <v>8218</v>
      </c>
      <c r="G3765" s="11" t="s">
        <v>8223</v>
      </c>
      <c r="H3765" s="11" t="s">
        <v>8245</v>
      </c>
      <c r="I3765" s="11">
        <v>1427907626</v>
      </c>
      <c r="K3765" s="11">
        <v>1425319226</v>
      </c>
      <c r="L3765" s="11" t="b">
        <v>0</v>
      </c>
      <c r="M3765" s="11">
        <v>77</v>
      </c>
      <c r="N3765" s="11" t="b">
        <v>1</v>
      </c>
      <c r="O3765" s="11" t="s">
        <v>8303</v>
      </c>
      <c r="P3765" s="14">
        <f>ROUND(E3765/D3765*100,0)</f>
        <v>100</v>
      </c>
      <c r="Q3765" s="11">
        <f>IFERROR(ROUND(E3765/M3765,2),0)</f>
        <v>64.94</v>
      </c>
      <c r="R3765" s="16" t="s">
        <v>8315</v>
      </c>
      <c r="S3765" s="11" t="s">
        <v>8357</v>
      </c>
      <c r="T3765" s="21">
        <f>(((K3765/60)/60)/24)+DATE(1970,1,1)</f>
        <v>42065.750300925924</v>
      </c>
      <c r="U3765" s="21">
        <f>(((I3765/60)/60)/24)+DATE(1970,1,1)</f>
        <v>42095.708634259259</v>
      </c>
    </row>
    <row r="3766" spans="1:21" ht="49" hidden="1" x14ac:dyDescent="0.25">
      <c r="A3766">
        <v>3764</v>
      </c>
      <c r="B3766" s="9" t="s">
        <v>3761</v>
      </c>
      <c r="C3766" s="3" t="s">
        <v>7874</v>
      </c>
      <c r="D3766" s="12">
        <v>1500</v>
      </c>
      <c r="E3766" s="13">
        <v>1500</v>
      </c>
      <c r="F3766" s="11" t="s">
        <v>8218</v>
      </c>
      <c r="G3766" s="11" t="s">
        <v>8223</v>
      </c>
      <c r="H3766" s="11" t="s">
        <v>8245</v>
      </c>
      <c r="I3766" s="11">
        <v>1464482160</v>
      </c>
      <c r="K3766" s="11">
        <v>1462824832</v>
      </c>
      <c r="L3766" s="11" t="b">
        <v>0</v>
      </c>
      <c r="M3766" s="11">
        <v>27</v>
      </c>
      <c r="N3766" s="11" t="b">
        <v>1</v>
      </c>
      <c r="O3766" s="11" t="s">
        <v>8303</v>
      </c>
      <c r="P3766" s="14">
        <f>ROUND(E3766/D3766*100,0)</f>
        <v>100</v>
      </c>
      <c r="Q3766" s="11">
        <f>IFERROR(ROUND(E3766/M3766,2),0)</f>
        <v>55.56</v>
      </c>
      <c r="R3766" s="16" t="s">
        <v>8315</v>
      </c>
      <c r="S3766" s="11" t="s">
        <v>8357</v>
      </c>
      <c r="T3766" s="21">
        <f>(((K3766/60)/60)/24)+DATE(1970,1,1)</f>
        <v>42499.842962962968</v>
      </c>
      <c r="U3766" s="21">
        <f>(((I3766/60)/60)/24)+DATE(1970,1,1)</f>
        <v>42519.024999999994</v>
      </c>
    </row>
    <row r="3767" spans="1:21" ht="49" hidden="1" x14ac:dyDescent="0.25">
      <c r="A3767">
        <v>3765</v>
      </c>
      <c r="B3767" s="9" t="s">
        <v>3762</v>
      </c>
      <c r="C3767" s="3" t="s">
        <v>7875</v>
      </c>
      <c r="D3767" s="12">
        <v>7000</v>
      </c>
      <c r="E3767" s="13">
        <v>7942</v>
      </c>
      <c r="F3767" s="11" t="s">
        <v>8218</v>
      </c>
      <c r="G3767" s="11" t="s">
        <v>8223</v>
      </c>
      <c r="H3767" s="11" t="s">
        <v>8245</v>
      </c>
      <c r="I3767" s="11">
        <v>1406745482</v>
      </c>
      <c r="K3767" s="11">
        <v>1404153482</v>
      </c>
      <c r="L3767" s="11" t="b">
        <v>0</v>
      </c>
      <c r="M3767" s="11">
        <v>107</v>
      </c>
      <c r="N3767" s="11" t="b">
        <v>1</v>
      </c>
      <c r="O3767" s="11" t="s">
        <v>8303</v>
      </c>
      <c r="P3767" s="14">
        <f>ROUND(E3767/D3767*100,0)</f>
        <v>113</v>
      </c>
      <c r="Q3767" s="11">
        <f>IFERROR(ROUND(E3767/M3767,2),0)</f>
        <v>74.22</v>
      </c>
      <c r="R3767" s="16" t="s">
        <v>8315</v>
      </c>
      <c r="S3767" s="11" t="s">
        <v>8357</v>
      </c>
      <c r="T3767" s="21">
        <f>(((K3767/60)/60)/24)+DATE(1970,1,1)</f>
        <v>41820.776412037041</v>
      </c>
      <c r="U3767" s="21">
        <f>(((I3767/60)/60)/24)+DATE(1970,1,1)</f>
        <v>41850.776412037041</v>
      </c>
    </row>
    <row r="3768" spans="1:21" ht="33" hidden="1" x14ac:dyDescent="0.25">
      <c r="A3768">
        <v>3766</v>
      </c>
      <c r="B3768" s="9" t="s">
        <v>3763</v>
      </c>
      <c r="C3768" s="3" t="s">
        <v>7876</v>
      </c>
      <c r="D3768" s="12">
        <v>10000</v>
      </c>
      <c r="E3768" s="13">
        <v>10265.01</v>
      </c>
      <c r="F3768" s="11" t="s">
        <v>8218</v>
      </c>
      <c r="G3768" s="11" t="s">
        <v>8223</v>
      </c>
      <c r="H3768" s="11" t="s">
        <v>8245</v>
      </c>
      <c r="I3768" s="11">
        <v>1404360045</v>
      </c>
      <c r="K3768" s="11">
        <v>1401336045</v>
      </c>
      <c r="L3768" s="11" t="b">
        <v>0</v>
      </c>
      <c r="M3768" s="11">
        <v>96</v>
      </c>
      <c r="N3768" s="11" t="b">
        <v>1</v>
      </c>
      <c r="O3768" s="11" t="s">
        <v>8303</v>
      </c>
      <c r="P3768" s="14">
        <f>ROUND(E3768/D3768*100,0)</f>
        <v>103</v>
      </c>
      <c r="Q3768" s="11">
        <f>IFERROR(ROUND(E3768/M3768,2),0)</f>
        <v>106.93</v>
      </c>
      <c r="R3768" s="16" t="s">
        <v>8315</v>
      </c>
      <c r="S3768" s="11" t="s">
        <v>8357</v>
      </c>
      <c r="T3768" s="21">
        <f>(((K3768/60)/60)/24)+DATE(1970,1,1)</f>
        <v>41788.167187500003</v>
      </c>
      <c r="U3768" s="21">
        <f>(((I3768/60)/60)/24)+DATE(1970,1,1)</f>
        <v>41823.167187500003</v>
      </c>
    </row>
    <row r="3769" spans="1:21" ht="49" hidden="1" x14ac:dyDescent="0.25">
      <c r="A3769">
        <v>3767</v>
      </c>
      <c r="B3769" s="9" t="s">
        <v>3764</v>
      </c>
      <c r="C3769" s="3" t="s">
        <v>7877</v>
      </c>
      <c r="D3769" s="12">
        <v>2000</v>
      </c>
      <c r="E3769" s="13">
        <v>2335</v>
      </c>
      <c r="F3769" s="11" t="s">
        <v>8218</v>
      </c>
      <c r="G3769" s="11" t="s">
        <v>8223</v>
      </c>
      <c r="H3769" s="11" t="s">
        <v>8245</v>
      </c>
      <c r="I3769" s="11">
        <v>1425185940</v>
      </c>
      <c r="K3769" s="11">
        <v>1423960097</v>
      </c>
      <c r="L3769" s="11" t="b">
        <v>0</v>
      </c>
      <c r="M3769" s="11">
        <v>56</v>
      </c>
      <c r="N3769" s="11" t="b">
        <v>1</v>
      </c>
      <c r="O3769" s="11" t="s">
        <v>8303</v>
      </c>
      <c r="P3769" s="14">
        <f>ROUND(E3769/D3769*100,0)</f>
        <v>117</v>
      </c>
      <c r="Q3769" s="11">
        <f>IFERROR(ROUND(E3769/M3769,2),0)</f>
        <v>41.7</v>
      </c>
      <c r="R3769" s="16" t="s">
        <v>8315</v>
      </c>
      <c r="S3769" s="11" t="s">
        <v>8357</v>
      </c>
      <c r="T3769" s="21">
        <f>(((K3769/60)/60)/24)+DATE(1970,1,1)</f>
        <v>42050.019641203704</v>
      </c>
      <c r="U3769" s="21">
        <f>(((I3769/60)/60)/24)+DATE(1970,1,1)</f>
        <v>42064.207638888889</v>
      </c>
    </row>
    <row r="3770" spans="1:21" ht="49" hidden="1" x14ac:dyDescent="0.25">
      <c r="A3770">
        <v>3768</v>
      </c>
      <c r="B3770" s="9" t="s">
        <v>3765</v>
      </c>
      <c r="C3770" s="3" t="s">
        <v>7878</v>
      </c>
      <c r="D3770" s="12">
        <v>4000</v>
      </c>
      <c r="E3770" s="13">
        <v>4306.1099999999997</v>
      </c>
      <c r="F3770" s="11" t="s">
        <v>8218</v>
      </c>
      <c r="G3770" s="11" t="s">
        <v>8223</v>
      </c>
      <c r="H3770" s="11" t="s">
        <v>8245</v>
      </c>
      <c r="I3770" s="11">
        <v>1402594090</v>
      </c>
      <c r="K3770" s="11">
        <v>1400002090</v>
      </c>
      <c r="L3770" s="11" t="b">
        <v>0</v>
      </c>
      <c r="M3770" s="11">
        <v>58</v>
      </c>
      <c r="N3770" s="11" t="b">
        <v>1</v>
      </c>
      <c r="O3770" s="11" t="s">
        <v>8303</v>
      </c>
      <c r="P3770" s="14">
        <f>ROUND(E3770/D3770*100,0)</f>
        <v>108</v>
      </c>
      <c r="Q3770" s="11">
        <f>IFERROR(ROUND(E3770/M3770,2),0)</f>
        <v>74.239999999999995</v>
      </c>
      <c r="R3770" s="16" t="s">
        <v>8315</v>
      </c>
      <c r="S3770" s="11" t="s">
        <v>8357</v>
      </c>
      <c r="T3770" s="21">
        <f>(((K3770/60)/60)/24)+DATE(1970,1,1)</f>
        <v>41772.727893518517</v>
      </c>
      <c r="U3770" s="21">
        <f>(((I3770/60)/60)/24)+DATE(1970,1,1)</f>
        <v>41802.727893518517</v>
      </c>
    </row>
    <row r="3771" spans="1:21" ht="49" hidden="1" x14ac:dyDescent="0.25">
      <c r="A3771">
        <v>3769</v>
      </c>
      <c r="B3771" s="9" t="s">
        <v>3766</v>
      </c>
      <c r="C3771" s="3" t="s">
        <v>7879</v>
      </c>
      <c r="D3771" s="12">
        <v>1100</v>
      </c>
      <c r="E3771" s="13">
        <v>1100</v>
      </c>
      <c r="F3771" s="11" t="s">
        <v>8218</v>
      </c>
      <c r="G3771" s="11" t="s">
        <v>8223</v>
      </c>
      <c r="H3771" s="11" t="s">
        <v>8245</v>
      </c>
      <c r="I3771" s="11">
        <v>1460730079</v>
      </c>
      <c r="K3771" s="11">
        <v>1458138079</v>
      </c>
      <c r="L3771" s="11" t="b">
        <v>0</v>
      </c>
      <c r="M3771" s="11">
        <v>15</v>
      </c>
      <c r="N3771" s="11" t="b">
        <v>1</v>
      </c>
      <c r="O3771" s="11" t="s">
        <v>8303</v>
      </c>
      <c r="P3771" s="14">
        <f>ROUND(E3771/D3771*100,0)</f>
        <v>100</v>
      </c>
      <c r="Q3771" s="11">
        <f>IFERROR(ROUND(E3771/M3771,2),0)</f>
        <v>73.33</v>
      </c>
      <c r="R3771" s="16" t="s">
        <v>8315</v>
      </c>
      <c r="S3771" s="11" t="s">
        <v>8357</v>
      </c>
      <c r="T3771" s="21">
        <f>(((K3771/60)/60)/24)+DATE(1970,1,1)</f>
        <v>42445.598136574074</v>
      </c>
      <c r="U3771" s="21">
        <f>(((I3771/60)/60)/24)+DATE(1970,1,1)</f>
        <v>42475.598136574074</v>
      </c>
    </row>
    <row r="3772" spans="1:21" ht="49" hidden="1" x14ac:dyDescent="0.25">
      <c r="A3772">
        <v>3770</v>
      </c>
      <c r="B3772" s="9" t="s">
        <v>3767</v>
      </c>
      <c r="C3772" s="3" t="s">
        <v>7880</v>
      </c>
      <c r="D3772" s="12">
        <v>2000</v>
      </c>
      <c r="E3772" s="13">
        <v>2000</v>
      </c>
      <c r="F3772" s="11" t="s">
        <v>8218</v>
      </c>
      <c r="G3772" s="11" t="s">
        <v>8224</v>
      </c>
      <c r="H3772" s="11" t="s">
        <v>8246</v>
      </c>
      <c r="I3772" s="11">
        <v>1434234010</v>
      </c>
      <c r="J3772" s="11">
        <f>YEAR(T3772)</f>
        <v>2015</v>
      </c>
      <c r="K3772" s="11">
        <v>1431642010</v>
      </c>
      <c r="L3772" s="11" t="b">
        <v>0</v>
      </c>
      <c r="M3772" s="11">
        <v>20</v>
      </c>
      <c r="N3772" s="11" t="b">
        <v>1</v>
      </c>
      <c r="O3772" s="11" t="s">
        <v>8303</v>
      </c>
      <c r="P3772" s="14">
        <f>ROUND(E3772/D3772*100,0)</f>
        <v>100</v>
      </c>
      <c r="Q3772" s="11">
        <f>IFERROR(ROUND(E3772/M3772,2),0)</f>
        <v>100</v>
      </c>
      <c r="R3772" s="16" t="s">
        <v>8315</v>
      </c>
      <c r="S3772" s="11" t="s">
        <v>8357</v>
      </c>
      <c r="T3772" s="21">
        <f>(((K3772/60)/60)/24)+DATE(1970,1,1)</f>
        <v>42138.930671296301</v>
      </c>
      <c r="U3772" s="21">
        <f>(((I3772/60)/60)/24)+DATE(1970,1,1)</f>
        <v>42168.930671296301</v>
      </c>
    </row>
    <row r="3773" spans="1:21" ht="33" hidden="1" x14ac:dyDescent="0.25">
      <c r="A3773">
        <v>3771</v>
      </c>
      <c r="B3773" s="9" t="s">
        <v>3768</v>
      </c>
      <c r="C3773" s="3" t="s">
        <v>7881</v>
      </c>
      <c r="D3773" s="12">
        <v>1000</v>
      </c>
      <c r="E3773" s="13">
        <v>1460</v>
      </c>
      <c r="F3773" s="11" t="s">
        <v>8218</v>
      </c>
      <c r="G3773" s="11" t="s">
        <v>8223</v>
      </c>
      <c r="H3773" s="11" t="s">
        <v>8245</v>
      </c>
      <c r="I3773" s="11">
        <v>1463529600</v>
      </c>
      <c r="K3773" s="11">
        <v>1462307652</v>
      </c>
      <c r="L3773" s="11" t="b">
        <v>0</v>
      </c>
      <c r="M3773" s="11">
        <v>38</v>
      </c>
      <c r="N3773" s="11" t="b">
        <v>1</v>
      </c>
      <c r="O3773" s="11" t="s">
        <v>8303</v>
      </c>
      <c r="P3773" s="14">
        <f>ROUND(E3773/D3773*100,0)</f>
        <v>146</v>
      </c>
      <c r="Q3773" s="11">
        <f>IFERROR(ROUND(E3773/M3773,2),0)</f>
        <v>38.42</v>
      </c>
      <c r="R3773" s="16" t="s">
        <v>8315</v>
      </c>
      <c r="S3773" s="11" t="s">
        <v>8357</v>
      </c>
      <c r="T3773" s="21">
        <f>(((K3773/60)/60)/24)+DATE(1970,1,1)</f>
        <v>42493.857083333336</v>
      </c>
      <c r="U3773" s="21">
        <f>(((I3773/60)/60)/24)+DATE(1970,1,1)</f>
        <v>42508</v>
      </c>
    </row>
    <row r="3774" spans="1:21" ht="49" hidden="1" x14ac:dyDescent="0.25">
      <c r="A3774">
        <v>3772</v>
      </c>
      <c r="B3774" s="9" t="s">
        <v>3769</v>
      </c>
      <c r="C3774" s="3" t="s">
        <v>7882</v>
      </c>
      <c r="D3774" s="12">
        <v>5000</v>
      </c>
      <c r="E3774" s="13">
        <v>5510</v>
      </c>
      <c r="F3774" s="11" t="s">
        <v>8218</v>
      </c>
      <c r="G3774" s="11" t="s">
        <v>8223</v>
      </c>
      <c r="H3774" s="11" t="s">
        <v>8245</v>
      </c>
      <c r="I3774" s="11">
        <v>1480399200</v>
      </c>
      <c r="K3774" s="11">
        <v>1478616506</v>
      </c>
      <c r="L3774" s="11" t="b">
        <v>0</v>
      </c>
      <c r="M3774" s="11">
        <v>33</v>
      </c>
      <c r="N3774" s="11" t="b">
        <v>1</v>
      </c>
      <c r="O3774" s="11" t="s">
        <v>8303</v>
      </c>
      <c r="P3774" s="14">
        <f>ROUND(E3774/D3774*100,0)</f>
        <v>110</v>
      </c>
      <c r="Q3774" s="11">
        <f>IFERROR(ROUND(E3774/M3774,2),0)</f>
        <v>166.97</v>
      </c>
      <c r="R3774" s="16" t="s">
        <v>8315</v>
      </c>
      <c r="S3774" s="11" t="s">
        <v>8357</v>
      </c>
      <c r="T3774" s="21">
        <f>(((K3774/60)/60)/24)+DATE(1970,1,1)</f>
        <v>42682.616967592592</v>
      </c>
      <c r="U3774" s="21">
        <f>(((I3774/60)/60)/24)+DATE(1970,1,1)</f>
        <v>42703.25</v>
      </c>
    </row>
    <row r="3775" spans="1:21" ht="33" hidden="1" x14ac:dyDescent="0.25">
      <c r="A3775">
        <v>3773</v>
      </c>
      <c r="B3775" s="9" t="s">
        <v>3770</v>
      </c>
      <c r="C3775" s="3" t="s">
        <v>7883</v>
      </c>
      <c r="D3775" s="12">
        <v>5000</v>
      </c>
      <c r="E3775" s="13">
        <v>5410</v>
      </c>
      <c r="F3775" s="11" t="s">
        <v>8218</v>
      </c>
      <c r="G3775" s="11" t="s">
        <v>8223</v>
      </c>
      <c r="H3775" s="11" t="s">
        <v>8245</v>
      </c>
      <c r="I3775" s="11">
        <v>1479175680</v>
      </c>
      <c r="K3775" s="11">
        <v>1476317247</v>
      </c>
      <c r="L3775" s="11" t="b">
        <v>0</v>
      </c>
      <c r="M3775" s="11">
        <v>57</v>
      </c>
      <c r="N3775" s="11" t="b">
        <v>1</v>
      </c>
      <c r="O3775" s="11" t="s">
        <v>8303</v>
      </c>
      <c r="P3775" s="14">
        <f>ROUND(E3775/D3775*100,0)</f>
        <v>108</v>
      </c>
      <c r="Q3775" s="11">
        <f>IFERROR(ROUND(E3775/M3775,2),0)</f>
        <v>94.91</v>
      </c>
      <c r="R3775" s="16" t="s">
        <v>8315</v>
      </c>
      <c r="S3775" s="11" t="s">
        <v>8357</v>
      </c>
      <c r="T3775" s="21">
        <f>(((K3775/60)/60)/24)+DATE(1970,1,1)</f>
        <v>42656.005173611105</v>
      </c>
      <c r="U3775" s="21">
        <f>(((I3775/60)/60)/24)+DATE(1970,1,1)</f>
        <v>42689.088888888888</v>
      </c>
    </row>
    <row r="3776" spans="1:21" ht="49" hidden="1" x14ac:dyDescent="0.25">
      <c r="A3776">
        <v>3774</v>
      </c>
      <c r="B3776" s="9" t="s">
        <v>3771</v>
      </c>
      <c r="C3776" s="3" t="s">
        <v>7884</v>
      </c>
      <c r="D3776" s="12">
        <v>2500</v>
      </c>
      <c r="E3776" s="13">
        <v>2500</v>
      </c>
      <c r="F3776" s="11" t="s">
        <v>8218</v>
      </c>
      <c r="G3776" s="11" t="s">
        <v>8228</v>
      </c>
      <c r="H3776" s="11" t="s">
        <v>8250</v>
      </c>
      <c r="I3776" s="11">
        <v>1428606055</v>
      </c>
      <c r="K3776" s="11">
        <v>1427223655</v>
      </c>
      <c r="L3776" s="11" t="b">
        <v>0</v>
      </c>
      <c r="M3776" s="11">
        <v>25</v>
      </c>
      <c r="N3776" s="11" t="b">
        <v>1</v>
      </c>
      <c r="O3776" s="11" t="s">
        <v>8303</v>
      </c>
      <c r="P3776" s="14">
        <f>ROUND(E3776/D3776*100,0)</f>
        <v>100</v>
      </c>
      <c r="Q3776" s="11">
        <f>IFERROR(ROUND(E3776/M3776,2),0)</f>
        <v>100</v>
      </c>
      <c r="R3776" s="16" t="s">
        <v>8315</v>
      </c>
      <c r="S3776" s="11" t="s">
        <v>8357</v>
      </c>
      <c r="T3776" s="21">
        <f>(((K3776/60)/60)/24)+DATE(1970,1,1)</f>
        <v>42087.792303240742</v>
      </c>
      <c r="U3776" s="21">
        <f>(((I3776/60)/60)/24)+DATE(1970,1,1)</f>
        <v>42103.792303240742</v>
      </c>
    </row>
    <row r="3777" spans="1:21" ht="49" hidden="1" x14ac:dyDescent="0.25">
      <c r="A3777">
        <v>3775</v>
      </c>
      <c r="B3777" s="9" t="s">
        <v>3772</v>
      </c>
      <c r="C3777" s="3" t="s">
        <v>7885</v>
      </c>
      <c r="D3777" s="12">
        <v>2000</v>
      </c>
      <c r="E3777" s="13">
        <v>2005</v>
      </c>
      <c r="F3777" s="11" t="s">
        <v>8218</v>
      </c>
      <c r="G3777" s="11" t="s">
        <v>8223</v>
      </c>
      <c r="H3777" s="11" t="s">
        <v>8245</v>
      </c>
      <c r="I3777" s="11">
        <v>1428552000</v>
      </c>
      <c r="K3777" s="11">
        <v>1426199843</v>
      </c>
      <c r="L3777" s="11" t="b">
        <v>0</v>
      </c>
      <c r="M3777" s="11">
        <v>14</v>
      </c>
      <c r="N3777" s="11" t="b">
        <v>1</v>
      </c>
      <c r="O3777" s="11" t="s">
        <v>8303</v>
      </c>
      <c r="P3777" s="14">
        <f>ROUND(E3777/D3777*100,0)</f>
        <v>100</v>
      </c>
      <c r="Q3777" s="11">
        <f>IFERROR(ROUND(E3777/M3777,2),0)</f>
        <v>143.21</v>
      </c>
      <c r="R3777" s="16" t="s">
        <v>8315</v>
      </c>
      <c r="S3777" s="11" t="s">
        <v>8357</v>
      </c>
      <c r="T3777" s="21">
        <f>(((K3777/60)/60)/24)+DATE(1970,1,1)</f>
        <v>42075.942627314813</v>
      </c>
      <c r="U3777" s="21">
        <f>(((I3777/60)/60)/24)+DATE(1970,1,1)</f>
        <v>42103.166666666672</v>
      </c>
    </row>
    <row r="3778" spans="1:21" ht="65" hidden="1" x14ac:dyDescent="0.25">
      <c r="A3778">
        <v>3776</v>
      </c>
      <c r="B3778" s="9" t="s">
        <v>3773</v>
      </c>
      <c r="C3778" s="3" t="s">
        <v>7886</v>
      </c>
      <c r="D3778" s="12">
        <v>8000</v>
      </c>
      <c r="E3778" s="13">
        <v>8537</v>
      </c>
      <c r="F3778" s="11" t="s">
        <v>8218</v>
      </c>
      <c r="G3778" s="11" t="s">
        <v>8223</v>
      </c>
      <c r="H3778" s="11" t="s">
        <v>8245</v>
      </c>
      <c r="I3778" s="11">
        <v>1406854800</v>
      </c>
      <c r="K3778" s="11">
        <v>1403599778</v>
      </c>
      <c r="L3778" s="11" t="b">
        <v>0</v>
      </c>
      <c r="M3778" s="11">
        <v>94</v>
      </c>
      <c r="N3778" s="11" t="b">
        <v>1</v>
      </c>
      <c r="O3778" s="11" t="s">
        <v>8303</v>
      </c>
      <c r="P3778" s="14">
        <f>ROUND(E3778/D3778*100,0)</f>
        <v>107</v>
      </c>
      <c r="Q3778" s="11">
        <f>IFERROR(ROUND(E3778/M3778,2),0)</f>
        <v>90.82</v>
      </c>
      <c r="R3778" s="16" t="s">
        <v>8315</v>
      </c>
      <c r="S3778" s="11" t="s">
        <v>8357</v>
      </c>
      <c r="T3778" s="21">
        <f>(((K3778/60)/60)/24)+DATE(1970,1,1)</f>
        <v>41814.367800925924</v>
      </c>
      <c r="U3778" s="21">
        <f>(((I3778/60)/60)/24)+DATE(1970,1,1)</f>
        <v>41852.041666666664</v>
      </c>
    </row>
    <row r="3779" spans="1:21" ht="49" hidden="1" x14ac:dyDescent="0.25">
      <c r="A3779">
        <v>3777</v>
      </c>
      <c r="B3779" s="9" t="s">
        <v>3774</v>
      </c>
      <c r="C3779" s="3" t="s">
        <v>7887</v>
      </c>
      <c r="D3779" s="12">
        <v>2000</v>
      </c>
      <c r="E3779" s="13">
        <v>2864</v>
      </c>
      <c r="F3779" s="11" t="s">
        <v>8218</v>
      </c>
      <c r="G3779" s="11" t="s">
        <v>8223</v>
      </c>
      <c r="H3779" s="11" t="s">
        <v>8245</v>
      </c>
      <c r="I3779" s="11">
        <v>1411790400</v>
      </c>
      <c r="K3779" s="11">
        <v>1409884821</v>
      </c>
      <c r="L3779" s="11" t="b">
        <v>0</v>
      </c>
      <c r="M3779" s="11">
        <v>59</v>
      </c>
      <c r="N3779" s="11" t="b">
        <v>1</v>
      </c>
      <c r="O3779" s="11" t="s">
        <v>8303</v>
      </c>
      <c r="P3779" s="14">
        <f>ROUND(E3779/D3779*100,0)</f>
        <v>143</v>
      </c>
      <c r="Q3779" s="11">
        <f>IFERROR(ROUND(E3779/M3779,2),0)</f>
        <v>48.54</v>
      </c>
      <c r="R3779" s="16" t="s">
        <v>8315</v>
      </c>
      <c r="S3779" s="11" t="s">
        <v>8357</v>
      </c>
      <c r="T3779" s="21">
        <f>(((K3779/60)/60)/24)+DATE(1970,1,1)</f>
        <v>41887.111354166671</v>
      </c>
      <c r="U3779" s="21">
        <f>(((I3779/60)/60)/24)+DATE(1970,1,1)</f>
        <v>41909.166666666664</v>
      </c>
    </row>
    <row r="3780" spans="1:21" ht="33" hidden="1" x14ac:dyDescent="0.25">
      <c r="A3780">
        <v>3778</v>
      </c>
      <c r="B3780" s="9" t="s">
        <v>3775</v>
      </c>
      <c r="C3780" s="3" t="s">
        <v>7888</v>
      </c>
      <c r="D3780" s="12">
        <v>2400</v>
      </c>
      <c r="E3780" s="13">
        <v>2521</v>
      </c>
      <c r="F3780" s="11" t="s">
        <v>8218</v>
      </c>
      <c r="G3780" s="11" t="s">
        <v>8223</v>
      </c>
      <c r="H3780" s="11" t="s">
        <v>8245</v>
      </c>
      <c r="I3780" s="11">
        <v>1423942780</v>
      </c>
      <c r="K3780" s="11">
        <v>1418758780</v>
      </c>
      <c r="L3780" s="11" t="b">
        <v>0</v>
      </c>
      <c r="M3780" s="11">
        <v>36</v>
      </c>
      <c r="N3780" s="11" t="b">
        <v>1</v>
      </c>
      <c r="O3780" s="11" t="s">
        <v>8303</v>
      </c>
      <c r="P3780" s="14">
        <f>ROUND(E3780/D3780*100,0)</f>
        <v>105</v>
      </c>
      <c r="Q3780" s="11">
        <f>IFERROR(ROUND(E3780/M3780,2),0)</f>
        <v>70.03</v>
      </c>
      <c r="R3780" s="16" t="s">
        <v>8315</v>
      </c>
      <c r="S3780" s="11" t="s">
        <v>8357</v>
      </c>
      <c r="T3780" s="21">
        <f>(((K3780/60)/60)/24)+DATE(1970,1,1)</f>
        <v>41989.819212962961</v>
      </c>
      <c r="U3780" s="21">
        <f>(((I3780/60)/60)/24)+DATE(1970,1,1)</f>
        <v>42049.819212962961</v>
      </c>
    </row>
    <row r="3781" spans="1:21" ht="33" hidden="1" x14ac:dyDescent="0.25">
      <c r="A3781">
        <v>3779</v>
      </c>
      <c r="B3781" s="9" t="s">
        <v>3776</v>
      </c>
      <c r="C3781" s="3" t="s">
        <v>7889</v>
      </c>
      <c r="D3781" s="12">
        <v>15000</v>
      </c>
      <c r="E3781" s="13">
        <v>15597</v>
      </c>
      <c r="F3781" s="11" t="s">
        <v>8218</v>
      </c>
      <c r="G3781" s="11" t="s">
        <v>8223</v>
      </c>
      <c r="H3781" s="11" t="s">
        <v>8245</v>
      </c>
      <c r="I3781" s="11">
        <v>1459010340</v>
      </c>
      <c r="K3781" s="11">
        <v>1456421940</v>
      </c>
      <c r="L3781" s="11" t="b">
        <v>0</v>
      </c>
      <c r="M3781" s="11">
        <v>115</v>
      </c>
      <c r="N3781" s="11" t="b">
        <v>1</v>
      </c>
      <c r="O3781" s="11" t="s">
        <v>8303</v>
      </c>
      <c r="P3781" s="14">
        <f>ROUND(E3781/D3781*100,0)</f>
        <v>104</v>
      </c>
      <c r="Q3781" s="11">
        <f>IFERROR(ROUND(E3781/M3781,2),0)</f>
        <v>135.63</v>
      </c>
      <c r="R3781" s="16" t="s">
        <v>8315</v>
      </c>
      <c r="S3781" s="11" t="s">
        <v>8357</v>
      </c>
      <c r="T3781" s="21">
        <f>(((K3781/60)/60)/24)+DATE(1970,1,1)</f>
        <v>42425.735416666663</v>
      </c>
      <c r="U3781" s="21">
        <f>(((I3781/60)/60)/24)+DATE(1970,1,1)</f>
        <v>42455.693750000006</v>
      </c>
    </row>
    <row r="3782" spans="1:21" ht="49" hidden="1" x14ac:dyDescent="0.25">
      <c r="A3782">
        <v>3780</v>
      </c>
      <c r="B3782" s="9" t="s">
        <v>3777</v>
      </c>
      <c r="C3782" s="3" t="s">
        <v>7890</v>
      </c>
      <c r="D3782" s="12">
        <v>2500</v>
      </c>
      <c r="E3782" s="13">
        <v>3000</v>
      </c>
      <c r="F3782" s="11" t="s">
        <v>8218</v>
      </c>
      <c r="G3782" s="11" t="s">
        <v>8223</v>
      </c>
      <c r="H3782" s="11" t="s">
        <v>8245</v>
      </c>
      <c r="I3782" s="11">
        <v>1436817960</v>
      </c>
      <c r="K3782" s="11">
        <v>1433999785</v>
      </c>
      <c r="L3782" s="11" t="b">
        <v>0</v>
      </c>
      <c r="M3782" s="11">
        <v>30</v>
      </c>
      <c r="N3782" s="11" t="b">
        <v>1</v>
      </c>
      <c r="O3782" s="11" t="s">
        <v>8303</v>
      </c>
      <c r="P3782" s="14">
        <f>ROUND(E3782/D3782*100,0)</f>
        <v>120</v>
      </c>
      <c r="Q3782" s="11">
        <f>IFERROR(ROUND(E3782/M3782,2),0)</f>
        <v>100</v>
      </c>
      <c r="R3782" s="16" t="s">
        <v>8315</v>
      </c>
      <c r="S3782" s="11" t="s">
        <v>8357</v>
      </c>
      <c r="T3782" s="21">
        <f>(((K3782/60)/60)/24)+DATE(1970,1,1)</f>
        <v>42166.219733796301</v>
      </c>
      <c r="U3782" s="21">
        <f>(((I3782/60)/60)/24)+DATE(1970,1,1)</f>
        <v>42198.837499999994</v>
      </c>
    </row>
    <row r="3783" spans="1:21" ht="49" hidden="1" x14ac:dyDescent="0.25">
      <c r="A3783">
        <v>3781</v>
      </c>
      <c r="B3783" s="9" t="s">
        <v>3778</v>
      </c>
      <c r="C3783" s="3" t="s">
        <v>7891</v>
      </c>
      <c r="D3783" s="12">
        <v>4500</v>
      </c>
      <c r="E3783" s="13">
        <v>4935</v>
      </c>
      <c r="F3783" s="11" t="s">
        <v>8218</v>
      </c>
      <c r="G3783" s="11" t="s">
        <v>8223</v>
      </c>
      <c r="H3783" s="11" t="s">
        <v>8245</v>
      </c>
      <c r="I3783" s="11">
        <v>1410210685</v>
      </c>
      <c r="K3783" s="11">
        <v>1408050685</v>
      </c>
      <c r="L3783" s="11" t="b">
        <v>0</v>
      </c>
      <c r="M3783" s="11">
        <v>52</v>
      </c>
      <c r="N3783" s="11" t="b">
        <v>1</v>
      </c>
      <c r="O3783" s="11" t="s">
        <v>8303</v>
      </c>
      <c r="P3783" s="14">
        <f>ROUND(E3783/D3783*100,0)</f>
        <v>110</v>
      </c>
      <c r="Q3783" s="11">
        <f>IFERROR(ROUND(E3783/M3783,2),0)</f>
        <v>94.9</v>
      </c>
      <c r="R3783" s="16" t="s">
        <v>8315</v>
      </c>
      <c r="S3783" s="11" t="s">
        <v>8357</v>
      </c>
      <c r="T3783" s="21">
        <f>(((K3783/60)/60)/24)+DATE(1970,1,1)</f>
        <v>41865.882928240739</v>
      </c>
      <c r="U3783" s="21">
        <f>(((I3783/60)/60)/24)+DATE(1970,1,1)</f>
        <v>41890.882928240739</v>
      </c>
    </row>
    <row r="3784" spans="1:21" ht="49" hidden="1" x14ac:dyDescent="0.25">
      <c r="A3784">
        <v>3782</v>
      </c>
      <c r="B3784" s="9" t="s">
        <v>3779</v>
      </c>
      <c r="C3784" s="3" t="s">
        <v>7892</v>
      </c>
      <c r="D3784" s="12">
        <v>2000</v>
      </c>
      <c r="E3784" s="13">
        <v>2035</v>
      </c>
      <c r="F3784" s="11" t="s">
        <v>8218</v>
      </c>
      <c r="G3784" s="11" t="s">
        <v>8224</v>
      </c>
      <c r="H3784" s="11" t="s">
        <v>8246</v>
      </c>
      <c r="I3784" s="11">
        <v>1469401200</v>
      </c>
      <c r="J3784" s="11">
        <f>YEAR(T3784)</f>
        <v>2016</v>
      </c>
      <c r="K3784" s="11">
        <v>1466887297</v>
      </c>
      <c r="L3784" s="11" t="b">
        <v>0</v>
      </c>
      <c r="M3784" s="11">
        <v>27</v>
      </c>
      <c r="N3784" s="11" t="b">
        <v>1</v>
      </c>
      <c r="O3784" s="11" t="s">
        <v>8303</v>
      </c>
      <c r="P3784" s="14">
        <f>ROUND(E3784/D3784*100,0)</f>
        <v>102</v>
      </c>
      <c r="Q3784" s="11">
        <f>IFERROR(ROUND(E3784/M3784,2),0)</f>
        <v>75.37</v>
      </c>
      <c r="R3784" s="16" t="s">
        <v>8315</v>
      </c>
      <c r="S3784" s="11" t="s">
        <v>8357</v>
      </c>
      <c r="T3784" s="21">
        <f>(((K3784/60)/60)/24)+DATE(1970,1,1)</f>
        <v>42546.862233796302</v>
      </c>
      <c r="U3784" s="21">
        <f>(((I3784/60)/60)/24)+DATE(1970,1,1)</f>
        <v>42575.958333333328</v>
      </c>
    </row>
    <row r="3785" spans="1:21" ht="49" hidden="1" x14ac:dyDescent="0.25">
      <c r="A3785">
        <v>3783</v>
      </c>
      <c r="B3785" s="9" t="s">
        <v>3780</v>
      </c>
      <c r="C3785" s="3" t="s">
        <v>7893</v>
      </c>
      <c r="D3785" s="12">
        <v>1200</v>
      </c>
      <c r="E3785" s="13">
        <v>1547</v>
      </c>
      <c r="F3785" s="11" t="s">
        <v>8218</v>
      </c>
      <c r="G3785" s="11" t="s">
        <v>8223</v>
      </c>
      <c r="H3785" s="11" t="s">
        <v>8245</v>
      </c>
      <c r="I3785" s="11">
        <v>1458057600</v>
      </c>
      <c r="K3785" s="11">
        <v>1455938520</v>
      </c>
      <c r="L3785" s="11" t="b">
        <v>0</v>
      </c>
      <c r="M3785" s="11">
        <v>24</v>
      </c>
      <c r="N3785" s="11" t="b">
        <v>1</v>
      </c>
      <c r="O3785" s="11" t="s">
        <v>8303</v>
      </c>
      <c r="P3785" s="14">
        <f>ROUND(E3785/D3785*100,0)</f>
        <v>129</v>
      </c>
      <c r="Q3785" s="11">
        <f>IFERROR(ROUND(E3785/M3785,2),0)</f>
        <v>64.459999999999994</v>
      </c>
      <c r="R3785" s="16" t="s">
        <v>8315</v>
      </c>
      <c r="S3785" s="11" t="s">
        <v>8357</v>
      </c>
      <c r="T3785" s="21">
        <f>(((K3785/60)/60)/24)+DATE(1970,1,1)</f>
        <v>42420.140277777777</v>
      </c>
      <c r="U3785" s="21">
        <f>(((I3785/60)/60)/24)+DATE(1970,1,1)</f>
        <v>42444.666666666672</v>
      </c>
    </row>
    <row r="3786" spans="1:21" ht="49" hidden="1" x14ac:dyDescent="0.25">
      <c r="A3786">
        <v>3784</v>
      </c>
      <c r="B3786" s="9" t="s">
        <v>3781</v>
      </c>
      <c r="C3786" s="3" t="s">
        <v>7894</v>
      </c>
      <c r="D3786" s="12">
        <v>1000</v>
      </c>
      <c r="E3786" s="13">
        <v>1150</v>
      </c>
      <c r="F3786" s="11" t="s">
        <v>8218</v>
      </c>
      <c r="G3786" s="11" t="s">
        <v>8228</v>
      </c>
      <c r="H3786" s="11" t="s">
        <v>8250</v>
      </c>
      <c r="I3786" s="11">
        <v>1468193532</v>
      </c>
      <c r="K3786" s="11">
        <v>1465601532</v>
      </c>
      <c r="L3786" s="11" t="b">
        <v>0</v>
      </c>
      <c r="M3786" s="11">
        <v>10</v>
      </c>
      <c r="N3786" s="11" t="b">
        <v>1</v>
      </c>
      <c r="O3786" s="11" t="s">
        <v>8303</v>
      </c>
      <c r="P3786" s="14">
        <f>ROUND(E3786/D3786*100,0)</f>
        <v>115</v>
      </c>
      <c r="Q3786" s="11">
        <f>IFERROR(ROUND(E3786/M3786,2),0)</f>
        <v>115</v>
      </c>
      <c r="R3786" s="16" t="s">
        <v>8315</v>
      </c>
      <c r="S3786" s="11" t="s">
        <v>8357</v>
      </c>
      <c r="T3786" s="21">
        <f>(((K3786/60)/60)/24)+DATE(1970,1,1)</f>
        <v>42531.980694444443</v>
      </c>
      <c r="U3786" s="21">
        <f>(((I3786/60)/60)/24)+DATE(1970,1,1)</f>
        <v>42561.980694444443</v>
      </c>
    </row>
    <row r="3787" spans="1:21" ht="49" hidden="1" x14ac:dyDescent="0.25">
      <c r="A3787">
        <v>3785</v>
      </c>
      <c r="B3787" s="9" t="s">
        <v>3782</v>
      </c>
      <c r="C3787" s="3" t="s">
        <v>7895</v>
      </c>
      <c r="D3787" s="12">
        <v>2000</v>
      </c>
      <c r="E3787" s="13">
        <v>3015</v>
      </c>
      <c r="F3787" s="11" t="s">
        <v>8218</v>
      </c>
      <c r="G3787" s="11" t="s">
        <v>8224</v>
      </c>
      <c r="H3787" s="11" t="s">
        <v>8246</v>
      </c>
      <c r="I3787" s="11">
        <v>1470132180</v>
      </c>
      <c r="J3787" s="11">
        <f>YEAR(T3787)</f>
        <v>2016</v>
      </c>
      <c r="K3787" s="11">
        <v>1467040769</v>
      </c>
      <c r="L3787" s="11" t="b">
        <v>0</v>
      </c>
      <c r="M3787" s="11">
        <v>30</v>
      </c>
      <c r="N3787" s="11" t="b">
        <v>1</v>
      </c>
      <c r="O3787" s="11" t="s">
        <v>8303</v>
      </c>
      <c r="P3787" s="14">
        <f>ROUND(E3787/D3787*100,0)</f>
        <v>151</v>
      </c>
      <c r="Q3787" s="11">
        <f>IFERROR(ROUND(E3787/M3787,2),0)</f>
        <v>100.5</v>
      </c>
      <c r="R3787" s="16" t="s">
        <v>8315</v>
      </c>
      <c r="S3787" s="11" t="s">
        <v>8357</v>
      </c>
      <c r="T3787" s="21">
        <f>(((K3787/60)/60)/24)+DATE(1970,1,1)</f>
        <v>42548.63853009259</v>
      </c>
      <c r="U3787" s="21">
        <f>(((I3787/60)/60)/24)+DATE(1970,1,1)</f>
        <v>42584.418749999997</v>
      </c>
    </row>
    <row r="3788" spans="1:21" ht="49" hidden="1" x14ac:dyDescent="0.25">
      <c r="A3788">
        <v>3786</v>
      </c>
      <c r="B3788" s="9" t="s">
        <v>3783</v>
      </c>
      <c r="C3788" s="3" t="s">
        <v>7896</v>
      </c>
      <c r="D3788" s="12">
        <v>6000</v>
      </c>
      <c r="E3788" s="13">
        <v>6658</v>
      </c>
      <c r="F3788" s="11" t="s">
        <v>8218</v>
      </c>
      <c r="G3788" s="11" t="s">
        <v>8223</v>
      </c>
      <c r="H3788" s="11" t="s">
        <v>8245</v>
      </c>
      <c r="I3788" s="11">
        <v>1464310475</v>
      </c>
      <c r="K3788" s="11">
        <v>1461718475</v>
      </c>
      <c r="L3788" s="11" t="b">
        <v>0</v>
      </c>
      <c r="M3788" s="11">
        <v>71</v>
      </c>
      <c r="N3788" s="11" t="b">
        <v>1</v>
      </c>
      <c r="O3788" s="11" t="s">
        <v>8303</v>
      </c>
      <c r="P3788" s="14">
        <f>ROUND(E3788/D3788*100,0)</f>
        <v>111</v>
      </c>
      <c r="Q3788" s="11">
        <f>IFERROR(ROUND(E3788/M3788,2),0)</f>
        <v>93.77</v>
      </c>
      <c r="R3788" s="16" t="s">
        <v>8315</v>
      </c>
      <c r="S3788" s="11" t="s">
        <v>8357</v>
      </c>
      <c r="T3788" s="21">
        <f>(((K3788/60)/60)/24)+DATE(1970,1,1)</f>
        <v>42487.037905092591</v>
      </c>
      <c r="U3788" s="21">
        <f>(((I3788/60)/60)/24)+DATE(1970,1,1)</f>
        <v>42517.037905092591</v>
      </c>
    </row>
    <row r="3789" spans="1:21" ht="49" hidden="1" x14ac:dyDescent="0.25">
      <c r="A3789">
        <v>3787</v>
      </c>
      <c r="B3789" s="9" t="s">
        <v>3784</v>
      </c>
      <c r="C3789" s="3" t="s">
        <v>7897</v>
      </c>
      <c r="D3789" s="12">
        <v>350</v>
      </c>
      <c r="E3789" s="13">
        <v>351</v>
      </c>
      <c r="F3789" s="11" t="s">
        <v>8218</v>
      </c>
      <c r="G3789" s="11" t="s">
        <v>8223</v>
      </c>
      <c r="H3789" s="11" t="s">
        <v>8245</v>
      </c>
      <c r="I3789" s="11">
        <v>1436587140</v>
      </c>
      <c r="K3789" s="11">
        <v>1434113406</v>
      </c>
      <c r="L3789" s="11" t="b">
        <v>0</v>
      </c>
      <c r="M3789" s="11">
        <v>10</v>
      </c>
      <c r="N3789" s="11" t="b">
        <v>1</v>
      </c>
      <c r="O3789" s="11" t="s">
        <v>8303</v>
      </c>
      <c r="P3789" s="14">
        <f>ROUND(E3789/D3789*100,0)</f>
        <v>100</v>
      </c>
      <c r="Q3789" s="11">
        <f>IFERROR(ROUND(E3789/M3789,2),0)</f>
        <v>35.1</v>
      </c>
      <c r="R3789" s="16" t="s">
        <v>8315</v>
      </c>
      <c r="S3789" s="11" t="s">
        <v>8357</v>
      </c>
      <c r="T3789" s="21">
        <f>(((K3789/60)/60)/24)+DATE(1970,1,1)</f>
        <v>42167.534791666665</v>
      </c>
      <c r="U3789" s="21">
        <f>(((I3789/60)/60)/24)+DATE(1970,1,1)</f>
        <v>42196.165972222225</v>
      </c>
    </row>
    <row r="3790" spans="1:21" ht="81" hidden="1" x14ac:dyDescent="0.25">
      <c r="A3790">
        <v>3788</v>
      </c>
      <c r="B3790" s="9" t="s">
        <v>3785</v>
      </c>
      <c r="C3790" s="3" t="s">
        <v>7898</v>
      </c>
      <c r="D3790" s="12">
        <v>75000</v>
      </c>
      <c r="E3790" s="13">
        <v>500</v>
      </c>
      <c r="F3790" s="11" t="s">
        <v>8220</v>
      </c>
      <c r="G3790" s="11" t="s">
        <v>8223</v>
      </c>
      <c r="H3790" s="11" t="s">
        <v>8245</v>
      </c>
      <c r="I3790" s="11">
        <v>1450887480</v>
      </c>
      <c r="K3790" s="11">
        <v>1448469719</v>
      </c>
      <c r="L3790" s="11" t="b">
        <v>0</v>
      </c>
      <c r="M3790" s="11">
        <v>1</v>
      </c>
      <c r="N3790" s="11" t="b">
        <v>0</v>
      </c>
      <c r="O3790" s="11" t="s">
        <v>8303</v>
      </c>
      <c r="P3790" s="14">
        <f>ROUND(E3790/D3790*100,0)</f>
        <v>1</v>
      </c>
      <c r="Q3790" s="11">
        <f>IFERROR(ROUND(E3790/M3790,2),0)</f>
        <v>500</v>
      </c>
      <c r="R3790" s="16" t="s">
        <v>8315</v>
      </c>
      <c r="S3790" s="11" t="s">
        <v>8357</v>
      </c>
      <c r="T3790" s="21">
        <f>(((K3790/60)/60)/24)+DATE(1970,1,1)</f>
        <v>42333.695821759262</v>
      </c>
      <c r="U3790" s="21">
        <f>(((I3790/60)/60)/24)+DATE(1970,1,1)</f>
        <v>42361.679166666669</v>
      </c>
    </row>
    <row r="3791" spans="1:21" ht="49" hidden="1" x14ac:dyDescent="0.25">
      <c r="A3791">
        <v>3789</v>
      </c>
      <c r="B3791" s="9" t="s">
        <v>3786</v>
      </c>
      <c r="C3791" s="3" t="s">
        <v>7899</v>
      </c>
      <c r="D3791" s="12">
        <v>3550</v>
      </c>
      <c r="E3791" s="13">
        <v>116</v>
      </c>
      <c r="F3791" s="11" t="s">
        <v>8220</v>
      </c>
      <c r="G3791" s="11" t="s">
        <v>8224</v>
      </c>
      <c r="H3791" s="11" t="s">
        <v>8246</v>
      </c>
      <c r="I3791" s="11">
        <v>1434395418</v>
      </c>
      <c r="J3791" s="11">
        <f>YEAR(T3791)</f>
        <v>2015</v>
      </c>
      <c r="K3791" s="11">
        <v>1431630618</v>
      </c>
      <c r="L3791" s="11" t="b">
        <v>0</v>
      </c>
      <c r="M3791" s="11">
        <v>4</v>
      </c>
      <c r="N3791" s="11" t="b">
        <v>0</v>
      </c>
      <c r="O3791" s="11" t="s">
        <v>8303</v>
      </c>
      <c r="P3791" s="14">
        <f>ROUND(E3791/D3791*100,0)</f>
        <v>3</v>
      </c>
      <c r="Q3791" s="11">
        <f>IFERROR(ROUND(E3791/M3791,2),0)</f>
        <v>29</v>
      </c>
      <c r="R3791" s="16" t="s">
        <v>8315</v>
      </c>
      <c r="S3791" s="11" t="s">
        <v>8357</v>
      </c>
      <c r="T3791" s="21">
        <f>(((K3791/60)/60)/24)+DATE(1970,1,1)</f>
        <v>42138.798819444448</v>
      </c>
      <c r="U3791" s="21">
        <f>(((I3791/60)/60)/24)+DATE(1970,1,1)</f>
        <v>42170.798819444448</v>
      </c>
    </row>
    <row r="3792" spans="1:21" ht="49" hidden="1" x14ac:dyDescent="0.25">
      <c r="A3792">
        <v>3790</v>
      </c>
      <c r="B3792" s="9" t="s">
        <v>3787</v>
      </c>
      <c r="C3792" s="3" t="s">
        <v>7900</v>
      </c>
      <c r="D3792" s="12">
        <v>15000</v>
      </c>
      <c r="E3792" s="13">
        <v>0</v>
      </c>
      <c r="F3792" s="11" t="s">
        <v>8220</v>
      </c>
      <c r="G3792" s="11" t="s">
        <v>8223</v>
      </c>
      <c r="H3792" s="11" t="s">
        <v>8245</v>
      </c>
      <c r="I3792" s="11">
        <v>1479834023</v>
      </c>
      <c r="K3792" s="11">
        <v>1477238423</v>
      </c>
      <c r="L3792" s="11" t="b">
        <v>0</v>
      </c>
      <c r="M3792" s="11">
        <v>0</v>
      </c>
      <c r="N3792" s="11" t="b">
        <v>0</v>
      </c>
      <c r="O3792" s="11" t="s">
        <v>8303</v>
      </c>
      <c r="P3792" s="14">
        <f>ROUND(E3792/D3792*100,0)</f>
        <v>0</v>
      </c>
      <c r="Q3792" s="11">
        <f>IFERROR(ROUND(E3792/M3792,2),0)</f>
        <v>0</v>
      </c>
      <c r="R3792" s="16" t="s">
        <v>8315</v>
      </c>
      <c r="S3792" s="11" t="s">
        <v>8357</v>
      </c>
      <c r="T3792" s="21">
        <f>(((K3792/60)/60)/24)+DATE(1970,1,1)</f>
        <v>42666.666932870372</v>
      </c>
      <c r="U3792" s="21">
        <f>(((I3792/60)/60)/24)+DATE(1970,1,1)</f>
        <v>42696.708599537036</v>
      </c>
    </row>
    <row r="3793" spans="1:21" ht="33" hidden="1" x14ac:dyDescent="0.25">
      <c r="A3793">
        <v>3791</v>
      </c>
      <c r="B3793" s="9" t="s">
        <v>3788</v>
      </c>
      <c r="C3793" s="3" t="s">
        <v>7901</v>
      </c>
      <c r="D3793" s="12">
        <v>1500</v>
      </c>
      <c r="E3793" s="13">
        <v>0</v>
      </c>
      <c r="F3793" s="11" t="s">
        <v>8220</v>
      </c>
      <c r="G3793" s="11" t="s">
        <v>8223</v>
      </c>
      <c r="H3793" s="11" t="s">
        <v>8245</v>
      </c>
      <c r="I3793" s="11">
        <v>1404664592</v>
      </c>
      <c r="K3793" s="11">
        <v>1399480592</v>
      </c>
      <c r="L3793" s="11" t="b">
        <v>0</v>
      </c>
      <c r="M3793" s="11">
        <v>0</v>
      </c>
      <c r="N3793" s="11" t="b">
        <v>0</v>
      </c>
      <c r="O3793" s="11" t="s">
        <v>8303</v>
      </c>
      <c r="P3793" s="14">
        <f>ROUND(E3793/D3793*100,0)</f>
        <v>0</v>
      </c>
      <c r="Q3793" s="11">
        <f>IFERROR(ROUND(E3793/M3793,2),0)</f>
        <v>0</v>
      </c>
      <c r="R3793" s="16" t="s">
        <v>8315</v>
      </c>
      <c r="S3793" s="11" t="s">
        <v>8357</v>
      </c>
      <c r="T3793" s="21">
        <f>(((K3793/60)/60)/24)+DATE(1970,1,1)</f>
        <v>41766.692037037035</v>
      </c>
      <c r="U3793" s="21">
        <f>(((I3793/60)/60)/24)+DATE(1970,1,1)</f>
        <v>41826.692037037035</v>
      </c>
    </row>
    <row r="3794" spans="1:21" ht="33" hidden="1" x14ac:dyDescent="0.25">
      <c r="A3794">
        <v>3792</v>
      </c>
      <c r="B3794" s="9" t="s">
        <v>3789</v>
      </c>
      <c r="C3794" s="3" t="s">
        <v>7902</v>
      </c>
      <c r="D3794" s="12">
        <v>12500</v>
      </c>
      <c r="E3794" s="13">
        <v>35</v>
      </c>
      <c r="F3794" s="11" t="s">
        <v>8220</v>
      </c>
      <c r="G3794" s="11" t="s">
        <v>8223</v>
      </c>
      <c r="H3794" s="11" t="s">
        <v>8245</v>
      </c>
      <c r="I3794" s="11">
        <v>1436957022</v>
      </c>
      <c r="K3794" s="11">
        <v>1434365022</v>
      </c>
      <c r="L3794" s="11" t="b">
        <v>0</v>
      </c>
      <c r="M3794" s="11">
        <v>2</v>
      </c>
      <c r="N3794" s="11" t="b">
        <v>0</v>
      </c>
      <c r="O3794" s="11" t="s">
        <v>8303</v>
      </c>
      <c r="P3794" s="14">
        <f>ROUND(E3794/D3794*100,0)</f>
        <v>0</v>
      </c>
      <c r="Q3794" s="11">
        <f>IFERROR(ROUND(E3794/M3794,2),0)</f>
        <v>17.5</v>
      </c>
      <c r="R3794" s="16" t="s">
        <v>8315</v>
      </c>
      <c r="S3794" s="11" t="s">
        <v>8357</v>
      </c>
      <c r="T3794" s="21">
        <f>(((K3794/60)/60)/24)+DATE(1970,1,1)</f>
        <v>42170.447013888886</v>
      </c>
      <c r="U3794" s="21">
        <f>(((I3794/60)/60)/24)+DATE(1970,1,1)</f>
        <v>42200.447013888886</v>
      </c>
    </row>
    <row r="3795" spans="1:21" ht="49" hidden="1" x14ac:dyDescent="0.25">
      <c r="A3795">
        <v>3793</v>
      </c>
      <c r="B3795" s="9" t="s">
        <v>3790</v>
      </c>
      <c r="C3795" s="3" t="s">
        <v>7903</v>
      </c>
      <c r="D3795" s="12">
        <v>7000</v>
      </c>
      <c r="E3795" s="13">
        <v>4176</v>
      </c>
      <c r="F3795" s="11" t="s">
        <v>8220</v>
      </c>
      <c r="G3795" s="11" t="s">
        <v>8223</v>
      </c>
      <c r="H3795" s="11" t="s">
        <v>8245</v>
      </c>
      <c r="I3795" s="11">
        <v>1418769129</v>
      </c>
      <c r="K3795" s="11">
        <v>1416954729</v>
      </c>
      <c r="L3795" s="11" t="b">
        <v>0</v>
      </c>
      <c r="M3795" s="11">
        <v>24</v>
      </c>
      <c r="N3795" s="11" t="b">
        <v>0</v>
      </c>
      <c r="O3795" s="11" t="s">
        <v>8303</v>
      </c>
      <c r="P3795" s="14">
        <f>ROUND(E3795/D3795*100,0)</f>
        <v>60</v>
      </c>
      <c r="Q3795" s="11">
        <f>IFERROR(ROUND(E3795/M3795,2),0)</f>
        <v>174</v>
      </c>
      <c r="R3795" s="16" t="s">
        <v>8315</v>
      </c>
      <c r="S3795" s="11" t="s">
        <v>8357</v>
      </c>
      <c r="T3795" s="21">
        <f>(((K3795/60)/60)/24)+DATE(1970,1,1)</f>
        <v>41968.938993055555</v>
      </c>
      <c r="U3795" s="21">
        <f>(((I3795/60)/60)/24)+DATE(1970,1,1)</f>
        <v>41989.938993055555</v>
      </c>
    </row>
    <row r="3796" spans="1:21" ht="49" hidden="1" x14ac:dyDescent="0.25">
      <c r="A3796">
        <v>3794</v>
      </c>
      <c r="B3796" s="9" t="s">
        <v>3791</v>
      </c>
      <c r="C3796" s="3" t="s">
        <v>7904</v>
      </c>
      <c r="D3796" s="12">
        <v>5000</v>
      </c>
      <c r="E3796" s="13">
        <v>50</v>
      </c>
      <c r="F3796" s="11" t="s">
        <v>8220</v>
      </c>
      <c r="G3796" s="11" t="s">
        <v>8224</v>
      </c>
      <c r="H3796" s="11" t="s">
        <v>8246</v>
      </c>
      <c r="I3796" s="11">
        <v>1433685354</v>
      </c>
      <c r="J3796" s="11">
        <f>YEAR(T3796)</f>
        <v>2015</v>
      </c>
      <c r="K3796" s="11">
        <v>1431093354</v>
      </c>
      <c r="L3796" s="11" t="b">
        <v>0</v>
      </c>
      <c r="M3796" s="11">
        <v>1</v>
      </c>
      <c r="N3796" s="11" t="b">
        <v>0</v>
      </c>
      <c r="O3796" s="11" t="s">
        <v>8303</v>
      </c>
      <c r="P3796" s="14">
        <f>ROUND(E3796/D3796*100,0)</f>
        <v>1</v>
      </c>
      <c r="Q3796" s="11">
        <f>IFERROR(ROUND(E3796/M3796,2),0)</f>
        <v>50</v>
      </c>
      <c r="R3796" s="16" t="s">
        <v>8315</v>
      </c>
      <c r="S3796" s="11" t="s">
        <v>8357</v>
      </c>
      <c r="T3796" s="21">
        <f>(((K3796/60)/60)/24)+DATE(1970,1,1)</f>
        <v>42132.58048611111</v>
      </c>
      <c r="U3796" s="21">
        <f>(((I3796/60)/60)/24)+DATE(1970,1,1)</f>
        <v>42162.58048611111</v>
      </c>
    </row>
    <row r="3797" spans="1:21" ht="49" hidden="1" x14ac:dyDescent="0.25">
      <c r="A3797">
        <v>3795</v>
      </c>
      <c r="B3797" s="9" t="s">
        <v>3792</v>
      </c>
      <c r="C3797" s="3" t="s">
        <v>7905</v>
      </c>
      <c r="D3797" s="12">
        <v>600</v>
      </c>
      <c r="E3797" s="13">
        <v>10</v>
      </c>
      <c r="F3797" s="11" t="s">
        <v>8220</v>
      </c>
      <c r="G3797" s="11" t="s">
        <v>8224</v>
      </c>
      <c r="H3797" s="11" t="s">
        <v>8246</v>
      </c>
      <c r="I3797" s="11">
        <v>1440801000</v>
      </c>
      <c r="J3797" s="11">
        <f>YEAR(T3797)</f>
        <v>2015</v>
      </c>
      <c r="K3797" s="11">
        <v>1437042490</v>
      </c>
      <c r="L3797" s="11" t="b">
        <v>0</v>
      </c>
      <c r="M3797" s="11">
        <v>2</v>
      </c>
      <c r="N3797" s="11" t="b">
        <v>0</v>
      </c>
      <c r="O3797" s="11" t="s">
        <v>8303</v>
      </c>
      <c r="P3797" s="14">
        <f>ROUND(E3797/D3797*100,0)</f>
        <v>2</v>
      </c>
      <c r="Q3797" s="11">
        <f>IFERROR(ROUND(E3797/M3797,2),0)</f>
        <v>5</v>
      </c>
      <c r="R3797" s="16" t="s">
        <v>8315</v>
      </c>
      <c r="S3797" s="11" t="s">
        <v>8357</v>
      </c>
      <c r="T3797" s="21">
        <f>(((K3797/60)/60)/24)+DATE(1970,1,1)</f>
        <v>42201.436226851853</v>
      </c>
      <c r="U3797" s="21">
        <f>(((I3797/60)/60)/24)+DATE(1970,1,1)</f>
        <v>42244.9375</v>
      </c>
    </row>
    <row r="3798" spans="1:21" ht="49" hidden="1" x14ac:dyDescent="0.25">
      <c r="A3798">
        <v>3796</v>
      </c>
      <c r="B3798" s="9" t="s">
        <v>3793</v>
      </c>
      <c r="C3798" s="3" t="s">
        <v>7906</v>
      </c>
      <c r="D3798" s="12">
        <v>22500</v>
      </c>
      <c r="E3798" s="13">
        <v>1</v>
      </c>
      <c r="F3798" s="11" t="s">
        <v>8220</v>
      </c>
      <c r="G3798" s="11" t="s">
        <v>8223</v>
      </c>
      <c r="H3798" s="11" t="s">
        <v>8245</v>
      </c>
      <c r="I3798" s="11">
        <v>1484354556</v>
      </c>
      <c r="K3798" s="11">
        <v>1479170556</v>
      </c>
      <c r="L3798" s="11" t="b">
        <v>0</v>
      </c>
      <c r="M3798" s="11">
        <v>1</v>
      </c>
      <c r="N3798" s="11" t="b">
        <v>0</v>
      </c>
      <c r="O3798" s="11" t="s">
        <v>8303</v>
      </c>
      <c r="P3798" s="14">
        <f>ROUND(E3798/D3798*100,0)</f>
        <v>0</v>
      </c>
      <c r="Q3798" s="11">
        <f>IFERROR(ROUND(E3798/M3798,2),0)</f>
        <v>1</v>
      </c>
      <c r="R3798" s="16" t="s">
        <v>8315</v>
      </c>
      <c r="S3798" s="11" t="s">
        <v>8357</v>
      </c>
      <c r="T3798" s="21">
        <f>(((K3798/60)/60)/24)+DATE(1970,1,1)</f>
        <v>42689.029583333337</v>
      </c>
      <c r="U3798" s="21">
        <f>(((I3798/60)/60)/24)+DATE(1970,1,1)</f>
        <v>42749.029583333337</v>
      </c>
    </row>
    <row r="3799" spans="1:21" ht="49" hidden="1" x14ac:dyDescent="0.25">
      <c r="A3799">
        <v>3797</v>
      </c>
      <c r="B3799" s="9" t="s">
        <v>3794</v>
      </c>
      <c r="C3799" s="3" t="s">
        <v>7907</v>
      </c>
      <c r="D3799" s="12">
        <v>6000</v>
      </c>
      <c r="E3799" s="13">
        <v>5380</v>
      </c>
      <c r="F3799" s="11" t="s">
        <v>8220</v>
      </c>
      <c r="G3799" s="11" t="s">
        <v>8223</v>
      </c>
      <c r="H3799" s="11" t="s">
        <v>8245</v>
      </c>
      <c r="I3799" s="11">
        <v>1429564165</v>
      </c>
      <c r="K3799" s="11">
        <v>1426972165</v>
      </c>
      <c r="L3799" s="11" t="b">
        <v>0</v>
      </c>
      <c r="M3799" s="11">
        <v>37</v>
      </c>
      <c r="N3799" s="11" t="b">
        <v>0</v>
      </c>
      <c r="O3799" s="11" t="s">
        <v>8303</v>
      </c>
      <c r="P3799" s="14">
        <f>ROUND(E3799/D3799*100,0)</f>
        <v>90</v>
      </c>
      <c r="Q3799" s="11">
        <f>IFERROR(ROUND(E3799/M3799,2),0)</f>
        <v>145.41</v>
      </c>
      <c r="R3799" s="16" t="s">
        <v>8315</v>
      </c>
      <c r="S3799" s="11" t="s">
        <v>8357</v>
      </c>
      <c r="T3799" s="21">
        <f>(((K3799/60)/60)/24)+DATE(1970,1,1)</f>
        <v>42084.881539351853</v>
      </c>
      <c r="U3799" s="21">
        <f>(((I3799/60)/60)/24)+DATE(1970,1,1)</f>
        <v>42114.881539351853</v>
      </c>
    </row>
    <row r="3800" spans="1:21" ht="49" hidden="1" x14ac:dyDescent="0.25">
      <c r="A3800">
        <v>3798</v>
      </c>
      <c r="B3800" s="9" t="s">
        <v>3795</v>
      </c>
      <c r="C3800" s="3" t="s">
        <v>7908</v>
      </c>
      <c r="D3800" s="12">
        <v>70000</v>
      </c>
      <c r="E3800" s="13">
        <v>1025</v>
      </c>
      <c r="F3800" s="11" t="s">
        <v>8220</v>
      </c>
      <c r="G3800" s="11" t="s">
        <v>8223</v>
      </c>
      <c r="H3800" s="11" t="s">
        <v>8245</v>
      </c>
      <c r="I3800" s="11">
        <v>1407691248</v>
      </c>
      <c r="K3800" s="11">
        <v>1405099248</v>
      </c>
      <c r="L3800" s="11" t="b">
        <v>0</v>
      </c>
      <c r="M3800" s="11">
        <v>5</v>
      </c>
      <c r="N3800" s="11" t="b">
        <v>0</v>
      </c>
      <c r="O3800" s="11" t="s">
        <v>8303</v>
      </c>
      <c r="P3800" s="14">
        <f>ROUND(E3800/D3800*100,0)</f>
        <v>1</v>
      </c>
      <c r="Q3800" s="11">
        <f>IFERROR(ROUND(E3800/M3800,2),0)</f>
        <v>205</v>
      </c>
      <c r="R3800" s="16" t="s">
        <v>8315</v>
      </c>
      <c r="S3800" s="11" t="s">
        <v>8357</v>
      </c>
      <c r="T3800" s="21">
        <f>(((K3800/60)/60)/24)+DATE(1970,1,1)</f>
        <v>41831.722777777781</v>
      </c>
      <c r="U3800" s="21">
        <f>(((I3800/60)/60)/24)+DATE(1970,1,1)</f>
        <v>41861.722777777781</v>
      </c>
    </row>
    <row r="3801" spans="1:21" ht="33" hidden="1" x14ac:dyDescent="0.25">
      <c r="A3801">
        <v>3799</v>
      </c>
      <c r="B3801" s="9" t="s">
        <v>3796</v>
      </c>
      <c r="C3801" s="3" t="s">
        <v>7909</v>
      </c>
      <c r="D3801" s="12">
        <v>10000</v>
      </c>
      <c r="E3801" s="13">
        <v>402</v>
      </c>
      <c r="F3801" s="11" t="s">
        <v>8220</v>
      </c>
      <c r="G3801" s="11" t="s">
        <v>8223</v>
      </c>
      <c r="H3801" s="11" t="s">
        <v>8245</v>
      </c>
      <c r="I3801" s="11">
        <v>1457734843</v>
      </c>
      <c r="K3801" s="11">
        <v>1455142843</v>
      </c>
      <c r="L3801" s="11" t="b">
        <v>0</v>
      </c>
      <c r="M3801" s="11">
        <v>4</v>
      </c>
      <c r="N3801" s="11" t="b">
        <v>0</v>
      </c>
      <c r="O3801" s="11" t="s">
        <v>8303</v>
      </c>
      <c r="P3801" s="14">
        <f>ROUND(E3801/D3801*100,0)</f>
        <v>4</v>
      </c>
      <c r="Q3801" s="11">
        <f>IFERROR(ROUND(E3801/M3801,2),0)</f>
        <v>100.5</v>
      </c>
      <c r="R3801" s="16" t="s">
        <v>8315</v>
      </c>
      <c r="S3801" s="11" t="s">
        <v>8357</v>
      </c>
      <c r="T3801" s="21">
        <f>(((K3801/60)/60)/24)+DATE(1970,1,1)</f>
        <v>42410.93105324074</v>
      </c>
      <c r="U3801" s="21">
        <f>(((I3801/60)/60)/24)+DATE(1970,1,1)</f>
        <v>42440.93105324074</v>
      </c>
    </row>
    <row r="3802" spans="1:21" ht="49" hidden="1" x14ac:dyDescent="0.25">
      <c r="A3802">
        <v>3800</v>
      </c>
      <c r="B3802" s="9" t="s">
        <v>3797</v>
      </c>
      <c r="C3802" s="3" t="s">
        <v>7910</v>
      </c>
      <c r="D3802" s="12">
        <v>22000</v>
      </c>
      <c r="E3802" s="13">
        <v>881</v>
      </c>
      <c r="F3802" s="11" t="s">
        <v>8220</v>
      </c>
      <c r="G3802" s="11" t="s">
        <v>8223</v>
      </c>
      <c r="H3802" s="11" t="s">
        <v>8245</v>
      </c>
      <c r="I3802" s="11">
        <v>1420952340</v>
      </c>
      <c r="K3802" s="11">
        <v>1418146883</v>
      </c>
      <c r="L3802" s="11" t="b">
        <v>0</v>
      </c>
      <c r="M3802" s="11">
        <v>16</v>
      </c>
      <c r="N3802" s="11" t="b">
        <v>0</v>
      </c>
      <c r="O3802" s="11" t="s">
        <v>8303</v>
      </c>
      <c r="P3802" s="14">
        <f>ROUND(E3802/D3802*100,0)</f>
        <v>4</v>
      </c>
      <c r="Q3802" s="11">
        <f>IFERROR(ROUND(E3802/M3802,2),0)</f>
        <v>55.06</v>
      </c>
      <c r="R3802" s="16" t="s">
        <v>8315</v>
      </c>
      <c r="S3802" s="11" t="s">
        <v>8357</v>
      </c>
      <c r="T3802" s="21">
        <f>(((K3802/60)/60)/24)+DATE(1970,1,1)</f>
        <v>41982.737071759257</v>
      </c>
      <c r="U3802" s="21">
        <f>(((I3802/60)/60)/24)+DATE(1970,1,1)</f>
        <v>42015.207638888889</v>
      </c>
    </row>
    <row r="3803" spans="1:21" ht="49" hidden="1" x14ac:dyDescent="0.25">
      <c r="A3803">
        <v>3801</v>
      </c>
      <c r="B3803" s="9" t="s">
        <v>3798</v>
      </c>
      <c r="C3803" s="3" t="s">
        <v>7911</v>
      </c>
      <c r="D3803" s="12">
        <v>5000</v>
      </c>
      <c r="E3803" s="13">
        <v>426</v>
      </c>
      <c r="F3803" s="11" t="s">
        <v>8220</v>
      </c>
      <c r="G3803" s="11" t="s">
        <v>8223</v>
      </c>
      <c r="H3803" s="11" t="s">
        <v>8245</v>
      </c>
      <c r="I3803" s="11">
        <v>1420215216</v>
      </c>
      <c r="K3803" s="11">
        <v>1417536816</v>
      </c>
      <c r="L3803" s="11" t="b">
        <v>0</v>
      </c>
      <c r="M3803" s="11">
        <v>9</v>
      </c>
      <c r="N3803" s="11" t="b">
        <v>0</v>
      </c>
      <c r="O3803" s="11" t="s">
        <v>8303</v>
      </c>
      <c r="P3803" s="14">
        <f>ROUND(E3803/D3803*100,0)</f>
        <v>9</v>
      </c>
      <c r="Q3803" s="11">
        <f>IFERROR(ROUND(E3803/M3803,2),0)</f>
        <v>47.33</v>
      </c>
      <c r="R3803" s="16" t="s">
        <v>8315</v>
      </c>
      <c r="S3803" s="11" t="s">
        <v>8357</v>
      </c>
      <c r="T3803" s="21">
        <f>(((K3803/60)/60)/24)+DATE(1970,1,1)</f>
        <v>41975.676111111112</v>
      </c>
      <c r="U3803" s="21">
        <f>(((I3803/60)/60)/24)+DATE(1970,1,1)</f>
        <v>42006.676111111112</v>
      </c>
    </row>
    <row r="3804" spans="1:21" ht="49" hidden="1" x14ac:dyDescent="0.25">
      <c r="A3804">
        <v>3802</v>
      </c>
      <c r="B3804" s="9" t="s">
        <v>3799</v>
      </c>
      <c r="C3804" s="3" t="s">
        <v>7912</v>
      </c>
      <c r="D3804" s="12">
        <v>3000</v>
      </c>
      <c r="E3804" s="13">
        <v>0</v>
      </c>
      <c r="F3804" s="11" t="s">
        <v>8220</v>
      </c>
      <c r="G3804" s="11" t="s">
        <v>8223</v>
      </c>
      <c r="H3804" s="11" t="s">
        <v>8245</v>
      </c>
      <c r="I3804" s="11">
        <v>1445482906</v>
      </c>
      <c r="K3804" s="11">
        <v>1442890906</v>
      </c>
      <c r="L3804" s="11" t="b">
        <v>0</v>
      </c>
      <c r="M3804" s="11">
        <v>0</v>
      </c>
      <c r="N3804" s="11" t="b">
        <v>0</v>
      </c>
      <c r="O3804" s="11" t="s">
        <v>8303</v>
      </c>
      <c r="P3804" s="14">
        <f>ROUND(E3804/D3804*100,0)</f>
        <v>0</v>
      </c>
      <c r="Q3804" s="11">
        <f>IFERROR(ROUND(E3804/M3804,2),0)</f>
        <v>0</v>
      </c>
      <c r="R3804" s="16" t="s">
        <v>8315</v>
      </c>
      <c r="S3804" s="11" t="s">
        <v>8357</v>
      </c>
      <c r="T3804" s="21">
        <f>(((K3804/60)/60)/24)+DATE(1970,1,1)</f>
        <v>42269.126226851848</v>
      </c>
      <c r="U3804" s="21">
        <f>(((I3804/60)/60)/24)+DATE(1970,1,1)</f>
        <v>42299.126226851848</v>
      </c>
    </row>
    <row r="3805" spans="1:21" ht="33" hidden="1" x14ac:dyDescent="0.25">
      <c r="A3805">
        <v>3803</v>
      </c>
      <c r="B3805" s="9" t="s">
        <v>3800</v>
      </c>
      <c r="C3805" s="3" t="s">
        <v>7913</v>
      </c>
      <c r="D3805" s="12">
        <v>12000</v>
      </c>
      <c r="E3805" s="13">
        <v>2358</v>
      </c>
      <c r="F3805" s="11" t="s">
        <v>8220</v>
      </c>
      <c r="G3805" s="11" t="s">
        <v>8223</v>
      </c>
      <c r="H3805" s="11" t="s">
        <v>8245</v>
      </c>
      <c r="I3805" s="11">
        <v>1457133568</v>
      </c>
      <c r="K3805" s="11">
        <v>1454541568</v>
      </c>
      <c r="L3805" s="11" t="b">
        <v>0</v>
      </c>
      <c r="M3805" s="11">
        <v>40</v>
      </c>
      <c r="N3805" s="11" t="b">
        <v>0</v>
      </c>
      <c r="O3805" s="11" t="s">
        <v>8303</v>
      </c>
      <c r="P3805" s="14">
        <f>ROUND(E3805/D3805*100,0)</f>
        <v>20</v>
      </c>
      <c r="Q3805" s="11">
        <f>IFERROR(ROUND(E3805/M3805,2),0)</f>
        <v>58.95</v>
      </c>
      <c r="R3805" s="16" t="s">
        <v>8315</v>
      </c>
      <c r="S3805" s="11" t="s">
        <v>8357</v>
      </c>
      <c r="T3805" s="21">
        <f>(((K3805/60)/60)/24)+DATE(1970,1,1)</f>
        <v>42403.971851851849</v>
      </c>
      <c r="U3805" s="21">
        <f>(((I3805/60)/60)/24)+DATE(1970,1,1)</f>
        <v>42433.971851851849</v>
      </c>
    </row>
    <row r="3806" spans="1:21" ht="49" hidden="1" x14ac:dyDescent="0.25">
      <c r="A3806">
        <v>3804</v>
      </c>
      <c r="B3806" s="9" t="s">
        <v>3801</v>
      </c>
      <c r="C3806" s="3" t="s">
        <v>7914</v>
      </c>
      <c r="D3806" s="12">
        <v>8000</v>
      </c>
      <c r="E3806" s="13">
        <v>0</v>
      </c>
      <c r="F3806" s="11" t="s">
        <v>8220</v>
      </c>
      <c r="G3806" s="11" t="s">
        <v>8223</v>
      </c>
      <c r="H3806" s="11" t="s">
        <v>8245</v>
      </c>
      <c r="I3806" s="11">
        <v>1469948400</v>
      </c>
      <c r="K3806" s="11">
        <v>1465172024</v>
      </c>
      <c r="L3806" s="11" t="b">
        <v>0</v>
      </c>
      <c r="M3806" s="11">
        <v>0</v>
      </c>
      <c r="N3806" s="11" t="b">
        <v>0</v>
      </c>
      <c r="O3806" s="11" t="s">
        <v>8303</v>
      </c>
      <c r="P3806" s="14">
        <f>ROUND(E3806/D3806*100,0)</f>
        <v>0</v>
      </c>
      <c r="Q3806" s="11">
        <f>IFERROR(ROUND(E3806/M3806,2),0)</f>
        <v>0</v>
      </c>
      <c r="R3806" s="16" t="s">
        <v>8315</v>
      </c>
      <c r="S3806" s="11" t="s">
        <v>8357</v>
      </c>
      <c r="T3806" s="21">
        <f>(((K3806/60)/60)/24)+DATE(1970,1,1)</f>
        <v>42527.00953703704</v>
      </c>
      <c r="U3806" s="21">
        <f>(((I3806/60)/60)/24)+DATE(1970,1,1)</f>
        <v>42582.291666666672</v>
      </c>
    </row>
    <row r="3807" spans="1:21" ht="49" hidden="1" x14ac:dyDescent="0.25">
      <c r="A3807">
        <v>3805</v>
      </c>
      <c r="B3807" s="9" t="s">
        <v>3802</v>
      </c>
      <c r="C3807" s="3" t="s">
        <v>7915</v>
      </c>
      <c r="D3807" s="12">
        <v>150000</v>
      </c>
      <c r="E3807" s="13">
        <v>3</v>
      </c>
      <c r="F3807" s="11" t="s">
        <v>8220</v>
      </c>
      <c r="G3807" s="11" t="s">
        <v>8223</v>
      </c>
      <c r="H3807" s="11" t="s">
        <v>8245</v>
      </c>
      <c r="I3807" s="11">
        <v>1411852640</v>
      </c>
      <c r="K3807" s="11">
        <v>1406668640</v>
      </c>
      <c r="L3807" s="11" t="b">
        <v>0</v>
      </c>
      <c r="M3807" s="11">
        <v>2</v>
      </c>
      <c r="N3807" s="11" t="b">
        <v>0</v>
      </c>
      <c r="O3807" s="11" t="s">
        <v>8303</v>
      </c>
      <c r="P3807" s="14">
        <f>ROUND(E3807/D3807*100,0)</f>
        <v>0</v>
      </c>
      <c r="Q3807" s="11">
        <f>IFERROR(ROUND(E3807/M3807,2),0)</f>
        <v>1.5</v>
      </c>
      <c r="R3807" s="16" t="s">
        <v>8315</v>
      </c>
      <c r="S3807" s="11" t="s">
        <v>8357</v>
      </c>
      <c r="T3807" s="21">
        <f>(((K3807/60)/60)/24)+DATE(1970,1,1)</f>
        <v>41849.887037037035</v>
      </c>
      <c r="U3807" s="21">
        <f>(((I3807/60)/60)/24)+DATE(1970,1,1)</f>
        <v>41909.887037037035</v>
      </c>
    </row>
    <row r="3808" spans="1:21" ht="49" hidden="1" x14ac:dyDescent="0.25">
      <c r="A3808">
        <v>3806</v>
      </c>
      <c r="B3808" s="9" t="s">
        <v>3803</v>
      </c>
      <c r="C3808" s="3" t="s">
        <v>7916</v>
      </c>
      <c r="D3808" s="12">
        <v>7500</v>
      </c>
      <c r="E3808" s="13">
        <v>5</v>
      </c>
      <c r="F3808" s="11" t="s">
        <v>8220</v>
      </c>
      <c r="G3808" s="11" t="s">
        <v>8225</v>
      </c>
      <c r="H3808" s="11" t="s">
        <v>8247</v>
      </c>
      <c r="I3808" s="11">
        <v>1404022381</v>
      </c>
      <c r="K3808" s="11">
        <v>1402294381</v>
      </c>
      <c r="L3808" s="11" t="b">
        <v>0</v>
      </c>
      <c r="M3808" s="11">
        <v>1</v>
      </c>
      <c r="N3808" s="11" t="b">
        <v>0</v>
      </c>
      <c r="O3808" s="11" t="s">
        <v>8303</v>
      </c>
      <c r="P3808" s="14">
        <f>ROUND(E3808/D3808*100,0)</f>
        <v>0</v>
      </c>
      <c r="Q3808" s="11">
        <f>IFERROR(ROUND(E3808/M3808,2),0)</f>
        <v>5</v>
      </c>
      <c r="R3808" s="16" t="s">
        <v>8315</v>
      </c>
      <c r="S3808" s="11" t="s">
        <v>8357</v>
      </c>
      <c r="T3808" s="21">
        <f>(((K3808/60)/60)/24)+DATE(1970,1,1)</f>
        <v>41799.259039351848</v>
      </c>
      <c r="U3808" s="21">
        <f>(((I3808/60)/60)/24)+DATE(1970,1,1)</f>
        <v>41819.259039351848</v>
      </c>
    </row>
    <row r="3809" spans="1:21" ht="49" hidden="1" x14ac:dyDescent="0.25">
      <c r="A3809">
        <v>3807</v>
      </c>
      <c r="B3809" s="9" t="s">
        <v>3804</v>
      </c>
      <c r="C3809" s="3" t="s">
        <v>7917</v>
      </c>
      <c r="D3809" s="12">
        <v>1500</v>
      </c>
      <c r="E3809" s="13">
        <v>455</v>
      </c>
      <c r="F3809" s="11" t="s">
        <v>8220</v>
      </c>
      <c r="G3809" s="11" t="s">
        <v>8223</v>
      </c>
      <c r="H3809" s="11" t="s">
        <v>8245</v>
      </c>
      <c r="I3809" s="11">
        <v>1428097739</v>
      </c>
      <c r="K3809" s="11">
        <v>1427492939</v>
      </c>
      <c r="L3809" s="11" t="b">
        <v>0</v>
      </c>
      <c r="M3809" s="11">
        <v>9</v>
      </c>
      <c r="N3809" s="11" t="b">
        <v>0</v>
      </c>
      <c r="O3809" s="11" t="s">
        <v>8303</v>
      </c>
      <c r="P3809" s="14">
        <f>ROUND(E3809/D3809*100,0)</f>
        <v>30</v>
      </c>
      <c r="Q3809" s="11">
        <f>IFERROR(ROUND(E3809/M3809,2),0)</f>
        <v>50.56</v>
      </c>
      <c r="R3809" s="16" t="s">
        <v>8315</v>
      </c>
      <c r="S3809" s="11" t="s">
        <v>8357</v>
      </c>
      <c r="T3809" s="21">
        <f>(((K3809/60)/60)/24)+DATE(1970,1,1)</f>
        <v>42090.909016203703</v>
      </c>
      <c r="U3809" s="21">
        <f>(((I3809/60)/60)/24)+DATE(1970,1,1)</f>
        <v>42097.909016203703</v>
      </c>
    </row>
    <row r="3810" spans="1:21" ht="33" x14ac:dyDescent="0.25">
      <c r="A3810">
        <v>3607</v>
      </c>
      <c r="B3810" s="9" t="s">
        <v>3606</v>
      </c>
      <c r="C3810" s="3" t="s">
        <v>7717</v>
      </c>
      <c r="D3810" s="12">
        <v>550</v>
      </c>
      <c r="E3810" s="13">
        <v>580</v>
      </c>
      <c r="F3810" s="11" t="s">
        <v>8218</v>
      </c>
      <c r="G3810" s="11" t="s">
        <v>8224</v>
      </c>
      <c r="H3810" s="11" t="s">
        <v>8246</v>
      </c>
      <c r="I3810" s="11">
        <v>1450137600</v>
      </c>
      <c r="K3810" s="11">
        <v>1448924882</v>
      </c>
      <c r="L3810" s="11" t="b">
        <v>0</v>
      </c>
      <c r="M3810" s="11">
        <v>20</v>
      </c>
      <c r="N3810" s="11" t="b">
        <v>1</v>
      </c>
      <c r="O3810" s="11" t="s">
        <v>8269</v>
      </c>
      <c r="P3810" s="14">
        <f>ROUND(E3810/D3810*100,0)</f>
        <v>105</v>
      </c>
      <c r="Q3810" s="11">
        <f>IFERROR(ROUND(E3810/M3810,2),0)</f>
        <v>29</v>
      </c>
      <c r="R3810" s="16" t="s">
        <v>8315</v>
      </c>
      <c r="S3810" s="11" t="s">
        <v>8316</v>
      </c>
      <c r="T3810" s="21">
        <f>(((K3810/60)/60)/24)+DATE(1970,1,1)</f>
        <v>42338.963912037041</v>
      </c>
      <c r="U3810" s="21">
        <f>(((I3810/60)/60)/24)+DATE(1970,1,1)</f>
        <v>42353</v>
      </c>
    </row>
    <row r="3811" spans="1:21" ht="49" x14ac:dyDescent="0.25">
      <c r="A3811">
        <v>4075</v>
      </c>
      <c r="B3811" s="9" t="s">
        <v>4071</v>
      </c>
      <c r="C3811" s="3" t="s">
        <v>8178</v>
      </c>
      <c r="D3811" s="12">
        <v>2000</v>
      </c>
      <c r="E3811" s="13">
        <v>576</v>
      </c>
      <c r="F3811" s="11" t="s">
        <v>8220</v>
      </c>
      <c r="G3811" s="11" t="s">
        <v>8224</v>
      </c>
      <c r="H3811" s="11" t="s">
        <v>8246</v>
      </c>
      <c r="I3811" s="11">
        <v>1404149280</v>
      </c>
      <c r="K3811" s="11">
        <v>1400547969</v>
      </c>
      <c r="L3811" s="11" t="b">
        <v>0</v>
      </c>
      <c r="M3811" s="11">
        <v>13</v>
      </c>
      <c r="N3811" s="11" t="b">
        <v>0</v>
      </c>
      <c r="O3811" s="11" t="s">
        <v>8269</v>
      </c>
      <c r="P3811" s="14">
        <f>ROUND(E3811/D3811*100,0)</f>
        <v>29</v>
      </c>
      <c r="Q3811" s="11">
        <f>IFERROR(ROUND(E3811/M3811,2),0)</f>
        <v>44.31</v>
      </c>
      <c r="R3811" s="16" t="s">
        <v>8315</v>
      </c>
      <c r="S3811" s="11" t="s">
        <v>8316</v>
      </c>
      <c r="T3811" s="21">
        <f>(((K3811/60)/60)/24)+DATE(1970,1,1)</f>
        <v>41779.045937499999</v>
      </c>
      <c r="U3811" s="21">
        <f>(((I3811/60)/60)/24)+DATE(1970,1,1)</f>
        <v>41820.727777777778</v>
      </c>
    </row>
    <row r="3812" spans="1:21" ht="49" x14ac:dyDescent="0.25">
      <c r="A3812">
        <v>3291</v>
      </c>
      <c r="B3812" s="9" t="s">
        <v>3291</v>
      </c>
      <c r="C3812" s="3" t="s">
        <v>7401</v>
      </c>
      <c r="D3812" s="12">
        <v>500</v>
      </c>
      <c r="E3812" s="13">
        <v>570</v>
      </c>
      <c r="F3812" s="11" t="s">
        <v>8218</v>
      </c>
      <c r="G3812" s="11" t="s">
        <v>8223</v>
      </c>
      <c r="H3812" s="11" t="s">
        <v>8245</v>
      </c>
      <c r="I3812" s="11">
        <v>1442462340</v>
      </c>
      <c r="K3812" s="11">
        <v>1439743900</v>
      </c>
      <c r="L3812" s="11" t="b">
        <v>0</v>
      </c>
      <c r="M3812" s="11">
        <v>14</v>
      </c>
      <c r="N3812" s="11" t="b">
        <v>1</v>
      </c>
      <c r="O3812" s="11" t="s">
        <v>8269</v>
      </c>
      <c r="P3812" s="14">
        <f>ROUND(E3812/D3812*100,0)</f>
        <v>114</v>
      </c>
      <c r="Q3812" s="11">
        <f>IFERROR(ROUND(E3812/M3812,2),0)</f>
        <v>40.71</v>
      </c>
      <c r="R3812" s="16" t="s">
        <v>8315</v>
      </c>
      <c r="S3812" s="11" t="s">
        <v>8316</v>
      </c>
      <c r="T3812" s="21">
        <f>(((K3812/60)/60)/24)+DATE(1970,1,1)</f>
        <v>42232.702546296292</v>
      </c>
      <c r="U3812" s="21">
        <f>(((I3812/60)/60)/24)+DATE(1970,1,1)</f>
        <v>42264.165972222225</v>
      </c>
    </row>
    <row r="3813" spans="1:21" ht="33" x14ac:dyDescent="0.25">
      <c r="A3813">
        <v>3711</v>
      </c>
      <c r="B3813" s="9" t="s">
        <v>3708</v>
      </c>
      <c r="C3813" s="3" t="s">
        <v>7821</v>
      </c>
      <c r="D3813" s="12">
        <v>500</v>
      </c>
      <c r="E3813" s="13">
        <v>570</v>
      </c>
      <c r="F3813" s="11" t="s">
        <v>8218</v>
      </c>
      <c r="G3813" s="11" t="s">
        <v>8223</v>
      </c>
      <c r="H3813" s="11" t="s">
        <v>8245</v>
      </c>
      <c r="I3813" s="11">
        <v>1402848000</v>
      </c>
      <c r="K3813" s="11">
        <v>1400606573</v>
      </c>
      <c r="L3813" s="11" t="b">
        <v>0</v>
      </c>
      <c r="M3813" s="11">
        <v>21</v>
      </c>
      <c r="N3813" s="11" t="b">
        <v>1</v>
      </c>
      <c r="O3813" s="11" t="s">
        <v>8269</v>
      </c>
      <c r="P3813" s="14">
        <f>ROUND(E3813/D3813*100,0)</f>
        <v>114</v>
      </c>
      <c r="Q3813" s="11">
        <f>IFERROR(ROUND(E3813/M3813,2),0)</f>
        <v>27.14</v>
      </c>
      <c r="R3813" s="16" t="s">
        <v>8315</v>
      </c>
      <c r="S3813" s="11" t="s">
        <v>8316</v>
      </c>
      <c r="T3813" s="21">
        <f>(((K3813/60)/60)/24)+DATE(1970,1,1)</f>
        <v>41779.724224537036</v>
      </c>
      <c r="U3813" s="21">
        <f>(((I3813/60)/60)/24)+DATE(1970,1,1)</f>
        <v>41805.666666666664</v>
      </c>
    </row>
    <row r="3814" spans="1:21" ht="49" x14ac:dyDescent="0.25">
      <c r="A3814">
        <v>3818</v>
      </c>
      <c r="B3814" s="9" t="s">
        <v>3815</v>
      </c>
      <c r="C3814" s="3" t="s">
        <v>7928</v>
      </c>
      <c r="D3814" s="12">
        <v>250</v>
      </c>
      <c r="E3814" s="13">
        <v>570</v>
      </c>
      <c r="F3814" s="11" t="s">
        <v>8218</v>
      </c>
      <c r="G3814" s="11" t="s">
        <v>8223</v>
      </c>
      <c r="H3814" s="11" t="s">
        <v>8245</v>
      </c>
      <c r="I3814" s="11">
        <v>1426187582</v>
      </c>
      <c r="K3814" s="11">
        <v>1423599182</v>
      </c>
      <c r="L3814" s="11" t="b">
        <v>0</v>
      </c>
      <c r="M3814" s="11">
        <v>10</v>
      </c>
      <c r="N3814" s="11" t="b">
        <v>1</v>
      </c>
      <c r="O3814" s="11" t="s">
        <v>8269</v>
      </c>
      <c r="P3814" s="14">
        <f>ROUND(E3814/D3814*100,0)</f>
        <v>228</v>
      </c>
      <c r="Q3814" s="11">
        <f>IFERROR(ROUND(E3814/M3814,2),0)</f>
        <v>57</v>
      </c>
      <c r="R3814" s="16" t="s">
        <v>8315</v>
      </c>
      <c r="S3814" s="11" t="s">
        <v>8316</v>
      </c>
      <c r="T3814" s="21">
        <f>(((K3814/60)/60)/24)+DATE(1970,1,1)</f>
        <v>42045.84238425926</v>
      </c>
      <c r="U3814" s="21">
        <f>(((I3814/60)/60)/24)+DATE(1970,1,1)</f>
        <v>42075.800717592589</v>
      </c>
    </row>
    <row r="3815" spans="1:21" ht="49" x14ac:dyDescent="0.25">
      <c r="A3815">
        <v>4028</v>
      </c>
      <c r="B3815" s="9" t="s">
        <v>4024</v>
      </c>
      <c r="C3815" s="3" t="s">
        <v>8133</v>
      </c>
      <c r="D3815" s="12">
        <v>2000</v>
      </c>
      <c r="E3815" s="13">
        <v>561</v>
      </c>
      <c r="F3815" s="11" t="s">
        <v>8220</v>
      </c>
      <c r="G3815" s="11" t="s">
        <v>8223</v>
      </c>
      <c r="H3815" s="11" t="s">
        <v>8245</v>
      </c>
      <c r="I3815" s="11">
        <v>1402007500</v>
      </c>
      <c r="K3815" s="11">
        <v>1399415500</v>
      </c>
      <c r="L3815" s="11" t="b">
        <v>0</v>
      </c>
      <c r="M3815" s="11">
        <v>11</v>
      </c>
      <c r="N3815" s="11" t="b">
        <v>0</v>
      </c>
      <c r="O3815" s="11" t="s">
        <v>8269</v>
      </c>
      <c r="P3815" s="14">
        <f>ROUND(E3815/D3815*100,0)</f>
        <v>28</v>
      </c>
      <c r="Q3815" s="11">
        <f>IFERROR(ROUND(E3815/M3815,2),0)</f>
        <v>51</v>
      </c>
      <c r="R3815" s="16" t="s">
        <v>8315</v>
      </c>
      <c r="S3815" s="11" t="s">
        <v>8316</v>
      </c>
      <c r="T3815" s="21">
        <f>(((K3815/60)/60)/24)+DATE(1970,1,1)</f>
        <v>41765.938657407409</v>
      </c>
      <c r="U3815" s="21">
        <f>(((I3815/60)/60)/24)+DATE(1970,1,1)</f>
        <v>41795.938657407409</v>
      </c>
    </row>
    <row r="3816" spans="1:21" ht="33" x14ac:dyDescent="0.25">
      <c r="A3816">
        <v>3309</v>
      </c>
      <c r="B3816" s="9" t="s">
        <v>3309</v>
      </c>
      <c r="C3816" s="3" t="s">
        <v>7419</v>
      </c>
      <c r="D3816" s="12">
        <v>350</v>
      </c>
      <c r="E3816" s="13">
        <v>558</v>
      </c>
      <c r="F3816" s="11" t="s">
        <v>8218</v>
      </c>
      <c r="G3816" s="11" t="s">
        <v>8224</v>
      </c>
      <c r="H3816" s="11" t="s">
        <v>8246</v>
      </c>
      <c r="I3816" s="11">
        <v>1476632178</v>
      </c>
      <c r="K3816" s="11">
        <v>1473953778</v>
      </c>
      <c r="L3816" s="11" t="b">
        <v>0</v>
      </c>
      <c r="M3816" s="11">
        <v>31</v>
      </c>
      <c r="N3816" s="11" t="b">
        <v>1</v>
      </c>
      <c r="O3816" s="11" t="s">
        <v>8269</v>
      </c>
      <c r="P3816" s="14">
        <f>ROUND(E3816/D3816*100,0)</f>
        <v>159</v>
      </c>
      <c r="Q3816" s="11">
        <f>IFERROR(ROUND(E3816/M3816,2),0)</f>
        <v>18</v>
      </c>
      <c r="R3816" s="16" t="s">
        <v>8315</v>
      </c>
      <c r="S3816" s="11" t="s">
        <v>8316</v>
      </c>
      <c r="T3816" s="21">
        <f>(((K3816/60)/60)/24)+DATE(1970,1,1)</f>
        <v>42628.650208333333</v>
      </c>
      <c r="U3816" s="21">
        <f>(((I3816/60)/60)/24)+DATE(1970,1,1)</f>
        <v>42659.650208333333</v>
      </c>
    </row>
    <row r="3817" spans="1:21" ht="49" x14ac:dyDescent="0.25">
      <c r="A3817">
        <v>3514</v>
      </c>
      <c r="B3817" s="9" t="s">
        <v>3513</v>
      </c>
      <c r="C3817" s="3" t="s">
        <v>7624</v>
      </c>
      <c r="D3817" s="12">
        <v>500</v>
      </c>
      <c r="E3817" s="13">
        <v>550</v>
      </c>
      <c r="F3817" s="11" t="s">
        <v>8218</v>
      </c>
      <c r="G3817" s="11" t="s">
        <v>8223</v>
      </c>
      <c r="H3817" s="11" t="s">
        <v>8245</v>
      </c>
      <c r="I3817" s="11">
        <v>1422853140</v>
      </c>
      <c r="K3817" s="11">
        <v>1421439552</v>
      </c>
      <c r="L3817" s="11" t="b">
        <v>0</v>
      </c>
      <c r="M3817" s="11">
        <v>10</v>
      </c>
      <c r="N3817" s="11" t="b">
        <v>1</v>
      </c>
      <c r="O3817" s="11" t="s">
        <v>8269</v>
      </c>
      <c r="P3817" s="14">
        <f>ROUND(E3817/D3817*100,0)</f>
        <v>110</v>
      </c>
      <c r="Q3817" s="11">
        <f>IFERROR(ROUND(E3817/M3817,2),0)</f>
        <v>55</v>
      </c>
      <c r="R3817" s="16" t="s">
        <v>8315</v>
      </c>
      <c r="S3817" s="11" t="s">
        <v>8316</v>
      </c>
      <c r="T3817" s="21">
        <f>(((K3817/60)/60)/24)+DATE(1970,1,1)</f>
        <v>42020.846666666665</v>
      </c>
      <c r="U3817" s="21">
        <f>(((I3817/60)/60)/24)+DATE(1970,1,1)</f>
        <v>42037.207638888889</v>
      </c>
    </row>
    <row r="3818" spans="1:21" ht="49" x14ac:dyDescent="0.25">
      <c r="A3818">
        <v>3934</v>
      </c>
      <c r="B3818" s="9" t="s">
        <v>3931</v>
      </c>
      <c r="C3818" s="3" t="s">
        <v>8042</v>
      </c>
      <c r="D3818" s="12">
        <v>5000</v>
      </c>
      <c r="E3818" s="13">
        <v>550</v>
      </c>
      <c r="F3818" s="11" t="s">
        <v>8220</v>
      </c>
      <c r="G3818" s="11" t="s">
        <v>8223</v>
      </c>
      <c r="H3818" s="11" t="s">
        <v>8245</v>
      </c>
      <c r="I3818" s="11">
        <v>1443704400</v>
      </c>
      <c r="K3818" s="11">
        <v>1439827639</v>
      </c>
      <c r="L3818" s="11" t="b">
        <v>0</v>
      </c>
      <c r="M3818" s="11">
        <v>12</v>
      </c>
      <c r="N3818" s="11" t="b">
        <v>0</v>
      </c>
      <c r="O3818" s="11" t="s">
        <v>8269</v>
      </c>
      <c r="P3818" s="14">
        <f>ROUND(E3818/D3818*100,0)</f>
        <v>11</v>
      </c>
      <c r="Q3818" s="11">
        <f>IFERROR(ROUND(E3818/M3818,2),0)</f>
        <v>45.83</v>
      </c>
      <c r="R3818" s="16" t="s">
        <v>8315</v>
      </c>
      <c r="S3818" s="11" t="s">
        <v>8316</v>
      </c>
      <c r="T3818" s="21">
        <f>(((K3818/60)/60)/24)+DATE(1970,1,1)</f>
        <v>42233.671747685185</v>
      </c>
      <c r="U3818" s="21">
        <f>(((I3818/60)/60)/24)+DATE(1970,1,1)</f>
        <v>42278.541666666672</v>
      </c>
    </row>
    <row r="3819" spans="1:21" ht="49" x14ac:dyDescent="0.25">
      <c r="A3819">
        <v>3181</v>
      </c>
      <c r="B3819" s="9" t="s">
        <v>3181</v>
      </c>
      <c r="C3819" s="3" t="s">
        <v>7291</v>
      </c>
      <c r="D3819" s="12">
        <v>500</v>
      </c>
      <c r="E3819" s="13">
        <v>545</v>
      </c>
      <c r="F3819" s="11" t="s">
        <v>8218</v>
      </c>
      <c r="G3819" s="11" t="s">
        <v>8224</v>
      </c>
      <c r="H3819" s="11" t="s">
        <v>8246</v>
      </c>
      <c r="I3819" s="11">
        <v>1402848000</v>
      </c>
      <c r="K3819" s="11">
        <v>1400570787</v>
      </c>
      <c r="L3819" s="11" t="b">
        <v>1</v>
      </c>
      <c r="M3819" s="11">
        <v>15</v>
      </c>
      <c r="N3819" s="11" t="b">
        <v>1</v>
      </c>
      <c r="O3819" s="11" t="s">
        <v>8269</v>
      </c>
      <c r="P3819" s="14">
        <f>ROUND(E3819/D3819*100,0)</f>
        <v>109</v>
      </c>
      <c r="Q3819" s="11">
        <f>IFERROR(ROUND(E3819/M3819,2),0)</f>
        <v>36.33</v>
      </c>
      <c r="R3819" s="16" t="s">
        <v>8315</v>
      </c>
      <c r="S3819" s="11" t="s">
        <v>8316</v>
      </c>
      <c r="T3819" s="21">
        <f>(((K3819/60)/60)/24)+DATE(1970,1,1)</f>
        <v>41779.310034722221</v>
      </c>
      <c r="U3819" s="21">
        <f>(((I3819/60)/60)/24)+DATE(1970,1,1)</f>
        <v>41805.666666666664</v>
      </c>
    </row>
    <row r="3820" spans="1:21" ht="49" x14ac:dyDescent="0.25">
      <c r="A3820">
        <v>3888</v>
      </c>
      <c r="B3820" s="9" t="s">
        <v>3885</v>
      </c>
      <c r="C3820" s="3" t="s">
        <v>7996</v>
      </c>
      <c r="D3820" s="12">
        <v>2000</v>
      </c>
      <c r="E3820" s="13">
        <v>542</v>
      </c>
      <c r="F3820" s="11" t="s">
        <v>8220</v>
      </c>
      <c r="G3820" s="11" t="s">
        <v>8224</v>
      </c>
      <c r="H3820" s="11" t="s">
        <v>8246</v>
      </c>
      <c r="I3820" s="11">
        <v>1488114358</v>
      </c>
      <c r="K3820" s="11">
        <v>1485522358</v>
      </c>
      <c r="L3820" s="11" t="b">
        <v>0</v>
      </c>
      <c r="M3820" s="11">
        <v>14</v>
      </c>
      <c r="N3820" s="11" t="b">
        <v>0</v>
      </c>
      <c r="O3820" s="11" t="s">
        <v>8269</v>
      </c>
      <c r="P3820" s="14">
        <f>ROUND(E3820/D3820*100,0)</f>
        <v>27</v>
      </c>
      <c r="Q3820" s="11">
        <f>IFERROR(ROUND(E3820/M3820,2),0)</f>
        <v>38.71</v>
      </c>
      <c r="R3820" s="16" t="s">
        <v>8315</v>
      </c>
      <c r="S3820" s="11" t="s">
        <v>8316</v>
      </c>
      <c r="T3820" s="21">
        <f>(((K3820/60)/60)/24)+DATE(1970,1,1)</f>
        <v>42762.545810185184</v>
      </c>
      <c r="U3820" s="21">
        <f>(((I3820/60)/60)/24)+DATE(1970,1,1)</f>
        <v>42792.545810185184</v>
      </c>
    </row>
    <row r="3821" spans="1:21" ht="49" x14ac:dyDescent="0.25">
      <c r="A3821">
        <v>3992</v>
      </c>
      <c r="B3821" s="9" t="s">
        <v>3988</v>
      </c>
      <c r="C3821" s="3" t="s">
        <v>8098</v>
      </c>
      <c r="D3821" s="12">
        <v>10000</v>
      </c>
      <c r="E3821" s="13">
        <v>541</v>
      </c>
      <c r="F3821" s="11" t="s">
        <v>8220</v>
      </c>
      <c r="G3821" s="11" t="s">
        <v>8223</v>
      </c>
      <c r="H3821" s="11" t="s">
        <v>8245</v>
      </c>
      <c r="I3821" s="11">
        <v>1449876859</v>
      </c>
      <c r="K3821" s="11">
        <v>1444689259</v>
      </c>
      <c r="L3821" s="11" t="b">
        <v>0</v>
      </c>
      <c r="M3821" s="11">
        <v>9</v>
      </c>
      <c r="N3821" s="11" t="b">
        <v>0</v>
      </c>
      <c r="O3821" s="11" t="s">
        <v>8269</v>
      </c>
      <c r="P3821" s="14">
        <f>ROUND(E3821/D3821*100,0)</f>
        <v>5</v>
      </c>
      <c r="Q3821" s="11">
        <f>IFERROR(ROUND(E3821/M3821,2),0)</f>
        <v>60.11</v>
      </c>
      <c r="R3821" s="16" t="s">
        <v>8315</v>
      </c>
      <c r="S3821" s="11" t="s">
        <v>8316</v>
      </c>
      <c r="T3821" s="21">
        <f>(((K3821/60)/60)/24)+DATE(1970,1,1)</f>
        <v>42289.94049768518</v>
      </c>
      <c r="U3821" s="21">
        <f>(((I3821/60)/60)/24)+DATE(1970,1,1)</f>
        <v>42349.982164351852</v>
      </c>
    </row>
    <row r="3822" spans="1:21" ht="49" x14ac:dyDescent="0.25">
      <c r="A3822">
        <v>3133</v>
      </c>
      <c r="B3822" s="9" t="s">
        <v>3133</v>
      </c>
      <c r="C3822" s="3" t="s">
        <v>7243</v>
      </c>
      <c r="D3822" s="12">
        <v>500</v>
      </c>
      <c r="E3822" s="13">
        <v>540</v>
      </c>
      <c r="F3822" s="11" t="s">
        <v>8221</v>
      </c>
      <c r="G3822" s="11" t="s">
        <v>8224</v>
      </c>
      <c r="H3822" s="11" t="s">
        <v>8246</v>
      </c>
      <c r="I3822" s="11">
        <v>1490358834</v>
      </c>
      <c r="K3822" s="11">
        <v>1487770434</v>
      </c>
      <c r="L3822" s="11" t="b">
        <v>0</v>
      </c>
      <c r="M3822" s="11">
        <v>16</v>
      </c>
      <c r="N3822" s="11" t="b">
        <v>0</v>
      </c>
      <c r="O3822" s="11" t="s">
        <v>8269</v>
      </c>
      <c r="P3822" s="14">
        <f>ROUND(E3822/D3822*100,0)</f>
        <v>108</v>
      </c>
      <c r="Q3822" s="11">
        <f>IFERROR(ROUND(E3822/M3822,2),0)</f>
        <v>33.75</v>
      </c>
      <c r="R3822" s="16" t="s">
        <v>8315</v>
      </c>
      <c r="S3822" s="11" t="s">
        <v>8316</v>
      </c>
      <c r="T3822" s="21">
        <f>(((K3822/60)/60)/24)+DATE(1970,1,1)</f>
        <v>42788.565208333333</v>
      </c>
      <c r="U3822" s="21">
        <f>(((I3822/60)/60)/24)+DATE(1970,1,1)</f>
        <v>42818.523541666669</v>
      </c>
    </row>
    <row r="3823" spans="1:21" ht="49" x14ac:dyDescent="0.25">
      <c r="A3823">
        <v>3319</v>
      </c>
      <c r="B3823" s="9" t="s">
        <v>3319</v>
      </c>
      <c r="C3823" s="3" t="s">
        <v>7429</v>
      </c>
      <c r="D3823" s="12">
        <v>500</v>
      </c>
      <c r="E3823" s="13">
        <v>540</v>
      </c>
      <c r="F3823" s="11" t="s">
        <v>8218</v>
      </c>
      <c r="G3823" s="11" t="s">
        <v>8224</v>
      </c>
      <c r="H3823" s="11" t="s">
        <v>8246</v>
      </c>
      <c r="I3823" s="11">
        <v>1422712986</v>
      </c>
      <c r="K3823" s="11">
        <v>1418824986</v>
      </c>
      <c r="L3823" s="11" t="b">
        <v>0</v>
      </c>
      <c r="M3823" s="11">
        <v>16</v>
      </c>
      <c r="N3823" s="11" t="b">
        <v>1</v>
      </c>
      <c r="O3823" s="11" t="s">
        <v>8269</v>
      </c>
      <c r="P3823" s="14">
        <f>ROUND(E3823/D3823*100,0)</f>
        <v>108</v>
      </c>
      <c r="Q3823" s="11">
        <f>IFERROR(ROUND(E3823/M3823,2),0)</f>
        <v>33.75</v>
      </c>
      <c r="R3823" s="16" t="s">
        <v>8315</v>
      </c>
      <c r="S3823" s="11" t="s">
        <v>8316</v>
      </c>
      <c r="T3823" s="21">
        <f>(((K3823/60)/60)/24)+DATE(1970,1,1)</f>
        <v>41990.585486111115</v>
      </c>
      <c r="U3823" s="21">
        <f>(((I3823/60)/60)/24)+DATE(1970,1,1)</f>
        <v>42035.585486111115</v>
      </c>
    </row>
    <row r="3824" spans="1:21" ht="49" x14ac:dyDescent="0.25">
      <c r="A3824">
        <v>3321</v>
      </c>
      <c r="B3824" s="9" t="s">
        <v>3321</v>
      </c>
      <c r="C3824" s="3" t="s">
        <v>7431</v>
      </c>
      <c r="D3824" s="12">
        <v>500</v>
      </c>
      <c r="E3824" s="13">
        <v>537</v>
      </c>
      <c r="F3824" s="11" t="s">
        <v>8218</v>
      </c>
      <c r="G3824" s="11" t="s">
        <v>8223</v>
      </c>
      <c r="H3824" s="11" t="s">
        <v>8245</v>
      </c>
      <c r="I3824" s="11">
        <v>1413431940</v>
      </c>
      <c r="K3824" s="11">
        <v>1412216665</v>
      </c>
      <c r="L3824" s="11" t="b">
        <v>0</v>
      </c>
      <c r="M3824" s="11">
        <v>15</v>
      </c>
      <c r="N3824" s="11" t="b">
        <v>1</v>
      </c>
      <c r="O3824" s="11" t="s">
        <v>8269</v>
      </c>
      <c r="P3824" s="14">
        <f>ROUND(E3824/D3824*100,0)</f>
        <v>107</v>
      </c>
      <c r="Q3824" s="11">
        <f>IFERROR(ROUND(E3824/M3824,2),0)</f>
        <v>35.799999999999997</v>
      </c>
      <c r="R3824" s="16" t="s">
        <v>8315</v>
      </c>
      <c r="S3824" s="11" t="s">
        <v>8316</v>
      </c>
      <c r="T3824" s="21">
        <f>(((K3824/60)/60)/24)+DATE(1970,1,1)</f>
        <v>41914.100289351853</v>
      </c>
      <c r="U3824" s="21">
        <f>(((I3824/60)/60)/24)+DATE(1970,1,1)</f>
        <v>41928.165972222225</v>
      </c>
    </row>
    <row r="3825" spans="1:21" ht="49" x14ac:dyDescent="0.25">
      <c r="A3825">
        <v>3831</v>
      </c>
      <c r="B3825" s="9" t="s">
        <v>3828</v>
      </c>
      <c r="C3825" s="3" t="s">
        <v>7940</v>
      </c>
      <c r="D3825" s="12">
        <v>500</v>
      </c>
      <c r="E3825" s="13">
        <v>530.11</v>
      </c>
      <c r="F3825" s="11" t="s">
        <v>8218</v>
      </c>
      <c r="G3825" s="11" t="s">
        <v>8223</v>
      </c>
      <c r="H3825" s="11" t="s">
        <v>8245</v>
      </c>
      <c r="I3825" s="11">
        <v>1415222545</v>
      </c>
      <c r="K3825" s="11">
        <v>1413404545</v>
      </c>
      <c r="L3825" s="11" t="b">
        <v>0</v>
      </c>
      <c r="M3825" s="11">
        <v>9</v>
      </c>
      <c r="N3825" s="11" t="b">
        <v>1</v>
      </c>
      <c r="O3825" s="11" t="s">
        <v>8269</v>
      </c>
      <c r="P3825" s="14">
        <f>ROUND(E3825/D3825*100,0)</f>
        <v>106</v>
      </c>
      <c r="Q3825" s="11">
        <f>IFERROR(ROUND(E3825/M3825,2),0)</f>
        <v>58.9</v>
      </c>
      <c r="R3825" s="16" t="s">
        <v>8315</v>
      </c>
      <c r="S3825" s="11" t="s">
        <v>8316</v>
      </c>
      <c r="T3825" s="21">
        <f>(((K3825/60)/60)/24)+DATE(1970,1,1)</f>
        <v>41927.848900462966</v>
      </c>
      <c r="U3825" s="21">
        <f>(((I3825/60)/60)/24)+DATE(1970,1,1)</f>
        <v>41948.890567129631</v>
      </c>
    </row>
    <row r="3826" spans="1:21" ht="49" x14ac:dyDescent="0.25">
      <c r="A3826">
        <v>3525</v>
      </c>
      <c r="B3826" s="9" t="s">
        <v>3524</v>
      </c>
      <c r="C3826" s="3" t="s">
        <v>7635</v>
      </c>
      <c r="D3826" s="12">
        <v>500</v>
      </c>
      <c r="E3826" s="13">
        <v>530</v>
      </c>
      <c r="F3826" s="11" t="s">
        <v>8218</v>
      </c>
      <c r="G3826" s="11" t="s">
        <v>8223</v>
      </c>
      <c r="H3826" s="11" t="s">
        <v>8245</v>
      </c>
      <c r="I3826" s="11">
        <v>1439136000</v>
      </c>
      <c r="K3826" s="11">
        <v>1438188106</v>
      </c>
      <c r="L3826" s="11" t="b">
        <v>0</v>
      </c>
      <c r="M3826" s="11">
        <v>7</v>
      </c>
      <c r="N3826" s="11" t="b">
        <v>1</v>
      </c>
      <c r="O3826" s="11" t="s">
        <v>8269</v>
      </c>
      <c r="P3826" s="14">
        <f>ROUND(E3826/D3826*100,0)</f>
        <v>106</v>
      </c>
      <c r="Q3826" s="11">
        <f>IFERROR(ROUND(E3826/M3826,2),0)</f>
        <v>75.709999999999994</v>
      </c>
      <c r="R3826" s="16" t="s">
        <v>8315</v>
      </c>
      <c r="S3826" s="11" t="s">
        <v>8316</v>
      </c>
      <c r="T3826" s="21">
        <f>(((K3826/60)/60)/24)+DATE(1970,1,1)</f>
        <v>42214.6956712963</v>
      </c>
      <c r="U3826" s="21">
        <f>(((I3826/60)/60)/24)+DATE(1970,1,1)</f>
        <v>42225.666666666672</v>
      </c>
    </row>
    <row r="3827" spans="1:21" ht="49" x14ac:dyDescent="0.25">
      <c r="A3827">
        <v>3563</v>
      </c>
      <c r="B3827" s="9" t="s">
        <v>3562</v>
      </c>
      <c r="C3827" s="3" t="s">
        <v>7673</v>
      </c>
      <c r="D3827" s="12">
        <v>500</v>
      </c>
      <c r="E3827" s="13">
        <v>527.45000000000005</v>
      </c>
      <c r="F3827" s="11" t="s">
        <v>8218</v>
      </c>
      <c r="G3827" s="11" t="s">
        <v>8224</v>
      </c>
      <c r="H3827" s="11" t="s">
        <v>8246</v>
      </c>
      <c r="I3827" s="11">
        <v>1470078000</v>
      </c>
      <c r="K3827" s="11">
        <v>1467648456</v>
      </c>
      <c r="L3827" s="11" t="b">
        <v>0</v>
      </c>
      <c r="M3827" s="11">
        <v>25</v>
      </c>
      <c r="N3827" s="11" t="b">
        <v>1</v>
      </c>
      <c r="O3827" s="11" t="s">
        <v>8269</v>
      </c>
      <c r="P3827" s="14">
        <f>ROUND(E3827/D3827*100,0)</f>
        <v>105</v>
      </c>
      <c r="Q3827" s="11">
        <f>IFERROR(ROUND(E3827/M3827,2),0)</f>
        <v>21.1</v>
      </c>
      <c r="R3827" s="16" t="s">
        <v>8315</v>
      </c>
      <c r="S3827" s="11" t="s">
        <v>8316</v>
      </c>
      <c r="T3827" s="21">
        <f>(((K3827/60)/60)/24)+DATE(1970,1,1)</f>
        <v>42555.671944444446</v>
      </c>
      <c r="U3827" s="21">
        <f>(((I3827/60)/60)/24)+DATE(1970,1,1)</f>
        <v>42583.791666666672</v>
      </c>
    </row>
    <row r="3828" spans="1:21" ht="49" x14ac:dyDescent="0.25">
      <c r="A3828">
        <v>3968</v>
      </c>
      <c r="B3828" s="9" t="s">
        <v>3965</v>
      </c>
      <c r="C3828" s="3" t="s">
        <v>8075</v>
      </c>
      <c r="D3828" s="12">
        <v>5000</v>
      </c>
      <c r="E3828" s="13">
        <v>527</v>
      </c>
      <c r="F3828" s="11" t="s">
        <v>8220</v>
      </c>
      <c r="G3828" s="11" t="s">
        <v>8223</v>
      </c>
      <c r="H3828" s="11" t="s">
        <v>8245</v>
      </c>
      <c r="I3828" s="11">
        <v>1463945673</v>
      </c>
      <c r="K3828" s="11">
        <v>1458761673</v>
      </c>
      <c r="L3828" s="11" t="b">
        <v>0</v>
      </c>
      <c r="M3828" s="11">
        <v>11</v>
      </c>
      <c r="N3828" s="11" t="b">
        <v>0</v>
      </c>
      <c r="O3828" s="11" t="s">
        <v>8269</v>
      </c>
      <c r="P3828" s="14">
        <f>ROUND(E3828/D3828*100,0)</f>
        <v>11</v>
      </c>
      <c r="Q3828" s="11">
        <f>IFERROR(ROUND(E3828/M3828,2),0)</f>
        <v>47.91</v>
      </c>
      <c r="R3828" s="16" t="s">
        <v>8315</v>
      </c>
      <c r="S3828" s="11" t="s">
        <v>8316</v>
      </c>
      <c r="T3828" s="21">
        <f>(((K3828/60)/60)/24)+DATE(1970,1,1)</f>
        <v>42452.815659722226</v>
      </c>
      <c r="U3828" s="21">
        <f>(((I3828/60)/60)/24)+DATE(1970,1,1)</f>
        <v>42512.815659722226</v>
      </c>
    </row>
    <row r="3829" spans="1:21" ht="49" x14ac:dyDescent="0.25">
      <c r="A3829">
        <v>3255</v>
      </c>
      <c r="B3829" s="9" t="s">
        <v>3255</v>
      </c>
      <c r="C3829" s="3" t="s">
        <v>7365</v>
      </c>
      <c r="D3829" s="12">
        <v>300</v>
      </c>
      <c r="E3829" s="13">
        <v>525</v>
      </c>
      <c r="F3829" s="11" t="s">
        <v>8218</v>
      </c>
      <c r="G3829" s="11" t="s">
        <v>8224</v>
      </c>
      <c r="H3829" s="11" t="s">
        <v>8246</v>
      </c>
      <c r="I3829" s="11">
        <v>1412706375</v>
      </c>
      <c r="K3829" s="11">
        <v>1410114375</v>
      </c>
      <c r="L3829" s="11" t="b">
        <v>1</v>
      </c>
      <c r="M3829" s="11">
        <v>18</v>
      </c>
      <c r="N3829" s="11" t="b">
        <v>1</v>
      </c>
      <c r="O3829" s="11" t="s">
        <v>8269</v>
      </c>
      <c r="P3829" s="14">
        <f>ROUND(E3829/D3829*100,0)</f>
        <v>175</v>
      </c>
      <c r="Q3829" s="11">
        <f>IFERROR(ROUND(E3829/M3829,2),0)</f>
        <v>29.17</v>
      </c>
      <c r="R3829" s="16" t="s">
        <v>8315</v>
      </c>
      <c r="S3829" s="11" t="s">
        <v>8316</v>
      </c>
      <c r="T3829" s="21">
        <f>(((K3829/60)/60)/24)+DATE(1970,1,1)</f>
        <v>41889.768229166664</v>
      </c>
      <c r="U3829" s="21">
        <f>(((I3829/60)/60)/24)+DATE(1970,1,1)</f>
        <v>41919.768229166664</v>
      </c>
    </row>
    <row r="3830" spans="1:21" ht="33" x14ac:dyDescent="0.25">
      <c r="A3830">
        <v>3651</v>
      </c>
      <c r="B3830" s="9" t="s">
        <v>3649</v>
      </c>
      <c r="C3830" s="3" t="s">
        <v>7761</v>
      </c>
      <c r="D3830" s="12">
        <v>500</v>
      </c>
      <c r="E3830" s="13">
        <v>520</v>
      </c>
      <c r="F3830" s="11" t="s">
        <v>8218</v>
      </c>
      <c r="G3830" s="11" t="s">
        <v>8223</v>
      </c>
      <c r="H3830" s="11" t="s">
        <v>8245</v>
      </c>
      <c r="I3830" s="11">
        <v>1407686340</v>
      </c>
      <c r="K3830" s="11">
        <v>1404833442</v>
      </c>
      <c r="L3830" s="11" t="b">
        <v>0</v>
      </c>
      <c r="M3830" s="11">
        <v>9</v>
      </c>
      <c r="N3830" s="11" t="b">
        <v>1</v>
      </c>
      <c r="O3830" s="11" t="s">
        <v>8269</v>
      </c>
      <c r="P3830" s="14">
        <f>ROUND(E3830/D3830*100,0)</f>
        <v>104</v>
      </c>
      <c r="Q3830" s="11">
        <f>IFERROR(ROUND(E3830/M3830,2),0)</f>
        <v>57.78</v>
      </c>
      <c r="R3830" s="16" t="s">
        <v>8315</v>
      </c>
      <c r="S3830" s="11" t="s">
        <v>8316</v>
      </c>
      <c r="T3830" s="21">
        <f>(((K3830/60)/60)/24)+DATE(1970,1,1)</f>
        <v>41828.646319444444</v>
      </c>
      <c r="U3830" s="21">
        <f>(((I3830/60)/60)/24)+DATE(1970,1,1)</f>
        <v>41861.665972222225</v>
      </c>
    </row>
    <row r="3831" spans="1:21" ht="49" x14ac:dyDescent="0.25">
      <c r="A3831">
        <v>3894</v>
      </c>
      <c r="B3831" s="9" t="s">
        <v>3891</v>
      </c>
      <c r="C3831" s="3" t="s">
        <v>8002</v>
      </c>
      <c r="D3831" s="12">
        <v>15000</v>
      </c>
      <c r="E3831" s="13">
        <v>520</v>
      </c>
      <c r="F3831" s="11" t="s">
        <v>8220</v>
      </c>
      <c r="G3831" s="11" t="s">
        <v>8223</v>
      </c>
      <c r="H3831" s="11" t="s">
        <v>8245</v>
      </c>
      <c r="I3831" s="11">
        <v>1481000340</v>
      </c>
      <c r="K3831" s="11">
        <v>1478386812</v>
      </c>
      <c r="L3831" s="11" t="b">
        <v>0</v>
      </c>
      <c r="M3831" s="11">
        <v>11</v>
      </c>
      <c r="N3831" s="11" t="b">
        <v>0</v>
      </c>
      <c r="O3831" s="11" t="s">
        <v>8269</v>
      </c>
      <c r="P3831" s="14">
        <f>ROUND(E3831/D3831*100,0)</f>
        <v>3</v>
      </c>
      <c r="Q3831" s="11">
        <f>IFERROR(ROUND(E3831/M3831,2),0)</f>
        <v>47.27</v>
      </c>
      <c r="R3831" s="16" t="s">
        <v>8315</v>
      </c>
      <c r="S3831" s="11" t="s">
        <v>8316</v>
      </c>
      <c r="T3831" s="21">
        <f>(((K3831/60)/60)/24)+DATE(1970,1,1)</f>
        <v>42679.958472222221</v>
      </c>
      <c r="U3831" s="21">
        <f>(((I3831/60)/60)/24)+DATE(1970,1,1)</f>
        <v>42710.207638888889</v>
      </c>
    </row>
    <row r="3832" spans="1:21" ht="49" x14ac:dyDescent="0.25">
      <c r="A3832">
        <v>3462</v>
      </c>
      <c r="B3832" s="9" t="s">
        <v>3461</v>
      </c>
      <c r="C3832" s="3" t="s">
        <v>7572</v>
      </c>
      <c r="D3832" s="12">
        <v>250</v>
      </c>
      <c r="E3832" s="13">
        <v>505</v>
      </c>
      <c r="F3832" s="11" t="s">
        <v>8218</v>
      </c>
      <c r="G3832" s="11" t="s">
        <v>8223</v>
      </c>
      <c r="H3832" s="11" t="s">
        <v>8245</v>
      </c>
      <c r="I3832" s="11">
        <v>1436551200</v>
      </c>
      <c r="K3832" s="11">
        <v>1435181628</v>
      </c>
      <c r="L3832" s="11" t="b">
        <v>0</v>
      </c>
      <c r="M3832" s="11">
        <v>17</v>
      </c>
      <c r="N3832" s="11" t="b">
        <v>1</v>
      </c>
      <c r="O3832" s="11" t="s">
        <v>8269</v>
      </c>
      <c r="P3832" s="14">
        <f>ROUND(E3832/D3832*100,0)</f>
        <v>202</v>
      </c>
      <c r="Q3832" s="11">
        <f>IFERROR(ROUND(E3832/M3832,2),0)</f>
        <v>29.71</v>
      </c>
      <c r="R3832" s="16" t="s">
        <v>8315</v>
      </c>
      <c r="S3832" s="11" t="s">
        <v>8316</v>
      </c>
      <c r="T3832" s="21">
        <f>(((K3832/60)/60)/24)+DATE(1970,1,1)</f>
        <v>42179.898472222223</v>
      </c>
      <c r="U3832" s="21">
        <f>(((I3832/60)/60)/24)+DATE(1970,1,1)</f>
        <v>42195.75</v>
      </c>
    </row>
    <row r="3833" spans="1:21" ht="49" x14ac:dyDescent="0.25">
      <c r="A3833">
        <v>3558</v>
      </c>
      <c r="B3833" s="9" t="s">
        <v>3557</v>
      </c>
      <c r="C3833" s="3" t="s">
        <v>7668</v>
      </c>
      <c r="D3833" s="12">
        <v>350</v>
      </c>
      <c r="E3833" s="13">
        <v>504</v>
      </c>
      <c r="F3833" s="11" t="s">
        <v>8218</v>
      </c>
      <c r="G3833" s="11" t="s">
        <v>8224</v>
      </c>
      <c r="H3833" s="11" t="s">
        <v>8246</v>
      </c>
      <c r="I3833" s="11">
        <v>1435352400</v>
      </c>
      <c r="K3833" s="11">
        <v>1431718575</v>
      </c>
      <c r="L3833" s="11" t="b">
        <v>0</v>
      </c>
      <c r="M3833" s="11">
        <v>22</v>
      </c>
      <c r="N3833" s="11" t="b">
        <v>1</v>
      </c>
      <c r="O3833" s="11" t="s">
        <v>8269</v>
      </c>
      <c r="P3833" s="14">
        <f>ROUND(E3833/D3833*100,0)</f>
        <v>144</v>
      </c>
      <c r="Q3833" s="11">
        <f>IFERROR(ROUND(E3833/M3833,2),0)</f>
        <v>22.91</v>
      </c>
      <c r="R3833" s="16" t="s">
        <v>8315</v>
      </c>
      <c r="S3833" s="11" t="s">
        <v>8316</v>
      </c>
      <c r="T3833" s="21">
        <f>(((K3833/60)/60)/24)+DATE(1970,1,1)</f>
        <v>42139.816840277781</v>
      </c>
      <c r="U3833" s="21">
        <f>(((I3833/60)/60)/24)+DATE(1970,1,1)</f>
        <v>42181.875</v>
      </c>
    </row>
    <row r="3834" spans="1:21" ht="49" x14ac:dyDescent="0.25">
      <c r="A3834">
        <v>3829</v>
      </c>
      <c r="B3834" s="9" t="s">
        <v>3826</v>
      </c>
      <c r="C3834" s="3" t="s">
        <v>7938</v>
      </c>
      <c r="D3834" s="12">
        <v>500</v>
      </c>
      <c r="E3834" s="13">
        <v>501</v>
      </c>
      <c r="F3834" s="11" t="s">
        <v>8218</v>
      </c>
      <c r="G3834" s="11" t="s">
        <v>8223</v>
      </c>
      <c r="H3834" s="11" t="s">
        <v>8245</v>
      </c>
      <c r="I3834" s="11">
        <v>1472676371</v>
      </c>
      <c r="K3834" s="11">
        <v>1470948371</v>
      </c>
      <c r="L3834" s="11" t="b">
        <v>0</v>
      </c>
      <c r="M3834" s="11">
        <v>8</v>
      </c>
      <c r="N3834" s="11" t="b">
        <v>1</v>
      </c>
      <c r="O3834" s="11" t="s">
        <v>8269</v>
      </c>
      <c r="P3834" s="14">
        <f>ROUND(E3834/D3834*100,0)</f>
        <v>100</v>
      </c>
      <c r="Q3834" s="11">
        <f>IFERROR(ROUND(E3834/M3834,2),0)</f>
        <v>62.63</v>
      </c>
      <c r="R3834" s="16" t="s">
        <v>8315</v>
      </c>
      <c r="S3834" s="11" t="s">
        <v>8316</v>
      </c>
      <c r="T3834" s="21">
        <f>(((K3834/60)/60)/24)+DATE(1970,1,1)</f>
        <v>42593.865405092598</v>
      </c>
      <c r="U3834" s="21">
        <f>(((I3834/60)/60)/24)+DATE(1970,1,1)</f>
        <v>42613.865405092598</v>
      </c>
    </row>
    <row r="3835" spans="1:21" ht="49" x14ac:dyDescent="0.25">
      <c r="A3835">
        <v>3392</v>
      </c>
      <c r="B3835" s="9" t="s">
        <v>3391</v>
      </c>
      <c r="C3835" s="3" t="s">
        <v>7502</v>
      </c>
      <c r="D3835" s="12">
        <v>500</v>
      </c>
      <c r="E3835" s="13">
        <v>500</v>
      </c>
      <c r="F3835" s="11" t="s">
        <v>8218</v>
      </c>
      <c r="G3835" s="11" t="s">
        <v>8224</v>
      </c>
      <c r="H3835" s="11" t="s">
        <v>8246</v>
      </c>
      <c r="I3835" s="11">
        <v>1462565855</v>
      </c>
      <c r="K3835" s="11">
        <v>1458245855</v>
      </c>
      <c r="L3835" s="11" t="b">
        <v>0</v>
      </c>
      <c r="M3835" s="11">
        <v>12</v>
      </c>
      <c r="N3835" s="11" t="b">
        <v>1</v>
      </c>
      <c r="O3835" s="11" t="s">
        <v>8269</v>
      </c>
      <c r="P3835" s="14">
        <f>ROUND(E3835/D3835*100,0)</f>
        <v>100</v>
      </c>
      <c r="Q3835" s="11">
        <f>IFERROR(ROUND(E3835/M3835,2),0)</f>
        <v>41.67</v>
      </c>
      <c r="R3835" s="16" t="s">
        <v>8315</v>
      </c>
      <c r="S3835" s="11" t="s">
        <v>8316</v>
      </c>
      <c r="T3835" s="21">
        <f>(((K3835/60)/60)/24)+DATE(1970,1,1)</f>
        <v>42446.845543981486</v>
      </c>
      <c r="U3835" s="21">
        <f>(((I3835/60)/60)/24)+DATE(1970,1,1)</f>
        <v>42496.845543981486</v>
      </c>
    </row>
    <row r="3836" spans="1:21" ht="33" x14ac:dyDescent="0.25">
      <c r="A3836">
        <v>3572</v>
      </c>
      <c r="B3836" s="9" t="s">
        <v>3571</v>
      </c>
      <c r="C3836" s="3" t="s">
        <v>7682</v>
      </c>
      <c r="D3836" s="12">
        <v>500</v>
      </c>
      <c r="E3836" s="13">
        <v>500</v>
      </c>
      <c r="F3836" s="11" t="s">
        <v>8218</v>
      </c>
      <c r="G3836" s="11" t="s">
        <v>8224</v>
      </c>
      <c r="H3836" s="11" t="s">
        <v>8246</v>
      </c>
      <c r="I3836" s="11">
        <v>1434894082</v>
      </c>
      <c r="K3836" s="11">
        <v>1432302082</v>
      </c>
      <c r="L3836" s="11" t="b">
        <v>0</v>
      </c>
      <c r="M3836" s="11">
        <v>9</v>
      </c>
      <c r="N3836" s="11" t="b">
        <v>1</v>
      </c>
      <c r="O3836" s="11" t="s">
        <v>8269</v>
      </c>
      <c r="P3836" s="14">
        <f>ROUND(E3836/D3836*100,0)</f>
        <v>100</v>
      </c>
      <c r="Q3836" s="11">
        <f>IFERROR(ROUND(E3836/M3836,2),0)</f>
        <v>55.56</v>
      </c>
      <c r="R3836" s="16" t="s">
        <v>8315</v>
      </c>
      <c r="S3836" s="11" t="s">
        <v>8316</v>
      </c>
      <c r="T3836" s="21">
        <f>(((K3836/60)/60)/24)+DATE(1970,1,1)</f>
        <v>42146.570393518516</v>
      </c>
      <c r="U3836" s="21">
        <f>(((I3836/60)/60)/24)+DATE(1970,1,1)</f>
        <v>42176.570393518516</v>
      </c>
    </row>
    <row r="3837" spans="1:21" ht="49" x14ac:dyDescent="0.25">
      <c r="A3837">
        <v>3579</v>
      </c>
      <c r="B3837" s="9" t="s">
        <v>3578</v>
      </c>
      <c r="C3837" s="3" t="s">
        <v>7689</v>
      </c>
      <c r="D3837" s="12">
        <v>500</v>
      </c>
      <c r="E3837" s="13">
        <v>500</v>
      </c>
      <c r="F3837" s="11" t="s">
        <v>8218</v>
      </c>
      <c r="G3837" s="11" t="s">
        <v>8224</v>
      </c>
      <c r="H3837" s="11" t="s">
        <v>8246</v>
      </c>
      <c r="I3837" s="11">
        <v>1459444656</v>
      </c>
      <c r="K3837" s="11">
        <v>1456856256</v>
      </c>
      <c r="L3837" s="11" t="b">
        <v>0</v>
      </c>
      <c r="M3837" s="11">
        <v>14</v>
      </c>
      <c r="N3837" s="11" t="b">
        <v>1</v>
      </c>
      <c r="O3837" s="11" t="s">
        <v>8269</v>
      </c>
      <c r="P3837" s="14">
        <f>ROUND(E3837/D3837*100,0)</f>
        <v>100</v>
      </c>
      <c r="Q3837" s="11">
        <f>IFERROR(ROUND(E3837/M3837,2),0)</f>
        <v>35.71</v>
      </c>
      <c r="R3837" s="16" t="s">
        <v>8315</v>
      </c>
      <c r="S3837" s="11" t="s">
        <v>8316</v>
      </c>
      <c r="T3837" s="21">
        <f>(((K3837/60)/60)/24)+DATE(1970,1,1)</f>
        <v>42430.762222222227</v>
      </c>
      <c r="U3837" s="21">
        <f>(((I3837/60)/60)/24)+DATE(1970,1,1)</f>
        <v>42460.720555555556</v>
      </c>
    </row>
    <row r="3838" spans="1:21" ht="49" x14ac:dyDescent="0.25">
      <c r="A3838">
        <v>3650</v>
      </c>
      <c r="B3838" s="9" t="s">
        <v>3648</v>
      </c>
      <c r="C3838" s="3" t="s">
        <v>7760</v>
      </c>
      <c r="D3838" s="12">
        <v>500</v>
      </c>
      <c r="E3838" s="13">
        <v>500</v>
      </c>
      <c r="F3838" s="11" t="s">
        <v>8218</v>
      </c>
      <c r="G3838" s="11" t="s">
        <v>8224</v>
      </c>
      <c r="H3838" s="11" t="s">
        <v>8246</v>
      </c>
      <c r="I3838" s="11">
        <v>1454412584</v>
      </c>
      <c r="K3838" s="11">
        <v>1452598184</v>
      </c>
      <c r="L3838" s="11" t="b">
        <v>0</v>
      </c>
      <c r="M3838" s="11">
        <v>17</v>
      </c>
      <c r="N3838" s="11" t="b">
        <v>1</v>
      </c>
      <c r="O3838" s="11" t="s">
        <v>8269</v>
      </c>
      <c r="P3838" s="14">
        <f>ROUND(E3838/D3838*100,0)</f>
        <v>100</v>
      </c>
      <c r="Q3838" s="11">
        <f>IFERROR(ROUND(E3838/M3838,2),0)</f>
        <v>29.41</v>
      </c>
      <c r="R3838" s="16" t="s">
        <v>8315</v>
      </c>
      <c r="S3838" s="11" t="s">
        <v>8316</v>
      </c>
      <c r="T3838" s="21">
        <f>(((K3838/60)/60)/24)+DATE(1970,1,1)</f>
        <v>42381.478981481487</v>
      </c>
      <c r="U3838" s="21">
        <f>(((I3838/60)/60)/24)+DATE(1970,1,1)</f>
        <v>42402.478981481487</v>
      </c>
    </row>
    <row r="3839" spans="1:21" ht="49" x14ac:dyDescent="0.25">
      <c r="A3839">
        <v>3996</v>
      </c>
      <c r="B3839" s="9" t="s">
        <v>3992</v>
      </c>
      <c r="C3839" s="3" t="s">
        <v>8102</v>
      </c>
      <c r="D3839" s="12">
        <v>3000</v>
      </c>
      <c r="E3839" s="13">
        <v>497</v>
      </c>
      <c r="F3839" s="11" t="s">
        <v>8220</v>
      </c>
      <c r="G3839" s="11" t="s">
        <v>8223</v>
      </c>
      <c r="H3839" s="11" t="s">
        <v>8245</v>
      </c>
      <c r="I3839" s="11">
        <v>1416499440</v>
      </c>
      <c r="K3839" s="11">
        <v>1415341464</v>
      </c>
      <c r="L3839" s="11" t="b">
        <v>0</v>
      </c>
      <c r="M3839" s="11">
        <v>17</v>
      </c>
      <c r="N3839" s="11" t="b">
        <v>0</v>
      </c>
      <c r="O3839" s="11" t="s">
        <v>8269</v>
      </c>
      <c r="P3839" s="14">
        <f>ROUND(E3839/D3839*100,0)</f>
        <v>17</v>
      </c>
      <c r="Q3839" s="11">
        <f>IFERROR(ROUND(E3839/M3839,2),0)</f>
        <v>29.24</v>
      </c>
      <c r="R3839" s="16" t="s">
        <v>8315</v>
      </c>
      <c r="S3839" s="11" t="s">
        <v>8316</v>
      </c>
      <c r="T3839" s="21">
        <f>(((K3839/60)/60)/24)+DATE(1970,1,1)</f>
        <v>41950.26694444444</v>
      </c>
      <c r="U3839" s="21">
        <f>(((I3839/60)/60)/24)+DATE(1970,1,1)</f>
        <v>41963.669444444444</v>
      </c>
    </row>
    <row r="3840" spans="1:21" ht="49" x14ac:dyDescent="0.25">
      <c r="A3840">
        <v>4062</v>
      </c>
      <c r="B3840" s="9" t="s">
        <v>4058</v>
      </c>
      <c r="C3840" s="3" t="s">
        <v>8166</v>
      </c>
      <c r="D3840" s="12">
        <v>20000</v>
      </c>
      <c r="E3840" s="13">
        <v>490</v>
      </c>
      <c r="F3840" s="11" t="s">
        <v>8220</v>
      </c>
      <c r="G3840" s="11" t="s">
        <v>8223</v>
      </c>
      <c r="H3840" s="11" t="s">
        <v>8245</v>
      </c>
      <c r="I3840" s="11">
        <v>1467481468</v>
      </c>
      <c r="K3840" s="11">
        <v>1464889468</v>
      </c>
      <c r="L3840" s="11" t="b">
        <v>0</v>
      </c>
      <c r="M3840" s="11">
        <v>3</v>
      </c>
      <c r="N3840" s="11" t="b">
        <v>0</v>
      </c>
      <c r="O3840" s="11" t="s">
        <v>8269</v>
      </c>
      <c r="P3840" s="14">
        <f>ROUND(E3840/D3840*100,0)</f>
        <v>2</v>
      </c>
      <c r="Q3840" s="11">
        <f>IFERROR(ROUND(E3840/M3840,2),0)</f>
        <v>163.33000000000001</v>
      </c>
      <c r="R3840" s="16" t="s">
        <v>8315</v>
      </c>
      <c r="S3840" s="11" t="s">
        <v>8316</v>
      </c>
      <c r="T3840" s="21">
        <f>(((K3840/60)/60)/24)+DATE(1970,1,1)</f>
        <v>42523.739212962959</v>
      </c>
      <c r="U3840" s="21">
        <f>(((I3840/60)/60)/24)+DATE(1970,1,1)</f>
        <v>42553.739212962959</v>
      </c>
    </row>
    <row r="3841" spans="1:21" ht="49" x14ac:dyDescent="0.25">
      <c r="A3841">
        <v>3986</v>
      </c>
      <c r="B3841" s="9" t="s">
        <v>3982</v>
      </c>
      <c r="C3841" s="3" t="s">
        <v>8092</v>
      </c>
      <c r="D3841" s="12">
        <v>5000</v>
      </c>
      <c r="E3841" s="13">
        <v>488</v>
      </c>
      <c r="F3841" s="11" t="s">
        <v>8220</v>
      </c>
      <c r="G3841" s="11" t="s">
        <v>8224</v>
      </c>
      <c r="H3841" s="11" t="s">
        <v>8246</v>
      </c>
      <c r="I3841" s="11">
        <v>1462539840</v>
      </c>
      <c r="K3841" s="11">
        <v>1460034594</v>
      </c>
      <c r="L3841" s="11" t="b">
        <v>0</v>
      </c>
      <c r="M3841" s="11">
        <v>13</v>
      </c>
      <c r="N3841" s="11" t="b">
        <v>0</v>
      </c>
      <c r="O3841" s="11" t="s">
        <v>8269</v>
      </c>
      <c r="P3841" s="14">
        <f>ROUND(E3841/D3841*100,0)</f>
        <v>10</v>
      </c>
      <c r="Q3841" s="11">
        <f>IFERROR(ROUND(E3841/M3841,2),0)</f>
        <v>37.54</v>
      </c>
      <c r="R3841" s="16" t="s">
        <v>8315</v>
      </c>
      <c r="S3841" s="11" t="s">
        <v>8316</v>
      </c>
      <c r="T3841" s="21">
        <f>(((K3841/60)/60)/24)+DATE(1970,1,1)</f>
        <v>42467.548541666663</v>
      </c>
      <c r="U3841" s="21">
        <f>(((I3841/60)/60)/24)+DATE(1970,1,1)</f>
        <v>42496.544444444444</v>
      </c>
    </row>
    <row r="3842" spans="1:21" ht="49" x14ac:dyDescent="0.25">
      <c r="A3842">
        <v>3405</v>
      </c>
      <c r="B3842" s="9" t="s">
        <v>3404</v>
      </c>
      <c r="C3842" s="3" t="s">
        <v>7515</v>
      </c>
      <c r="D3842" s="12">
        <v>350</v>
      </c>
      <c r="E3842" s="13">
        <v>481.5</v>
      </c>
      <c r="F3842" s="11" t="s">
        <v>8218</v>
      </c>
      <c r="G3842" s="11" t="s">
        <v>8224</v>
      </c>
      <c r="H3842" s="11" t="s">
        <v>8246</v>
      </c>
      <c r="I3842" s="11">
        <v>1456876740</v>
      </c>
      <c r="K3842" s="11">
        <v>1455063886</v>
      </c>
      <c r="L3842" s="11" t="b">
        <v>0</v>
      </c>
      <c r="M3842" s="11">
        <v>17</v>
      </c>
      <c r="N3842" s="11" t="b">
        <v>1</v>
      </c>
      <c r="O3842" s="11" t="s">
        <v>8269</v>
      </c>
      <c r="P3842" s="14">
        <f>ROUND(E3842/D3842*100,0)</f>
        <v>138</v>
      </c>
      <c r="Q3842" s="11">
        <f>IFERROR(ROUND(E3842/M3842,2),0)</f>
        <v>28.32</v>
      </c>
      <c r="R3842" s="16" t="s">
        <v>8315</v>
      </c>
      <c r="S3842" s="11" t="s">
        <v>8316</v>
      </c>
      <c r="T3842" s="21">
        <f>(((K3842/60)/60)/24)+DATE(1970,1,1)</f>
        <v>42410.017199074078</v>
      </c>
      <c r="U3842" s="21">
        <f>(((I3842/60)/60)/24)+DATE(1970,1,1)</f>
        <v>42430.999305555553</v>
      </c>
    </row>
    <row r="3843" spans="1:21" ht="49" x14ac:dyDescent="0.25">
      <c r="A3843">
        <v>3562</v>
      </c>
      <c r="B3843" s="9" t="s">
        <v>3561</v>
      </c>
      <c r="C3843" s="3" t="s">
        <v>7672</v>
      </c>
      <c r="D3843" s="12">
        <v>315</v>
      </c>
      <c r="E3843" s="13">
        <v>469</v>
      </c>
      <c r="F3843" s="11" t="s">
        <v>8218</v>
      </c>
      <c r="G3843" s="11" t="s">
        <v>8224</v>
      </c>
      <c r="H3843" s="11" t="s">
        <v>8246</v>
      </c>
      <c r="I3843" s="11">
        <v>1457906400</v>
      </c>
      <c r="K3843" s="11">
        <v>1457115427</v>
      </c>
      <c r="L3843" s="11" t="b">
        <v>0</v>
      </c>
      <c r="M3843" s="11">
        <v>31</v>
      </c>
      <c r="N3843" s="11" t="b">
        <v>1</v>
      </c>
      <c r="O3843" s="11" t="s">
        <v>8269</v>
      </c>
      <c r="P3843" s="14">
        <f>ROUND(E3843/D3843*100,0)</f>
        <v>149</v>
      </c>
      <c r="Q3843" s="11">
        <f>IFERROR(ROUND(E3843/M3843,2),0)</f>
        <v>15.13</v>
      </c>
      <c r="R3843" s="16" t="s">
        <v>8315</v>
      </c>
      <c r="S3843" s="11" t="s">
        <v>8316</v>
      </c>
      <c r="T3843" s="21">
        <f>(((K3843/60)/60)/24)+DATE(1970,1,1)</f>
        <v>42433.761886574073</v>
      </c>
      <c r="U3843" s="21">
        <f>(((I3843/60)/60)/24)+DATE(1970,1,1)</f>
        <v>42442.916666666672</v>
      </c>
    </row>
    <row r="3844" spans="1:21" ht="49" x14ac:dyDescent="0.25">
      <c r="A3844">
        <v>3605</v>
      </c>
      <c r="B3844" s="9" t="s">
        <v>3604</v>
      </c>
      <c r="C3844" s="3" t="s">
        <v>7715</v>
      </c>
      <c r="D3844" s="12">
        <v>250</v>
      </c>
      <c r="E3844" s="13">
        <v>460</v>
      </c>
      <c r="F3844" s="11" t="s">
        <v>8218</v>
      </c>
      <c r="G3844" s="11" t="s">
        <v>8224</v>
      </c>
      <c r="H3844" s="11" t="s">
        <v>8246</v>
      </c>
      <c r="I3844" s="11">
        <v>1455390126</v>
      </c>
      <c r="K3844" s="11">
        <v>1452798126</v>
      </c>
      <c r="L3844" s="11" t="b">
        <v>0</v>
      </c>
      <c r="M3844" s="11">
        <v>15</v>
      </c>
      <c r="N3844" s="11" t="b">
        <v>1</v>
      </c>
      <c r="O3844" s="11" t="s">
        <v>8269</v>
      </c>
      <c r="P3844" s="14">
        <f>ROUND(E3844/D3844*100,0)</f>
        <v>184</v>
      </c>
      <c r="Q3844" s="11">
        <f>IFERROR(ROUND(E3844/M3844,2),0)</f>
        <v>30.67</v>
      </c>
      <c r="R3844" s="16" t="s">
        <v>8315</v>
      </c>
      <c r="S3844" s="11" t="s">
        <v>8316</v>
      </c>
      <c r="T3844" s="21">
        <f>(((K3844/60)/60)/24)+DATE(1970,1,1)</f>
        <v>42383.793124999997</v>
      </c>
      <c r="U3844" s="21">
        <f>(((I3844/60)/60)/24)+DATE(1970,1,1)</f>
        <v>42413.793124999997</v>
      </c>
    </row>
    <row r="3845" spans="1:21" ht="49" x14ac:dyDescent="0.25">
      <c r="A3845">
        <v>4046</v>
      </c>
      <c r="B3845" s="9" t="s">
        <v>4042</v>
      </c>
      <c r="C3845" s="3" t="s">
        <v>8150</v>
      </c>
      <c r="D3845" s="12">
        <v>5600</v>
      </c>
      <c r="E3845" s="13">
        <v>460</v>
      </c>
      <c r="F3845" s="11" t="s">
        <v>8220</v>
      </c>
      <c r="G3845" s="11" t="s">
        <v>8223</v>
      </c>
      <c r="H3845" s="11" t="s">
        <v>8245</v>
      </c>
      <c r="I3845" s="11">
        <v>1413992210</v>
      </c>
      <c r="K3845" s="11">
        <v>1411400210</v>
      </c>
      <c r="L3845" s="11" t="b">
        <v>0</v>
      </c>
      <c r="M3845" s="11">
        <v>12</v>
      </c>
      <c r="N3845" s="11" t="b">
        <v>0</v>
      </c>
      <c r="O3845" s="11" t="s">
        <v>8269</v>
      </c>
      <c r="P3845" s="14">
        <f>ROUND(E3845/D3845*100,0)</f>
        <v>8</v>
      </c>
      <c r="Q3845" s="11">
        <f>IFERROR(ROUND(E3845/M3845,2),0)</f>
        <v>38.33</v>
      </c>
      <c r="R3845" s="16" t="s">
        <v>8315</v>
      </c>
      <c r="S3845" s="11" t="s">
        <v>8316</v>
      </c>
      <c r="T3845" s="21">
        <f>(((K3845/60)/60)/24)+DATE(1970,1,1)</f>
        <v>41904.650578703702</v>
      </c>
      <c r="U3845" s="21">
        <f>(((I3845/60)/60)/24)+DATE(1970,1,1)</f>
        <v>41934.650578703702</v>
      </c>
    </row>
    <row r="3846" spans="1:21" ht="49" x14ac:dyDescent="0.25">
      <c r="A3846">
        <v>3929</v>
      </c>
      <c r="B3846" s="9" t="s">
        <v>3926</v>
      </c>
      <c r="C3846" s="3" t="s">
        <v>8037</v>
      </c>
      <c r="D3846" s="12">
        <v>20000</v>
      </c>
      <c r="E3846" s="13">
        <v>453</v>
      </c>
      <c r="F3846" s="11" t="s">
        <v>8220</v>
      </c>
      <c r="G3846" s="11" t="s">
        <v>8223</v>
      </c>
      <c r="H3846" s="11" t="s">
        <v>8245</v>
      </c>
      <c r="I3846" s="11">
        <v>1474228265</v>
      </c>
      <c r="K3846" s="11">
        <v>1471636265</v>
      </c>
      <c r="L3846" s="11" t="b">
        <v>0</v>
      </c>
      <c r="M3846" s="11">
        <v>14</v>
      </c>
      <c r="N3846" s="11" t="b">
        <v>0</v>
      </c>
      <c r="O3846" s="11" t="s">
        <v>8269</v>
      </c>
      <c r="P3846" s="14">
        <f>ROUND(E3846/D3846*100,0)</f>
        <v>2</v>
      </c>
      <c r="Q3846" s="11">
        <f>IFERROR(ROUND(E3846/M3846,2),0)</f>
        <v>32.36</v>
      </c>
      <c r="R3846" s="16" t="s">
        <v>8315</v>
      </c>
      <c r="S3846" s="11" t="s">
        <v>8316</v>
      </c>
      <c r="T3846" s="21">
        <f>(((K3846/60)/60)/24)+DATE(1970,1,1)</f>
        <v>42601.827141203699</v>
      </c>
      <c r="U3846" s="21">
        <f>(((I3846/60)/60)/24)+DATE(1970,1,1)</f>
        <v>42631.827141203699</v>
      </c>
    </row>
    <row r="3847" spans="1:21" ht="49" x14ac:dyDescent="0.25">
      <c r="A3847">
        <v>4001</v>
      </c>
      <c r="B3847" s="9" t="s">
        <v>3997</v>
      </c>
      <c r="C3847" s="3" t="s">
        <v>8107</v>
      </c>
      <c r="D3847" s="12">
        <v>1200</v>
      </c>
      <c r="E3847" s="13">
        <v>453</v>
      </c>
      <c r="F3847" s="11" t="s">
        <v>8220</v>
      </c>
      <c r="G3847" s="11" t="s">
        <v>8224</v>
      </c>
      <c r="H3847" s="11" t="s">
        <v>8246</v>
      </c>
      <c r="I3847" s="11">
        <v>1488394800</v>
      </c>
      <c r="K3847" s="11">
        <v>1486681708</v>
      </c>
      <c r="L3847" s="11" t="b">
        <v>0</v>
      </c>
      <c r="M3847" s="11">
        <v>14</v>
      </c>
      <c r="N3847" s="11" t="b">
        <v>0</v>
      </c>
      <c r="O3847" s="11" t="s">
        <v>8269</v>
      </c>
      <c r="P3847" s="14">
        <f>ROUND(E3847/D3847*100,0)</f>
        <v>38</v>
      </c>
      <c r="Q3847" s="11">
        <f>IFERROR(ROUND(E3847/M3847,2),0)</f>
        <v>32.36</v>
      </c>
      <c r="R3847" s="16" t="s">
        <v>8315</v>
      </c>
      <c r="S3847" s="11" t="s">
        <v>8316</v>
      </c>
      <c r="T3847" s="21">
        <f>(((K3847/60)/60)/24)+DATE(1970,1,1)</f>
        <v>42775.964212962965</v>
      </c>
      <c r="U3847" s="21">
        <f>(((I3847/60)/60)/24)+DATE(1970,1,1)</f>
        <v>42795.791666666672</v>
      </c>
    </row>
    <row r="3848" spans="1:21" ht="49" x14ac:dyDescent="0.25">
      <c r="A3848">
        <v>3325</v>
      </c>
      <c r="B3848" s="9" t="s">
        <v>3325</v>
      </c>
      <c r="C3848" s="3" t="s">
        <v>7435</v>
      </c>
      <c r="D3848" s="12">
        <v>400</v>
      </c>
      <c r="E3848" s="13">
        <v>450</v>
      </c>
      <c r="F3848" s="11" t="s">
        <v>8218</v>
      </c>
      <c r="G3848" s="11" t="s">
        <v>8224</v>
      </c>
      <c r="H3848" s="11" t="s">
        <v>8246</v>
      </c>
      <c r="I3848" s="11">
        <v>1428256277</v>
      </c>
      <c r="K3848" s="11">
        <v>1425235877</v>
      </c>
      <c r="L3848" s="11" t="b">
        <v>0</v>
      </c>
      <c r="M3848" s="11">
        <v>15</v>
      </c>
      <c r="N3848" s="11" t="b">
        <v>1</v>
      </c>
      <c r="O3848" s="11" t="s">
        <v>8269</v>
      </c>
      <c r="P3848" s="14">
        <f>ROUND(E3848/D3848*100,0)</f>
        <v>113</v>
      </c>
      <c r="Q3848" s="11">
        <f>IFERROR(ROUND(E3848/M3848,2),0)</f>
        <v>30</v>
      </c>
      <c r="R3848" s="16" t="s">
        <v>8315</v>
      </c>
      <c r="S3848" s="11" t="s">
        <v>8316</v>
      </c>
      <c r="T3848" s="21">
        <f>(((K3848/60)/60)/24)+DATE(1970,1,1)</f>
        <v>42064.785613425927</v>
      </c>
      <c r="U3848" s="21">
        <f>(((I3848/60)/60)/24)+DATE(1970,1,1)</f>
        <v>42099.743946759263</v>
      </c>
    </row>
    <row r="3849" spans="1:21" ht="49" x14ac:dyDescent="0.25">
      <c r="A3849">
        <v>3980</v>
      </c>
      <c r="B3849" s="9" t="s">
        <v>3977</v>
      </c>
      <c r="C3849" s="3" t="s">
        <v>8087</v>
      </c>
      <c r="D3849" s="12">
        <v>2500</v>
      </c>
      <c r="E3849" s="13">
        <v>450</v>
      </c>
      <c r="F3849" s="11" t="s">
        <v>8220</v>
      </c>
      <c r="G3849" s="11" t="s">
        <v>8223</v>
      </c>
      <c r="H3849" s="11" t="s">
        <v>8245</v>
      </c>
      <c r="I3849" s="11">
        <v>1404570147</v>
      </c>
      <c r="K3849" s="11">
        <v>1401978147</v>
      </c>
      <c r="L3849" s="11" t="b">
        <v>0</v>
      </c>
      <c r="M3849" s="11">
        <v>7</v>
      </c>
      <c r="N3849" s="11" t="b">
        <v>0</v>
      </c>
      <c r="O3849" s="11" t="s">
        <v>8269</v>
      </c>
      <c r="P3849" s="14">
        <f>ROUND(E3849/D3849*100,0)</f>
        <v>18</v>
      </c>
      <c r="Q3849" s="11">
        <f>IFERROR(ROUND(E3849/M3849,2),0)</f>
        <v>64.290000000000006</v>
      </c>
      <c r="R3849" s="16" t="s">
        <v>8315</v>
      </c>
      <c r="S3849" s="11" t="s">
        <v>8316</v>
      </c>
      <c r="T3849" s="21">
        <f>(((K3849/60)/60)/24)+DATE(1970,1,1)</f>
        <v>41795.598923611113</v>
      </c>
      <c r="U3849" s="21">
        <f>(((I3849/60)/60)/24)+DATE(1970,1,1)</f>
        <v>41825.598923611113</v>
      </c>
    </row>
    <row r="3850" spans="1:21" ht="49" x14ac:dyDescent="0.25">
      <c r="A3850">
        <v>3897</v>
      </c>
      <c r="B3850" s="9" t="s">
        <v>3894</v>
      </c>
      <c r="C3850" s="3" t="s">
        <v>8005</v>
      </c>
      <c r="D3850" s="12">
        <v>2500</v>
      </c>
      <c r="E3850" s="13">
        <v>440</v>
      </c>
      <c r="F3850" s="11" t="s">
        <v>8220</v>
      </c>
      <c r="G3850" s="11" t="s">
        <v>8227</v>
      </c>
      <c r="H3850" s="11" t="s">
        <v>8249</v>
      </c>
      <c r="I3850" s="11">
        <v>1420750683</v>
      </c>
      <c r="K3850" s="11">
        <v>1418158683</v>
      </c>
      <c r="L3850" s="11" t="b">
        <v>0</v>
      </c>
      <c r="M3850" s="11">
        <v>10</v>
      </c>
      <c r="N3850" s="11" t="b">
        <v>0</v>
      </c>
      <c r="O3850" s="11" t="s">
        <v>8269</v>
      </c>
      <c r="P3850" s="14">
        <f>ROUND(E3850/D3850*100,0)</f>
        <v>18</v>
      </c>
      <c r="Q3850" s="11">
        <f>IFERROR(ROUND(E3850/M3850,2),0)</f>
        <v>44</v>
      </c>
      <c r="R3850" s="16" t="s">
        <v>8315</v>
      </c>
      <c r="S3850" s="11" t="s">
        <v>8316</v>
      </c>
      <c r="T3850" s="21">
        <f>(((K3850/60)/60)/24)+DATE(1970,1,1)</f>
        <v>41982.87364583333</v>
      </c>
      <c r="U3850" s="21">
        <f>(((I3850/60)/60)/24)+DATE(1970,1,1)</f>
        <v>42012.87364583333</v>
      </c>
    </row>
    <row r="3851" spans="1:21" ht="49" x14ac:dyDescent="0.25">
      <c r="A3851">
        <v>3693</v>
      </c>
      <c r="B3851" s="9" t="s">
        <v>3690</v>
      </c>
      <c r="C3851" s="3" t="s">
        <v>7803</v>
      </c>
      <c r="D3851" s="12">
        <v>333</v>
      </c>
      <c r="E3851" s="13">
        <v>430</v>
      </c>
      <c r="F3851" s="11" t="s">
        <v>8218</v>
      </c>
      <c r="G3851" s="11" t="s">
        <v>8224</v>
      </c>
      <c r="H3851" s="11" t="s">
        <v>8246</v>
      </c>
      <c r="I3851" s="11">
        <v>1448922600</v>
      </c>
      <c r="K3851" s="11">
        <v>1446352529</v>
      </c>
      <c r="L3851" s="11" t="b">
        <v>0</v>
      </c>
      <c r="M3851" s="11">
        <v>14</v>
      </c>
      <c r="N3851" s="11" t="b">
        <v>1</v>
      </c>
      <c r="O3851" s="11" t="s">
        <v>8269</v>
      </c>
      <c r="P3851" s="14">
        <f>ROUND(E3851/D3851*100,0)</f>
        <v>129</v>
      </c>
      <c r="Q3851" s="11">
        <f>IFERROR(ROUND(E3851/M3851,2),0)</f>
        <v>30.71</v>
      </c>
      <c r="R3851" s="16" t="s">
        <v>8315</v>
      </c>
      <c r="S3851" s="11" t="s">
        <v>8316</v>
      </c>
      <c r="T3851" s="21">
        <f>(((K3851/60)/60)/24)+DATE(1970,1,1)</f>
        <v>42309.191307870366</v>
      </c>
      <c r="U3851" s="21">
        <f>(((I3851/60)/60)/24)+DATE(1970,1,1)</f>
        <v>42338.9375</v>
      </c>
    </row>
    <row r="3852" spans="1:21" ht="49" x14ac:dyDescent="0.25">
      <c r="A3852">
        <v>3820</v>
      </c>
      <c r="B3852" s="9" t="s">
        <v>3817</v>
      </c>
      <c r="C3852" s="3" t="s">
        <v>7929</v>
      </c>
      <c r="D3852" s="12">
        <v>300</v>
      </c>
      <c r="E3852" s="13">
        <v>430</v>
      </c>
      <c r="F3852" s="11" t="s">
        <v>8218</v>
      </c>
      <c r="G3852" s="11" t="s">
        <v>8224</v>
      </c>
      <c r="H3852" s="11" t="s">
        <v>8246</v>
      </c>
      <c r="I3852" s="11">
        <v>1436110717</v>
      </c>
      <c r="K3852" s="11">
        <v>1433518717</v>
      </c>
      <c r="L3852" s="11" t="b">
        <v>0</v>
      </c>
      <c r="M3852" s="11">
        <v>20</v>
      </c>
      <c r="N3852" s="11" t="b">
        <v>1</v>
      </c>
      <c r="O3852" s="11" t="s">
        <v>8269</v>
      </c>
      <c r="P3852" s="14">
        <f>ROUND(E3852/D3852*100,0)</f>
        <v>143</v>
      </c>
      <c r="Q3852" s="11">
        <f>IFERROR(ROUND(E3852/M3852,2),0)</f>
        <v>21.5</v>
      </c>
      <c r="R3852" s="16" t="s">
        <v>8315</v>
      </c>
      <c r="S3852" s="11" t="s">
        <v>8316</v>
      </c>
      <c r="T3852" s="21">
        <f>(((K3852/60)/60)/24)+DATE(1970,1,1)</f>
        <v>42160.651817129634</v>
      </c>
      <c r="U3852" s="21">
        <f>(((I3852/60)/60)/24)+DATE(1970,1,1)</f>
        <v>42190.651817129634</v>
      </c>
    </row>
    <row r="3853" spans="1:21" ht="49" x14ac:dyDescent="0.25">
      <c r="A3853">
        <v>4069</v>
      </c>
      <c r="B3853" s="9" t="s">
        <v>4065</v>
      </c>
      <c r="C3853" s="3" t="s">
        <v>8172</v>
      </c>
      <c r="D3853" s="12">
        <v>1250</v>
      </c>
      <c r="E3853" s="13">
        <v>430</v>
      </c>
      <c r="F3853" s="11" t="s">
        <v>8220</v>
      </c>
      <c r="G3853" s="11" t="s">
        <v>8224</v>
      </c>
      <c r="H3853" s="11" t="s">
        <v>8246</v>
      </c>
      <c r="I3853" s="11">
        <v>1425124800</v>
      </c>
      <c r="K3853" s="11">
        <v>1421596356</v>
      </c>
      <c r="L3853" s="11" t="b">
        <v>0</v>
      </c>
      <c r="M3853" s="11">
        <v>13</v>
      </c>
      <c r="N3853" s="11" t="b">
        <v>0</v>
      </c>
      <c r="O3853" s="11" t="s">
        <v>8269</v>
      </c>
      <c r="P3853" s="14">
        <f>ROUND(E3853/D3853*100,0)</f>
        <v>34</v>
      </c>
      <c r="Q3853" s="11">
        <f>IFERROR(ROUND(E3853/M3853,2),0)</f>
        <v>33.08</v>
      </c>
      <c r="R3853" s="16" t="s">
        <v>8315</v>
      </c>
      <c r="S3853" s="11" t="s">
        <v>8316</v>
      </c>
      <c r="T3853" s="21">
        <f>(((K3853/60)/60)/24)+DATE(1970,1,1)</f>
        <v>42022.661527777775</v>
      </c>
      <c r="U3853" s="21">
        <f>(((I3853/60)/60)/24)+DATE(1970,1,1)</f>
        <v>42063.5</v>
      </c>
    </row>
    <row r="3854" spans="1:21" ht="49" x14ac:dyDescent="0.25">
      <c r="A3854">
        <v>3734</v>
      </c>
      <c r="B3854" s="9" t="s">
        <v>3731</v>
      </c>
      <c r="C3854" s="3" t="s">
        <v>7844</v>
      </c>
      <c r="D3854" s="12">
        <v>1500</v>
      </c>
      <c r="E3854" s="13">
        <v>427</v>
      </c>
      <c r="F3854" s="11" t="s">
        <v>8220</v>
      </c>
      <c r="G3854" s="11" t="s">
        <v>8223</v>
      </c>
      <c r="H3854" s="11" t="s">
        <v>8245</v>
      </c>
      <c r="I3854" s="11">
        <v>1432589896</v>
      </c>
      <c r="K3854" s="11">
        <v>1427405896</v>
      </c>
      <c r="L3854" s="11" t="b">
        <v>0</v>
      </c>
      <c r="M3854" s="11">
        <v>7</v>
      </c>
      <c r="N3854" s="11" t="b">
        <v>0</v>
      </c>
      <c r="O3854" s="11" t="s">
        <v>8269</v>
      </c>
      <c r="P3854" s="14">
        <f>ROUND(E3854/D3854*100,0)</f>
        <v>28</v>
      </c>
      <c r="Q3854" s="11">
        <f>IFERROR(ROUND(E3854/M3854,2),0)</f>
        <v>61</v>
      </c>
      <c r="R3854" s="16" t="s">
        <v>8315</v>
      </c>
      <c r="S3854" s="11" t="s">
        <v>8316</v>
      </c>
      <c r="T3854" s="21">
        <f>(((K3854/60)/60)/24)+DATE(1970,1,1)</f>
        <v>42089.901574074072</v>
      </c>
      <c r="U3854" s="21">
        <f>(((I3854/60)/60)/24)+DATE(1970,1,1)</f>
        <v>42149.901574074072</v>
      </c>
    </row>
    <row r="3855" spans="1:21" ht="49" x14ac:dyDescent="0.25">
      <c r="A3855">
        <v>3955</v>
      </c>
      <c r="B3855" s="9" t="s">
        <v>3952</v>
      </c>
      <c r="C3855" s="3" t="s">
        <v>8062</v>
      </c>
      <c r="D3855" s="12">
        <v>1750</v>
      </c>
      <c r="E3855" s="13">
        <v>425</v>
      </c>
      <c r="F3855" s="11" t="s">
        <v>8220</v>
      </c>
      <c r="G3855" s="11" t="s">
        <v>8223</v>
      </c>
      <c r="H3855" s="11" t="s">
        <v>8245</v>
      </c>
      <c r="I3855" s="11">
        <v>1448745741</v>
      </c>
      <c r="K3855" s="11">
        <v>1446150141</v>
      </c>
      <c r="L3855" s="11" t="b">
        <v>0</v>
      </c>
      <c r="M3855" s="11">
        <v>8</v>
      </c>
      <c r="N3855" s="11" t="b">
        <v>0</v>
      </c>
      <c r="O3855" s="11" t="s">
        <v>8269</v>
      </c>
      <c r="P3855" s="14">
        <f>ROUND(E3855/D3855*100,0)</f>
        <v>24</v>
      </c>
      <c r="Q3855" s="11">
        <f>IFERROR(ROUND(E3855/M3855,2),0)</f>
        <v>53.13</v>
      </c>
      <c r="R3855" s="16" t="s">
        <v>8315</v>
      </c>
      <c r="S3855" s="11" t="s">
        <v>8316</v>
      </c>
      <c r="T3855" s="21">
        <f>(((K3855/60)/60)/24)+DATE(1970,1,1)</f>
        <v>42306.848854166667</v>
      </c>
      <c r="U3855" s="21">
        <f>(((I3855/60)/60)/24)+DATE(1970,1,1)</f>
        <v>42336.890520833331</v>
      </c>
    </row>
    <row r="3856" spans="1:21" ht="33" x14ac:dyDescent="0.25">
      <c r="A3856">
        <v>3719</v>
      </c>
      <c r="B3856" s="9" t="s">
        <v>3716</v>
      </c>
      <c r="C3856" s="3" t="s">
        <v>7829</v>
      </c>
      <c r="D3856" s="12">
        <v>200</v>
      </c>
      <c r="E3856" s="13">
        <v>420</v>
      </c>
      <c r="F3856" s="11" t="s">
        <v>8218</v>
      </c>
      <c r="G3856" s="11" t="s">
        <v>8224</v>
      </c>
      <c r="H3856" s="11" t="s">
        <v>8246</v>
      </c>
      <c r="I3856" s="11">
        <v>1434994266</v>
      </c>
      <c r="K3856" s="11">
        <v>1432402266</v>
      </c>
      <c r="L3856" s="11" t="b">
        <v>0</v>
      </c>
      <c r="M3856" s="11">
        <v>4</v>
      </c>
      <c r="N3856" s="11" t="b">
        <v>1</v>
      </c>
      <c r="O3856" s="11" t="s">
        <v>8269</v>
      </c>
      <c r="P3856" s="14">
        <f>ROUND(E3856/D3856*100,0)</f>
        <v>210</v>
      </c>
      <c r="Q3856" s="11">
        <f>IFERROR(ROUND(E3856/M3856,2),0)</f>
        <v>105</v>
      </c>
      <c r="R3856" s="16" t="s">
        <v>8315</v>
      </c>
      <c r="S3856" s="11" t="s">
        <v>8316</v>
      </c>
      <c r="T3856" s="21">
        <f>(((K3856/60)/60)/24)+DATE(1970,1,1)</f>
        <v>42147.729930555557</v>
      </c>
      <c r="U3856" s="21">
        <f>(((I3856/60)/60)/24)+DATE(1970,1,1)</f>
        <v>42177.729930555557</v>
      </c>
    </row>
    <row r="3857" spans="1:21" ht="49" x14ac:dyDescent="0.25">
      <c r="A3857">
        <v>4032</v>
      </c>
      <c r="B3857" s="9" t="s">
        <v>4028</v>
      </c>
      <c r="C3857" s="3" t="s">
        <v>8137</v>
      </c>
      <c r="D3857" s="12">
        <v>6048</v>
      </c>
      <c r="E3857" s="13">
        <v>413</v>
      </c>
      <c r="F3857" s="11" t="s">
        <v>8220</v>
      </c>
      <c r="G3857" s="11" t="s">
        <v>8223</v>
      </c>
      <c r="H3857" s="11" t="s">
        <v>8245</v>
      </c>
      <c r="I3857" s="11">
        <v>1450211116</v>
      </c>
      <c r="K3857" s="11">
        <v>1445023516</v>
      </c>
      <c r="L3857" s="11" t="b">
        <v>0</v>
      </c>
      <c r="M3857" s="11">
        <v>7</v>
      </c>
      <c r="N3857" s="11" t="b">
        <v>0</v>
      </c>
      <c r="O3857" s="11" t="s">
        <v>8269</v>
      </c>
      <c r="P3857" s="14">
        <f>ROUND(E3857/D3857*100,0)</f>
        <v>7</v>
      </c>
      <c r="Q3857" s="11">
        <f>IFERROR(ROUND(E3857/M3857,2),0)</f>
        <v>59</v>
      </c>
      <c r="R3857" s="16" t="s">
        <v>8315</v>
      </c>
      <c r="S3857" s="11" t="s">
        <v>8316</v>
      </c>
      <c r="T3857" s="21">
        <f>(((K3857/60)/60)/24)+DATE(1970,1,1)</f>
        <v>42293.809212962966</v>
      </c>
      <c r="U3857" s="21">
        <f>(((I3857/60)/60)/24)+DATE(1970,1,1)</f>
        <v>42353.85087962963</v>
      </c>
    </row>
    <row r="3858" spans="1:21" ht="49" x14ac:dyDescent="0.25">
      <c r="A3858">
        <v>3967</v>
      </c>
      <c r="B3858" s="9" t="s">
        <v>3964</v>
      </c>
      <c r="C3858" s="3" t="s">
        <v>8074</v>
      </c>
      <c r="D3858" s="12">
        <v>1700</v>
      </c>
      <c r="E3858" s="13">
        <v>410</v>
      </c>
      <c r="F3858" s="11" t="s">
        <v>8220</v>
      </c>
      <c r="G3858" s="11" t="s">
        <v>8223</v>
      </c>
      <c r="H3858" s="11" t="s">
        <v>8245</v>
      </c>
      <c r="I3858" s="11">
        <v>1488783507</v>
      </c>
      <c r="K3858" s="11">
        <v>1486191507</v>
      </c>
      <c r="L3858" s="11" t="b">
        <v>0</v>
      </c>
      <c r="M3858" s="11">
        <v>10</v>
      </c>
      <c r="N3858" s="11" t="b">
        <v>0</v>
      </c>
      <c r="O3858" s="11" t="s">
        <v>8269</v>
      </c>
      <c r="P3858" s="14">
        <f>ROUND(E3858/D3858*100,0)</f>
        <v>24</v>
      </c>
      <c r="Q3858" s="11">
        <f>IFERROR(ROUND(E3858/M3858,2),0)</f>
        <v>41</v>
      </c>
      <c r="R3858" s="16" t="s">
        <v>8315</v>
      </c>
      <c r="S3858" s="11" t="s">
        <v>8316</v>
      </c>
      <c r="T3858" s="21">
        <f>(((K3858/60)/60)/24)+DATE(1970,1,1)</f>
        <v>42770.290590277778</v>
      </c>
      <c r="U3858" s="21">
        <f>(((I3858/60)/60)/24)+DATE(1970,1,1)</f>
        <v>42800.290590277778</v>
      </c>
    </row>
    <row r="3859" spans="1:21" ht="49" x14ac:dyDescent="0.25">
      <c r="A3859">
        <v>3704</v>
      </c>
      <c r="B3859" s="9" t="s">
        <v>3701</v>
      </c>
      <c r="C3859" s="3" t="s">
        <v>7814</v>
      </c>
      <c r="D3859" s="12">
        <v>300</v>
      </c>
      <c r="E3859" s="13">
        <v>409.01</v>
      </c>
      <c r="F3859" s="11" t="s">
        <v>8218</v>
      </c>
      <c r="G3859" s="11" t="s">
        <v>8224</v>
      </c>
      <c r="H3859" s="11" t="s">
        <v>8246</v>
      </c>
      <c r="I3859" s="11">
        <v>1464712394</v>
      </c>
      <c r="K3859" s="11">
        <v>1459528394</v>
      </c>
      <c r="L3859" s="11" t="b">
        <v>0</v>
      </c>
      <c r="M3859" s="11">
        <v>27</v>
      </c>
      <c r="N3859" s="11" t="b">
        <v>1</v>
      </c>
      <c r="O3859" s="11" t="s">
        <v>8269</v>
      </c>
      <c r="P3859" s="14">
        <f>ROUND(E3859/D3859*100,0)</f>
        <v>136</v>
      </c>
      <c r="Q3859" s="11">
        <f>IFERROR(ROUND(E3859/M3859,2),0)</f>
        <v>15.15</v>
      </c>
      <c r="R3859" s="16" t="s">
        <v>8315</v>
      </c>
      <c r="S3859" s="11" t="s">
        <v>8316</v>
      </c>
      <c r="T3859" s="21">
        <f>(((K3859/60)/60)/24)+DATE(1970,1,1)</f>
        <v>42461.689745370371</v>
      </c>
      <c r="U3859" s="21">
        <f>(((I3859/60)/60)/24)+DATE(1970,1,1)</f>
        <v>42521.689745370371</v>
      </c>
    </row>
    <row r="3860" spans="1:21" ht="49" x14ac:dyDescent="0.25">
      <c r="A3860">
        <v>3494</v>
      </c>
      <c r="B3860" s="9" t="s">
        <v>3493</v>
      </c>
      <c r="C3860" s="3" t="s">
        <v>7604</v>
      </c>
      <c r="D3860" s="12">
        <v>400</v>
      </c>
      <c r="E3860" s="13">
        <v>400</v>
      </c>
      <c r="F3860" s="11" t="s">
        <v>8218</v>
      </c>
      <c r="G3860" s="11" t="s">
        <v>8223</v>
      </c>
      <c r="H3860" s="11" t="s">
        <v>8245</v>
      </c>
      <c r="I3860" s="11">
        <v>1480140000</v>
      </c>
      <c r="K3860" s="11">
        <v>1479186575</v>
      </c>
      <c r="L3860" s="11" t="b">
        <v>0</v>
      </c>
      <c r="M3860" s="11">
        <v>13</v>
      </c>
      <c r="N3860" s="11" t="b">
        <v>1</v>
      </c>
      <c r="O3860" s="11" t="s">
        <v>8269</v>
      </c>
      <c r="P3860" s="14">
        <f>ROUND(E3860/D3860*100,0)</f>
        <v>100</v>
      </c>
      <c r="Q3860" s="11">
        <f>IFERROR(ROUND(E3860/M3860,2),0)</f>
        <v>30.77</v>
      </c>
      <c r="R3860" s="16" t="s">
        <v>8315</v>
      </c>
      <c r="S3860" s="11" t="s">
        <v>8316</v>
      </c>
      <c r="T3860" s="21">
        <f>(((K3860/60)/60)/24)+DATE(1970,1,1)</f>
        <v>42689.214988425927</v>
      </c>
      <c r="U3860" s="21">
        <f>(((I3860/60)/60)/24)+DATE(1970,1,1)</f>
        <v>42700.25</v>
      </c>
    </row>
    <row r="3861" spans="1:21" ht="49" x14ac:dyDescent="0.25">
      <c r="A3861">
        <v>4030</v>
      </c>
      <c r="B3861" s="9" t="s">
        <v>4026</v>
      </c>
      <c r="C3861" s="3" t="s">
        <v>8135</v>
      </c>
      <c r="D3861" s="12">
        <v>2500</v>
      </c>
      <c r="E3861" s="13">
        <v>400</v>
      </c>
      <c r="F3861" s="11" t="s">
        <v>8220</v>
      </c>
      <c r="G3861" s="11" t="s">
        <v>8223</v>
      </c>
      <c r="H3861" s="11" t="s">
        <v>8245</v>
      </c>
      <c r="I3861" s="11">
        <v>1454525340</v>
      </c>
      <c r="K3861" s="11">
        <v>1452008599</v>
      </c>
      <c r="L3861" s="11" t="b">
        <v>0</v>
      </c>
      <c r="M3861" s="11">
        <v>6</v>
      </c>
      <c r="N3861" s="11" t="b">
        <v>0</v>
      </c>
      <c r="O3861" s="11" t="s">
        <v>8269</v>
      </c>
      <c r="P3861" s="14">
        <f>ROUND(E3861/D3861*100,0)</f>
        <v>16</v>
      </c>
      <c r="Q3861" s="11">
        <f>IFERROR(ROUND(E3861/M3861,2),0)</f>
        <v>66.67</v>
      </c>
      <c r="R3861" s="16" t="s">
        <v>8315</v>
      </c>
      <c r="S3861" s="11" t="s">
        <v>8316</v>
      </c>
      <c r="T3861" s="21">
        <f>(((K3861/60)/60)/24)+DATE(1970,1,1)</f>
        <v>42374.655081018514</v>
      </c>
      <c r="U3861" s="21">
        <f>(((I3861/60)/60)/24)+DATE(1970,1,1)</f>
        <v>42403.784027777772</v>
      </c>
    </row>
    <row r="3862" spans="1:21" ht="49" x14ac:dyDescent="0.25">
      <c r="A3862">
        <v>4096</v>
      </c>
      <c r="B3862" s="9" t="s">
        <v>4092</v>
      </c>
      <c r="C3862" s="3" t="s">
        <v>8199</v>
      </c>
      <c r="D3862" s="12">
        <v>3500</v>
      </c>
      <c r="E3862" s="13">
        <v>400</v>
      </c>
      <c r="F3862" s="11" t="s">
        <v>8220</v>
      </c>
      <c r="G3862" s="11" t="s">
        <v>8224</v>
      </c>
      <c r="H3862" s="11" t="s">
        <v>8246</v>
      </c>
      <c r="I3862" s="11">
        <v>1488271860</v>
      </c>
      <c r="K3862" s="11">
        <v>1484484219</v>
      </c>
      <c r="L3862" s="11" t="b">
        <v>0</v>
      </c>
      <c r="M3862" s="11">
        <v>5</v>
      </c>
      <c r="N3862" s="11" t="b">
        <v>0</v>
      </c>
      <c r="O3862" s="11" t="s">
        <v>8269</v>
      </c>
      <c r="P3862" s="14">
        <f>ROUND(E3862/D3862*100,0)</f>
        <v>11</v>
      </c>
      <c r="Q3862" s="11">
        <f>IFERROR(ROUND(E3862/M3862,2),0)</f>
        <v>80</v>
      </c>
      <c r="R3862" s="16" t="s">
        <v>8315</v>
      </c>
      <c r="S3862" s="11" t="s">
        <v>8316</v>
      </c>
      <c r="T3862" s="21">
        <f>(((K3862/60)/60)/24)+DATE(1970,1,1)</f>
        <v>42750.530312499999</v>
      </c>
      <c r="U3862" s="21">
        <f>(((I3862/60)/60)/24)+DATE(1970,1,1)</f>
        <v>42794.368749999994</v>
      </c>
    </row>
    <row r="3863" spans="1:21" ht="49" x14ac:dyDescent="0.25">
      <c r="A3863">
        <v>3938</v>
      </c>
      <c r="B3863" s="9" t="s">
        <v>3935</v>
      </c>
      <c r="C3863" s="3" t="s">
        <v>8046</v>
      </c>
      <c r="D3863" s="12">
        <v>3255</v>
      </c>
      <c r="E3863" s="13">
        <v>397</v>
      </c>
      <c r="F3863" s="11" t="s">
        <v>8220</v>
      </c>
      <c r="G3863" s="11" t="s">
        <v>8223</v>
      </c>
      <c r="H3863" s="11" t="s">
        <v>8245</v>
      </c>
      <c r="I3863" s="11">
        <v>1435441454</v>
      </c>
      <c r="K3863" s="11">
        <v>1432763054</v>
      </c>
      <c r="L3863" s="11" t="b">
        <v>0</v>
      </c>
      <c r="M3863" s="11">
        <v>5</v>
      </c>
      <c r="N3863" s="11" t="b">
        <v>0</v>
      </c>
      <c r="O3863" s="11" t="s">
        <v>8269</v>
      </c>
      <c r="P3863" s="14">
        <f>ROUND(E3863/D3863*100,0)</f>
        <v>12</v>
      </c>
      <c r="Q3863" s="11">
        <f>IFERROR(ROUND(E3863/M3863,2),0)</f>
        <v>79.400000000000006</v>
      </c>
      <c r="R3863" s="16" t="s">
        <v>8315</v>
      </c>
      <c r="S3863" s="11" t="s">
        <v>8316</v>
      </c>
      <c r="T3863" s="21">
        <f>(((K3863/60)/60)/24)+DATE(1970,1,1)</f>
        <v>42151.905717592599</v>
      </c>
      <c r="U3863" s="21">
        <f>(((I3863/60)/60)/24)+DATE(1970,1,1)</f>
        <v>42182.905717592599</v>
      </c>
    </row>
    <row r="3864" spans="1:21" ht="49" x14ac:dyDescent="0.25">
      <c r="A3864">
        <v>3453</v>
      </c>
      <c r="B3864" s="9" t="s">
        <v>3452</v>
      </c>
      <c r="C3864" s="3" t="s">
        <v>7563</v>
      </c>
      <c r="D3864" s="12">
        <v>300</v>
      </c>
      <c r="E3864" s="13">
        <v>385</v>
      </c>
      <c r="F3864" s="11" t="s">
        <v>8218</v>
      </c>
      <c r="G3864" s="11" t="s">
        <v>8224</v>
      </c>
      <c r="H3864" s="11" t="s">
        <v>8246</v>
      </c>
      <c r="I3864" s="11">
        <v>1471130956</v>
      </c>
      <c r="K3864" s="11">
        <v>1465946956</v>
      </c>
      <c r="L3864" s="11" t="b">
        <v>0</v>
      </c>
      <c r="M3864" s="11">
        <v>14</v>
      </c>
      <c r="N3864" s="11" t="b">
        <v>1</v>
      </c>
      <c r="O3864" s="11" t="s">
        <v>8269</v>
      </c>
      <c r="P3864" s="14">
        <f>ROUND(E3864/D3864*100,0)</f>
        <v>128</v>
      </c>
      <c r="Q3864" s="11">
        <f>IFERROR(ROUND(E3864/M3864,2),0)</f>
        <v>27.5</v>
      </c>
      <c r="R3864" s="16" t="s">
        <v>8315</v>
      </c>
      <c r="S3864" s="11" t="s">
        <v>8316</v>
      </c>
      <c r="T3864" s="21">
        <f>(((K3864/60)/60)/24)+DATE(1970,1,1)</f>
        <v>42535.97865740741</v>
      </c>
      <c r="U3864" s="21">
        <f>(((I3864/60)/60)/24)+DATE(1970,1,1)</f>
        <v>42595.97865740741</v>
      </c>
    </row>
    <row r="3865" spans="1:21" ht="49" x14ac:dyDescent="0.25">
      <c r="A3865">
        <v>4064</v>
      </c>
      <c r="B3865" s="9" t="s">
        <v>4060</v>
      </c>
      <c r="C3865" s="3" t="s">
        <v>8168</v>
      </c>
      <c r="D3865" s="12">
        <v>2000</v>
      </c>
      <c r="E3865" s="13">
        <v>385</v>
      </c>
      <c r="F3865" s="11" t="s">
        <v>8220</v>
      </c>
      <c r="G3865" s="11" t="s">
        <v>8225</v>
      </c>
      <c r="H3865" s="11" t="s">
        <v>8247</v>
      </c>
      <c r="I3865" s="11">
        <v>1430316426</v>
      </c>
      <c r="K3865" s="11">
        <v>1427724426</v>
      </c>
      <c r="L3865" s="11" t="b">
        <v>0</v>
      </c>
      <c r="M3865" s="11">
        <v>6</v>
      </c>
      <c r="N3865" s="11" t="b">
        <v>0</v>
      </c>
      <c r="O3865" s="11" t="s">
        <v>8269</v>
      </c>
      <c r="P3865" s="14">
        <f>ROUND(E3865/D3865*100,0)</f>
        <v>19</v>
      </c>
      <c r="Q3865" s="11">
        <f>IFERROR(ROUND(E3865/M3865,2),0)</f>
        <v>64.17</v>
      </c>
      <c r="R3865" s="16" t="s">
        <v>8315</v>
      </c>
      <c r="S3865" s="11" t="s">
        <v>8316</v>
      </c>
      <c r="T3865" s="21">
        <f>(((K3865/60)/60)/24)+DATE(1970,1,1)</f>
        <v>42093.588263888887</v>
      </c>
      <c r="U3865" s="21">
        <f>(((I3865/60)/60)/24)+DATE(1970,1,1)</f>
        <v>42123.588263888887</v>
      </c>
    </row>
    <row r="3866" spans="1:21" ht="49" x14ac:dyDescent="0.25">
      <c r="A3866">
        <v>3725</v>
      </c>
      <c r="B3866" s="9" t="s">
        <v>3722</v>
      </c>
      <c r="C3866" s="3" t="s">
        <v>7835</v>
      </c>
      <c r="D3866" s="12">
        <v>300</v>
      </c>
      <c r="E3866" s="13">
        <v>381</v>
      </c>
      <c r="F3866" s="11" t="s">
        <v>8218</v>
      </c>
      <c r="G3866" s="11" t="s">
        <v>8224</v>
      </c>
      <c r="H3866" s="11" t="s">
        <v>8246</v>
      </c>
      <c r="I3866" s="11">
        <v>1455831000</v>
      </c>
      <c r="K3866" s="11">
        <v>1454366467</v>
      </c>
      <c r="L3866" s="11" t="b">
        <v>0</v>
      </c>
      <c r="M3866" s="11">
        <v>15</v>
      </c>
      <c r="N3866" s="11" t="b">
        <v>1</v>
      </c>
      <c r="O3866" s="11" t="s">
        <v>8269</v>
      </c>
      <c r="P3866" s="14">
        <f>ROUND(E3866/D3866*100,0)</f>
        <v>127</v>
      </c>
      <c r="Q3866" s="11">
        <f>IFERROR(ROUND(E3866/M3866,2),0)</f>
        <v>25.4</v>
      </c>
      <c r="R3866" s="16" t="s">
        <v>8315</v>
      </c>
      <c r="S3866" s="11" t="s">
        <v>8316</v>
      </c>
      <c r="T3866" s="21">
        <f>(((K3866/60)/60)/24)+DATE(1970,1,1)</f>
        <v>42401.945219907408</v>
      </c>
      <c r="U3866" s="21">
        <f>(((I3866/60)/60)/24)+DATE(1970,1,1)</f>
        <v>42418.895833333328</v>
      </c>
    </row>
    <row r="3867" spans="1:21" ht="33" x14ac:dyDescent="0.25">
      <c r="A3867">
        <v>3130</v>
      </c>
      <c r="B3867" s="9" t="s">
        <v>3130</v>
      </c>
      <c r="C3867" s="3" t="s">
        <v>7240</v>
      </c>
      <c r="D3867" s="12">
        <v>10000</v>
      </c>
      <c r="E3867" s="13">
        <v>375</v>
      </c>
      <c r="F3867" s="11" t="s">
        <v>8221</v>
      </c>
      <c r="G3867" s="11" t="s">
        <v>8223</v>
      </c>
      <c r="H3867" s="11" t="s">
        <v>8245</v>
      </c>
      <c r="I3867" s="11">
        <v>1492145940</v>
      </c>
      <c r="K3867" s="11">
        <v>1489504916</v>
      </c>
      <c r="L3867" s="11" t="b">
        <v>0</v>
      </c>
      <c r="M3867" s="11">
        <v>4</v>
      </c>
      <c r="N3867" s="11" t="b">
        <v>0</v>
      </c>
      <c r="O3867" s="11" t="s">
        <v>8269</v>
      </c>
      <c r="P3867" s="14">
        <f>ROUND(E3867/D3867*100,0)</f>
        <v>4</v>
      </c>
      <c r="Q3867" s="11">
        <f>IFERROR(ROUND(E3867/M3867,2),0)</f>
        <v>93.75</v>
      </c>
      <c r="R3867" s="16" t="s">
        <v>8315</v>
      </c>
      <c r="S3867" s="11" t="s">
        <v>8316</v>
      </c>
      <c r="T3867" s="21">
        <f>(((K3867/60)/60)/24)+DATE(1970,1,1)</f>
        <v>42808.640231481477</v>
      </c>
      <c r="U3867" s="21">
        <f>(((I3867/60)/60)/24)+DATE(1970,1,1)</f>
        <v>42839.207638888889</v>
      </c>
    </row>
    <row r="3868" spans="1:21" ht="33" x14ac:dyDescent="0.25">
      <c r="A3868">
        <v>3470</v>
      </c>
      <c r="B3868" s="9" t="s">
        <v>3469</v>
      </c>
      <c r="C3868" s="3" t="s">
        <v>7580</v>
      </c>
      <c r="D3868" s="12">
        <v>250</v>
      </c>
      <c r="E3868" s="13">
        <v>375</v>
      </c>
      <c r="F3868" s="11" t="s">
        <v>8218</v>
      </c>
      <c r="G3868" s="11" t="s">
        <v>8223</v>
      </c>
      <c r="H3868" s="11" t="s">
        <v>8245</v>
      </c>
      <c r="I3868" s="11">
        <v>1468618680</v>
      </c>
      <c r="K3868" s="11">
        <v>1465345902</v>
      </c>
      <c r="L3868" s="11" t="b">
        <v>0</v>
      </c>
      <c r="M3868" s="11">
        <v>9</v>
      </c>
      <c r="N3868" s="11" t="b">
        <v>1</v>
      </c>
      <c r="O3868" s="11" t="s">
        <v>8269</v>
      </c>
      <c r="P3868" s="14">
        <f>ROUND(E3868/D3868*100,0)</f>
        <v>150</v>
      </c>
      <c r="Q3868" s="11">
        <f>IFERROR(ROUND(E3868/M3868,2),0)</f>
        <v>41.67</v>
      </c>
      <c r="R3868" s="16" t="s">
        <v>8315</v>
      </c>
      <c r="S3868" s="11" t="s">
        <v>8316</v>
      </c>
      <c r="T3868" s="21">
        <f>(((K3868/60)/60)/24)+DATE(1970,1,1)</f>
        <v>42529.022013888884</v>
      </c>
      <c r="U3868" s="21">
        <f>(((I3868/60)/60)/24)+DATE(1970,1,1)</f>
        <v>42566.901388888888</v>
      </c>
    </row>
    <row r="3869" spans="1:21" ht="49" x14ac:dyDescent="0.25">
      <c r="A3869">
        <v>3540</v>
      </c>
      <c r="B3869" s="9" t="s">
        <v>3539</v>
      </c>
      <c r="C3869" s="3" t="s">
        <v>7650</v>
      </c>
      <c r="D3869" s="12">
        <v>300</v>
      </c>
      <c r="E3869" s="13">
        <v>369</v>
      </c>
      <c r="F3869" s="11" t="s">
        <v>8218</v>
      </c>
      <c r="G3869" s="11" t="s">
        <v>8224</v>
      </c>
      <c r="H3869" s="11" t="s">
        <v>8246</v>
      </c>
      <c r="I3869" s="11">
        <v>1466899491</v>
      </c>
      <c r="K3869" s="11">
        <v>1464307491</v>
      </c>
      <c r="L3869" s="11" t="b">
        <v>0</v>
      </c>
      <c r="M3869" s="11">
        <v>8</v>
      </c>
      <c r="N3869" s="11" t="b">
        <v>1</v>
      </c>
      <c r="O3869" s="11" t="s">
        <v>8269</v>
      </c>
      <c r="P3869" s="14">
        <f>ROUND(E3869/D3869*100,0)</f>
        <v>123</v>
      </c>
      <c r="Q3869" s="11">
        <f>IFERROR(ROUND(E3869/M3869,2),0)</f>
        <v>46.13</v>
      </c>
      <c r="R3869" s="16" t="s">
        <v>8315</v>
      </c>
      <c r="S3869" s="11" t="s">
        <v>8316</v>
      </c>
      <c r="T3869" s="21">
        <f>(((K3869/60)/60)/24)+DATE(1970,1,1)</f>
        <v>42517.003368055557</v>
      </c>
      <c r="U3869" s="21">
        <f>(((I3869/60)/60)/24)+DATE(1970,1,1)</f>
        <v>42547.003368055557</v>
      </c>
    </row>
    <row r="3870" spans="1:21" ht="21" hidden="1" x14ac:dyDescent="0.25">
      <c r="A3870">
        <v>3868</v>
      </c>
      <c r="B3870" s="9" t="s">
        <v>3865</v>
      </c>
      <c r="C3870" s="3" t="s">
        <v>7977</v>
      </c>
      <c r="D3870" s="12">
        <v>5000</v>
      </c>
      <c r="E3870" s="13">
        <v>10</v>
      </c>
      <c r="F3870" s="11" t="s">
        <v>8219</v>
      </c>
      <c r="G3870" s="11" t="s">
        <v>8224</v>
      </c>
      <c r="H3870" s="11" t="s">
        <v>8246</v>
      </c>
      <c r="I3870" s="11">
        <v>1410191405</v>
      </c>
      <c r="J3870" s="11">
        <f>YEAR(T3870)</f>
        <v>2014</v>
      </c>
      <c r="K3870" s="11">
        <v>1408031405</v>
      </c>
      <c r="L3870" s="11" t="b">
        <v>0</v>
      </c>
      <c r="M3870" s="11">
        <v>1</v>
      </c>
      <c r="N3870" s="11" t="b">
        <v>0</v>
      </c>
      <c r="O3870" s="11" t="s">
        <v>8303</v>
      </c>
      <c r="P3870" s="14">
        <f>ROUND(E3870/D3870*100,0)</f>
        <v>0</v>
      </c>
      <c r="Q3870" s="11">
        <f>IFERROR(ROUND(E3870/M3870,2),0)</f>
        <v>10</v>
      </c>
      <c r="R3870" s="16" t="s">
        <v>8315</v>
      </c>
      <c r="S3870" s="11" t="s">
        <v>8357</v>
      </c>
      <c r="T3870" s="21">
        <f>(((K3870/60)/60)/24)+DATE(1970,1,1)</f>
        <v>41865.659780092588</v>
      </c>
      <c r="U3870" s="21">
        <f>(((I3870/60)/60)/24)+DATE(1970,1,1)</f>
        <v>41890.659780092588</v>
      </c>
    </row>
    <row r="3871" spans="1:21" ht="33" hidden="1" x14ac:dyDescent="0.25">
      <c r="A3871">
        <v>3869</v>
      </c>
      <c r="B3871" s="9" t="s">
        <v>3866</v>
      </c>
      <c r="C3871" s="3" t="s">
        <v>7978</v>
      </c>
      <c r="D3871" s="12">
        <v>13111</v>
      </c>
      <c r="E3871" s="13">
        <v>452</v>
      </c>
      <c r="F3871" s="11" t="s">
        <v>8219</v>
      </c>
      <c r="G3871" s="11" t="s">
        <v>8223</v>
      </c>
      <c r="H3871" s="11" t="s">
        <v>8245</v>
      </c>
      <c r="I3871" s="11">
        <v>1426302660</v>
      </c>
      <c r="K3871" s="11">
        <v>1423761792</v>
      </c>
      <c r="L3871" s="11" t="b">
        <v>0</v>
      </c>
      <c r="M3871" s="11">
        <v>15</v>
      </c>
      <c r="N3871" s="11" t="b">
        <v>0</v>
      </c>
      <c r="O3871" s="11" t="s">
        <v>8303</v>
      </c>
      <c r="P3871" s="14">
        <f>ROUND(E3871/D3871*100,0)</f>
        <v>3</v>
      </c>
      <c r="Q3871" s="11">
        <f>IFERROR(ROUND(E3871/M3871,2),0)</f>
        <v>30.13</v>
      </c>
      <c r="R3871" s="16" t="s">
        <v>8315</v>
      </c>
      <c r="S3871" s="11" t="s">
        <v>8357</v>
      </c>
      <c r="T3871" s="21">
        <f>(((K3871/60)/60)/24)+DATE(1970,1,1)</f>
        <v>42047.724444444444</v>
      </c>
      <c r="U3871" s="21">
        <f>(((I3871/60)/60)/24)+DATE(1970,1,1)</f>
        <v>42077.132638888885</v>
      </c>
    </row>
    <row r="3872" spans="1:21" ht="49" hidden="1" x14ac:dyDescent="0.25">
      <c r="A3872">
        <v>3870</v>
      </c>
      <c r="B3872" s="9" t="s">
        <v>3867</v>
      </c>
      <c r="C3872" s="3" t="s">
        <v>7979</v>
      </c>
      <c r="D3872" s="12">
        <v>10000</v>
      </c>
      <c r="E3872" s="13">
        <v>1500</v>
      </c>
      <c r="F3872" s="11" t="s">
        <v>8219</v>
      </c>
      <c r="G3872" s="11" t="s">
        <v>8223</v>
      </c>
      <c r="H3872" s="11" t="s">
        <v>8245</v>
      </c>
      <c r="I3872" s="11">
        <v>1404360478</v>
      </c>
      <c r="K3872" s="11">
        <v>1401768478</v>
      </c>
      <c r="L3872" s="11" t="b">
        <v>0</v>
      </c>
      <c r="M3872" s="11">
        <v>10</v>
      </c>
      <c r="N3872" s="11" t="b">
        <v>0</v>
      </c>
      <c r="O3872" s="11" t="s">
        <v>8303</v>
      </c>
      <c r="P3872" s="14">
        <f>ROUND(E3872/D3872*100,0)</f>
        <v>15</v>
      </c>
      <c r="Q3872" s="11">
        <f>IFERROR(ROUND(E3872/M3872,2),0)</f>
        <v>150</v>
      </c>
      <c r="R3872" s="16" t="s">
        <v>8315</v>
      </c>
      <c r="S3872" s="11" t="s">
        <v>8357</v>
      </c>
      <c r="T3872" s="21">
        <f>(((K3872/60)/60)/24)+DATE(1970,1,1)</f>
        <v>41793.17219907407</v>
      </c>
      <c r="U3872" s="21">
        <f>(((I3872/60)/60)/24)+DATE(1970,1,1)</f>
        <v>41823.17219907407</v>
      </c>
    </row>
    <row r="3873" spans="1:21" ht="33" hidden="1" x14ac:dyDescent="0.25">
      <c r="A3873">
        <v>3871</v>
      </c>
      <c r="B3873" s="9" t="s">
        <v>3868</v>
      </c>
      <c r="C3873" s="3" t="s">
        <v>7980</v>
      </c>
      <c r="D3873" s="12">
        <v>1500</v>
      </c>
      <c r="E3873" s="13">
        <v>40</v>
      </c>
      <c r="F3873" s="11" t="s">
        <v>8219</v>
      </c>
      <c r="G3873" s="11" t="s">
        <v>8223</v>
      </c>
      <c r="H3873" s="11" t="s">
        <v>8245</v>
      </c>
      <c r="I3873" s="11">
        <v>1490809450</v>
      </c>
      <c r="K3873" s="11">
        <v>1485629050</v>
      </c>
      <c r="L3873" s="11" t="b">
        <v>0</v>
      </c>
      <c r="M3873" s="11">
        <v>3</v>
      </c>
      <c r="N3873" s="11" t="b">
        <v>0</v>
      </c>
      <c r="O3873" s="11" t="s">
        <v>8303</v>
      </c>
      <c r="P3873" s="14">
        <f>ROUND(E3873/D3873*100,0)</f>
        <v>3</v>
      </c>
      <c r="Q3873" s="11">
        <f>IFERROR(ROUND(E3873/M3873,2),0)</f>
        <v>13.33</v>
      </c>
      <c r="R3873" s="16" t="s">
        <v>8315</v>
      </c>
      <c r="S3873" s="11" t="s">
        <v>8357</v>
      </c>
      <c r="T3873" s="21">
        <f>(((K3873/60)/60)/24)+DATE(1970,1,1)</f>
        <v>42763.780671296292</v>
      </c>
      <c r="U3873" s="21">
        <f>(((I3873/60)/60)/24)+DATE(1970,1,1)</f>
        <v>42823.739004629635</v>
      </c>
    </row>
    <row r="3874" spans="1:21" ht="49" hidden="1" x14ac:dyDescent="0.25">
      <c r="A3874">
        <v>3872</v>
      </c>
      <c r="B3874" s="9" t="s">
        <v>3869</v>
      </c>
      <c r="C3874" s="3" t="s">
        <v>7981</v>
      </c>
      <c r="D3874" s="12">
        <v>15000</v>
      </c>
      <c r="E3874" s="13">
        <v>0</v>
      </c>
      <c r="F3874" s="11" t="s">
        <v>8219</v>
      </c>
      <c r="G3874" s="11" t="s">
        <v>8223</v>
      </c>
      <c r="H3874" s="11" t="s">
        <v>8245</v>
      </c>
      <c r="I3874" s="11">
        <v>1439522996</v>
      </c>
      <c r="K3874" s="11">
        <v>1435202996</v>
      </c>
      <c r="L3874" s="11" t="b">
        <v>0</v>
      </c>
      <c r="M3874" s="11">
        <v>0</v>
      </c>
      <c r="N3874" s="11" t="b">
        <v>0</v>
      </c>
      <c r="O3874" s="11" t="s">
        <v>8303</v>
      </c>
      <c r="P3874" s="14">
        <f>ROUND(E3874/D3874*100,0)</f>
        <v>0</v>
      </c>
      <c r="Q3874" s="11">
        <f>IFERROR(ROUND(E3874/M3874,2),0)</f>
        <v>0</v>
      </c>
      <c r="R3874" s="16" t="s">
        <v>8315</v>
      </c>
      <c r="S3874" s="11" t="s">
        <v>8357</v>
      </c>
      <c r="T3874" s="21">
        <f>(((K3874/60)/60)/24)+DATE(1970,1,1)</f>
        <v>42180.145787037036</v>
      </c>
      <c r="U3874" s="21">
        <f>(((I3874/60)/60)/24)+DATE(1970,1,1)</f>
        <v>42230.145787037036</v>
      </c>
    </row>
    <row r="3875" spans="1:21" ht="49" hidden="1" x14ac:dyDescent="0.25">
      <c r="A3875">
        <v>3873</v>
      </c>
      <c r="B3875" s="9" t="s">
        <v>3870</v>
      </c>
      <c r="C3875" s="3" t="s">
        <v>7982</v>
      </c>
      <c r="D3875" s="12">
        <v>5500</v>
      </c>
      <c r="E3875" s="13">
        <v>0</v>
      </c>
      <c r="F3875" s="11" t="s">
        <v>8219</v>
      </c>
      <c r="G3875" s="11" t="s">
        <v>8223</v>
      </c>
      <c r="H3875" s="11" t="s">
        <v>8245</v>
      </c>
      <c r="I3875" s="11">
        <v>1444322535</v>
      </c>
      <c r="K3875" s="11">
        <v>1441730535</v>
      </c>
      <c r="L3875" s="11" t="b">
        <v>0</v>
      </c>
      <c r="M3875" s="11">
        <v>0</v>
      </c>
      <c r="N3875" s="11" t="b">
        <v>0</v>
      </c>
      <c r="O3875" s="11" t="s">
        <v>8303</v>
      </c>
      <c r="P3875" s="14">
        <f>ROUND(E3875/D3875*100,0)</f>
        <v>0</v>
      </c>
      <c r="Q3875" s="11">
        <f>IFERROR(ROUND(E3875/M3875,2),0)</f>
        <v>0</v>
      </c>
      <c r="R3875" s="16" t="s">
        <v>8315</v>
      </c>
      <c r="S3875" s="11" t="s">
        <v>8357</v>
      </c>
      <c r="T3875" s="21">
        <f>(((K3875/60)/60)/24)+DATE(1970,1,1)</f>
        <v>42255.696006944447</v>
      </c>
      <c r="U3875" s="21">
        <f>(((I3875/60)/60)/24)+DATE(1970,1,1)</f>
        <v>42285.696006944447</v>
      </c>
    </row>
    <row r="3876" spans="1:21" ht="49" hidden="1" x14ac:dyDescent="0.25">
      <c r="A3876">
        <v>3874</v>
      </c>
      <c r="B3876" s="9" t="s">
        <v>3871</v>
      </c>
      <c r="C3876" s="3" t="s">
        <v>7983</v>
      </c>
      <c r="D3876" s="12">
        <v>620</v>
      </c>
      <c r="E3876" s="13">
        <v>0</v>
      </c>
      <c r="F3876" s="11" t="s">
        <v>8219</v>
      </c>
      <c r="G3876" s="11" t="s">
        <v>8227</v>
      </c>
      <c r="H3876" s="11" t="s">
        <v>8249</v>
      </c>
      <c r="I3876" s="11">
        <v>1422061200</v>
      </c>
      <c r="K3876" s="11">
        <v>1420244622</v>
      </c>
      <c r="L3876" s="11" t="b">
        <v>0</v>
      </c>
      <c r="M3876" s="11">
        <v>0</v>
      </c>
      <c r="N3876" s="11" t="b">
        <v>0</v>
      </c>
      <c r="O3876" s="11" t="s">
        <v>8303</v>
      </c>
      <c r="P3876" s="14">
        <f>ROUND(E3876/D3876*100,0)</f>
        <v>0</v>
      </c>
      <c r="Q3876" s="11">
        <f>IFERROR(ROUND(E3876/M3876,2),0)</f>
        <v>0</v>
      </c>
      <c r="R3876" s="16" t="s">
        <v>8315</v>
      </c>
      <c r="S3876" s="11" t="s">
        <v>8357</v>
      </c>
      <c r="T3876" s="21">
        <f>(((K3876/60)/60)/24)+DATE(1970,1,1)</f>
        <v>42007.016458333332</v>
      </c>
      <c r="U3876" s="21">
        <f>(((I3876/60)/60)/24)+DATE(1970,1,1)</f>
        <v>42028.041666666672</v>
      </c>
    </row>
    <row r="3877" spans="1:21" ht="49" hidden="1" x14ac:dyDescent="0.25">
      <c r="A3877">
        <v>3875</v>
      </c>
      <c r="B3877" s="9" t="s">
        <v>3872</v>
      </c>
      <c r="C3877" s="3" t="s">
        <v>7984</v>
      </c>
      <c r="D3877" s="12">
        <v>30000</v>
      </c>
      <c r="E3877" s="13">
        <v>0</v>
      </c>
      <c r="F3877" s="11" t="s">
        <v>8219</v>
      </c>
      <c r="G3877" s="11" t="s">
        <v>8231</v>
      </c>
      <c r="H3877" s="11" t="s">
        <v>8252</v>
      </c>
      <c r="I3877" s="11">
        <v>1472896800</v>
      </c>
      <c r="K3877" s="11">
        <v>1472804365</v>
      </c>
      <c r="L3877" s="11" t="b">
        <v>0</v>
      </c>
      <c r="M3877" s="11">
        <v>0</v>
      </c>
      <c r="N3877" s="11" t="b">
        <v>0</v>
      </c>
      <c r="O3877" s="11" t="s">
        <v>8303</v>
      </c>
      <c r="P3877" s="14">
        <f>ROUND(E3877/D3877*100,0)</f>
        <v>0</v>
      </c>
      <c r="Q3877" s="11">
        <f>IFERROR(ROUND(E3877/M3877,2),0)</f>
        <v>0</v>
      </c>
      <c r="R3877" s="16" t="s">
        <v>8315</v>
      </c>
      <c r="S3877" s="11" t="s">
        <v>8357</v>
      </c>
      <c r="T3877" s="21">
        <f>(((K3877/60)/60)/24)+DATE(1970,1,1)</f>
        <v>42615.346817129626</v>
      </c>
      <c r="U3877" s="21">
        <f>(((I3877/60)/60)/24)+DATE(1970,1,1)</f>
        <v>42616.416666666672</v>
      </c>
    </row>
    <row r="3878" spans="1:21" ht="49" hidden="1" x14ac:dyDescent="0.25">
      <c r="A3878">
        <v>3876</v>
      </c>
      <c r="B3878" s="9" t="s">
        <v>3873</v>
      </c>
      <c r="C3878" s="3" t="s">
        <v>7985</v>
      </c>
      <c r="D3878" s="12">
        <v>3900</v>
      </c>
      <c r="E3878" s="13">
        <v>2059</v>
      </c>
      <c r="F3878" s="11" t="s">
        <v>8219</v>
      </c>
      <c r="G3878" s="11" t="s">
        <v>8224</v>
      </c>
      <c r="H3878" s="11" t="s">
        <v>8246</v>
      </c>
      <c r="I3878" s="11">
        <v>1454425128</v>
      </c>
      <c r="J3878" s="11">
        <f>YEAR(T3878)</f>
        <v>2016</v>
      </c>
      <c r="K3878" s="11">
        <v>1451833128</v>
      </c>
      <c r="L3878" s="11" t="b">
        <v>0</v>
      </c>
      <c r="M3878" s="11">
        <v>46</v>
      </c>
      <c r="N3878" s="11" t="b">
        <v>0</v>
      </c>
      <c r="O3878" s="11" t="s">
        <v>8303</v>
      </c>
      <c r="P3878" s="14">
        <f>ROUND(E3878/D3878*100,0)</f>
        <v>53</v>
      </c>
      <c r="Q3878" s="11">
        <f>IFERROR(ROUND(E3878/M3878,2),0)</f>
        <v>44.76</v>
      </c>
      <c r="R3878" s="16" t="s">
        <v>8315</v>
      </c>
      <c r="S3878" s="11" t="s">
        <v>8357</v>
      </c>
      <c r="T3878" s="21">
        <f>(((K3878/60)/60)/24)+DATE(1970,1,1)</f>
        <v>42372.624166666668</v>
      </c>
      <c r="U3878" s="21">
        <f>(((I3878/60)/60)/24)+DATE(1970,1,1)</f>
        <v>42402.624166666668</v>
      </c>
    </row>
    <row r="3879" spans="1:21" ht="49" hidden="1" x14ac:dyDescent="0.25">
      <c r="A3879">
        <v>3877</v>
      </c>
      <c r="B3879" s="9" t="s">
        <v>3874</v>
      </c>
      <c r="C3879" s="3" t="s">
        <v>7986</v>
      </c>
      <c r="D3879" s="12">
        <v>25000</v>
      </c>
      <c r="E3879" s="13">
        <v>1241</v>
      </c>
      <c r="F3879" s="11" t="s">
        <v>8219</v>
      </c>
      <c r="G3879" s="11" t="s">
        <v>8223</v>
      </c>
      <c r="H3879" s="11" t="s">
        <v>8245</v>
      </c>
      <c r="I3879" s="11">
        <v>1481213752</v>
      </c>
      <c r="K3879" s="11">
        <v>1478621752</v>
      </c>
      <c r="L3879" s="11" t="b">
        <v>0</v>
      </c>
      <c r="M3879" s="11">
        <v>14</v>
      </c>
      <c r="N3879" s="11" t="b">
        <v>0</v>
      </c>
      <c r="O3879" s="11" t="s">
        <v>8303</v>
      </c>
      <c r="P3879" s="14">
        <f>ROUND(E3879/D3879*100,0)</f>
        <v>5</v>
      </c>
      <c r="Q3879" s="11">
        <f>IFERROR(ROUND(E3879/M3879,2),0)</f>
        <v>88.64</v>
      </c>
      <c r="R3879" s="16" t="s">
        <v>8315</v>
      </c>
      <c r="S3879" s="11" t="s">
        <v>8357</v>
      </c>
      <c r="T3879" s="21">
        <f>(((K3879/60)/60)/24)+DATE(1970,1,1)</f>
        <v>42682.67768518519</v>
      </c>
      <c r="U3879" s="21">
        <f>(((I3879/60)/60)/24)+DATE(1970,1,1)</f>
        <v>42712.67768518519</v>
      </c>
    </row>
    <row r="3880" spans="1:21" ht="49" hidden="1" x14ac:dyDescent="0.25">
      <c r="A3880">
        <v>3878</v>
      </c>
      <c r="B3880" s="9" t="s">
        <v>3875</v>
      </c>
      <c r="C3880" s="3" t="s">
        <v>7987</v>
      </c>
      <c r="D3880" s="12">
        <v>18000</v>
      </c>
      <c r="E3880" s="13">
        <v>10</v>
      </c>
      <c r="F3880" s="11" t="s">
        <v>8219</v>
      </c>
      <c r="G3880" s="11" t="s">
        <v>8223</v>
      </c>
      <c r="H3880" s="11" t="s">
        <v>8245</v>
      </c>
      <c r="I3880" s="11">
        <v>1435636740</v>
      </c>
      <c r="K3880" s="11">
        <v>1433014746</v>
      </c>
      <c r="L3880" s="11" t="b">
        <v>0</v>
      </c>
      <c r="M3880" s="11">
        <v>1</v>
      </c>
      <c r="N3880" s="11" t="b">
        <v>0</v>
      </c>
      <c r="O3880" s="11" t="s">
        <v>8303</v>
      </c>
      <c r="P3880" s="14">
        <f>ROUND(E3880/D3880*100,0)</f>
        <v>0</v>
      </c>
      <c r="Q3880" s="11">
        <f>IFERROR(ROUND(E3880/M3880,2),0)</f>
        <v>10</v>
      </c>
      <c r="R3880" s="16" t="s">
        <v>8315</v>
      </c>
      <c r="S3880" s="11" t="s">
        <v>8357</v>
      </c>
      <c r="T3880" s="21">
        <f>(((K3880/60)/60)/24)+DATE(1970,1,1)</f>
        <v>42154.818819444445</v>
      </c>
      <c r="U3880" s="21">
        <f>(((I3880/60)/60)/24)+DATE(1970,1,1)</f>
        <v>42185.165972222225</v>
      </c>
    </row>
    <row r="3881" spans="1:21" ht="49" hidden="1" x14ac:dyDescent="0.25">
      <c r="A3881">
        <v>3879</v>
      </c>
      <c r="B3881" s="9" t="s">
        <v>3876</v>
      </c>
      <c r="C3881" s="3" t="s">
        <v>7988</v>
      </c>
      <c r="D3881" s="12">
        <v>15000</v>
      </c>
      <c r="E3881" s="13">
        <v>0</v>
      </c>
      <c r="F3881" s="11" t="s">
        <v>8219</v>
      </c>
      <c r="G3881" s="11" t="s">
        <v>8224</v>
      </c>
      <c r="H3881" s="11" t="s">
        <v>8246</v>
      </c>
      <c r="I3881" s="11">
        <v>1422218396</v>
      </c>
      <c r="J3881" s="11">
        <f>YEAR(T3881)</f>
        <v>2014</v>
      </c>
      <c r="K3881" s="11">
        <v>1419626396</v>
      </c>
      <c r="L3881" s="11" t="b">
        <v>0</v>
      </c>
      <c r="M3881" s="11">
        <v>0</v>
      </c>
      <c r="N3881" s="11" t="b">
        <v>0</v>
      </c>
      <c r="O3881" s="11" t="s">
        <v>8303</v>
      </c>
      <c r="P3881" s="14">
        <f>ROUND(E3881/D3881*100,0)</f>
        <v>0</v>
      </c>
      <c r="Q3881" s="11">
        <f>IFERROR(ROUND(E3881/M3881,2),0)</f>
        <v>0</v>
      </c>
      <c r="R3881" s="16" t="s">
        <v>8315</v>
      </c>
      <c r="S3881" s="11" t="s">
        <v>8357</v>
      </c>
      <c r="T3881" s="21">
        <f>(((K3881/60)/60)/24)+DATE(1970,1,1)</f>
        <v>41999.861064814817</v>
      </c>
      <c r="U3881" s="21">
        <f>(((I3881/60)/60)/24)+DATE(1970,1,1)</f>
        <v>42029.861064814817</v>
      </c>
    </row>
    <row r="3882" spans="1:21" ht="49" hidden="1" x14ac:dyDescent="0.25">
      <c r="A3882">
        <v>3880</v>
      </c>
      <c r="B3882" s="9" t="s">
        <v>3877</v>
      </c>
      <c r="C3882" s="3" t="s">
        <v>7989</v>
      </c>
      <c r="D3882" s="12">
        <v>7500</v>
      </c>
      <c r="E3882" s="13">
        <v>980</v>
      </c>
      <c r="F3882" s="11" t="s">
        <v>8219</v>
      </c>
      <c r="G3882" s="11" t="s">
        <v>8224</v>
      </c>
      <c r="H3882" s="11" t="s">
        <v>8246</v>
      </c>
      <c r="I3882" s="11">
        <v>1406761200</v>
      </c>
      <c r="J3882" s="11">
        <f>YEAR(T3882)</f>
        <v>2014</v>
      </c>
      <c r="K3882" s="11">
        <v>1403724820</v>
      </c>
      <c r="L3882" s="11" t="b">
        <v>0</v>
      </c>
      <c r="M3882" s="11">
        <v>17</v>
      </c>
      <c r="N3882" s="11" t="b">
        <v>0</v>
      </c>
      <c r="O3882" s="11" t="s">
        <v>8303</v>
      </c>
      <c r="P3882" s="14">
        <f>ROUND(E3882/D3882*100,0)</f>
        <v>13</v>
      </c>
      <c r="Q3882" s="11">
        <f>IFERROR(ROUND(E3882/M3882,2),0)</f>
        <v>57.65</v>
      </c>
      <c r="R3882" s="16" t="s">
        <v>8315</v>
      </c>
      <c r="S3882" s="11" t="s">
        <v>8357</v>
      </c>
      <c r="T3882" s="21">
        <f>(((K3882/60)/60)/24)+DATE(1970,1,1)</f>
        <v>41815.815046296295</v>
      </c>
      <c r="U3882" s="21">
        <f>(((I3882/60)/60)/24)+DATE(1970,1,1)</f>
        <v>41850.958333333336</v>
      </c>
    </row>
    <row r="3883" spans="1:21" ht="33" hidden="1" x14ac:dyDescent="0.25">
      <c r="A3883">
        <v>3881</v>
      </c>
      <c r="B3883" s="9" t="s">
        <v>3878</v>
      </c>
      <c r="C3883" s="3" t="s">
        <v>7990</v>
      </c>
      <c r="D3883" s="12">
        <v>500</v>
      </c>
      <c r="E3883" s="13">
        <v>25</v>
      </c>
      <c r="F3883" s="11" t="s">
        <v>8219</v>
      </c>
      <c r="G3883" s="11" t="s">
        <v>8223</v>
      </c>
      <c r="H3883" s="11" t="s">
        <v>8245</v>
      </c>
      <c r="I3883" s="11">
        <v>1487550399</v>
      </c>
      <c r="K3883" s="11">
        <v>1484958399</v>
      </c>
      <c r="L3883" s="11" t="b">
        <v>0</v>
      </c>
      <c r="M3883" s="11">
        <v>1</v>
      </c>
      <c r="N3883" s="11" t="b">
        <v>0</v>
      </c>
      <c r="O3883" s="11" t="s">
        <v>8303</v>
      </c>
      <c r="P3883" s="14">
        <f>ROUND(E3883/D3883*100,0)</f>
        <v>5</v>
      </c>
      <c r="Q3883" s="11">
        <f>IFERROR(ROUND(E3883/M3883,2),0)</f>
        <v>25</v>
      </c>
      <c r="R3883" s="16" t="s">
        <v>8315</v>
      </c>
      <c r="S3883" s="11" t="s">
        <v>8357</v>
      </c>
      <c r="T3883" s="21">
        <f>(((K3883/60)/60)/24)+DATE(1970,1,1)</f>
        <v>42756.018506944441</v>
      </c>
      <c r="U3883" s="21">
        <f>(((I3883/60)/60)/24)+DATE(1970,1,1)</f>
        <v>42786.018506944441</v>
      </c>
    </row>
    <row r="3884" spans="1:21" ht="49" hidden="1" x14ac:dyDescent="0.25">
      <c r="A3884">
        <v>3882</v>
      </c>
      <c r="B3884" s="9" t="s">
        <v>3879</v>
      </c>
      <c r="C3884" s="3" t="s">
        <v>7991</v>
      </c>
      <c r="D3884" s="12">
        <v>30000</v>
      </c>
      <c r="E3884" s="13">
        <v>0</v>
      </c>
      <c r="F3884" s="11" t="s">
        <v>8219</v>
      </c>
      <c r="G3884" s="11" t="s">
        <v>8225</v>
      </c>
      <c r="H3884" s="11" t="s">
        <v>8247</v>
      </c>
      <c r="I3884" s="11">
        <v>1454281380</v>
      </c>
      <c r="K3884" s="11">
        <v>1451950570</v>
      </c>
      <c r="L3884" s="11" t="b">
        <v>0</v>
      </c>
      <c r="M3884" s="11">
        <v>0</v>
      </c>
      <c r="N3884" s="11" t="b">
        <v>0</v>
      </c>
      <c r="O3884" s="11" t="s">
        <v>8303</v>
      </c>
      <c r="P3884" s="14">
        <f>ROUND(E3884/D3884*100,0)</f>
        <v>0</v>
      </c>
      <c r="Q3884" s="11">
        <f>IFERROR(ROUND(E3884/M3884,2),0)</f>
        <v>0</v>
      </c>
      <c r="R3884" s="16" t="s">
        <v>8315</v>
      </c>
      <c r="S3884" s="11" t="s">
        <v>8357</v>
      </c>
      <c r="T3884" s="21">
        <f>(((K3884/60)/60)/24)+DATE(1970,1,1)</f>
        <v>42373.983449074076</v>
      </c>
      <c r="U3884" s="21">
        <f>(((I3884/60)/60)/24)+DATE(1970,1,1)</f>
        <v>42400.960416666669</v>
      </c>
    </row>
    <row r="3885" spans="1:21" ht="49" hidden="1" x14ac:dyDescent="0.25">
      <c r="A3885">
        <v>3883</v>
      </c>
      <c r="B3885" s="9" t="s">
        <v>3880</v>
      </c>
      <c r="C3885" s="3" t="s">
        <v>7992</v>
      </c>
      <c r="D3885" s="12">
        <v>15000</v>
      </c>
      <c r="E3885" s="13">
        <v>0</v>
      </c>
      <c r="F3885" s="11" t="s">
        <v>8219</v>
      </c>
      <c r="G3885" s="11" t="s">
        <v>8224</v>
      </c>
      <c r="H3885" s="11" t="s">
        <v>8246</v>
      </c>
      <c r="I3885" s="11">
        <v>1409668069</v>
      </c>
      <c r="J3885" s="11">
        <f>YEAR(T3885)</f>
        <v>2014</v>
      </c>
      <c r="K3885" s="11">
        <v>1407076069</v>
      </c>
      <c r="L3885" s="11" t="b">
        <v>0</v>
      </c>
      <c r="M3885" s="11">
        <v>0</v>
      </c>
      <c r="N3885" s="11" t="b">
        <v>0</v>
      </c>
      <c r="O3885" s="11" t="s">
        <v>8303</v>
      </c>
      <c r="P3885" s="14">
        <f>ROUND(E3885/D3885*100,0)</f>
        <v>0</v>
      </c>
      <c r="Q3885" s="11">
        <f>IFERROR(ROUND(E3885/M3885,2),0)</f>
        <v>0</v>
      </c>
      <c r="R3885" s="16" t="s">
        <v>8315</v>
      </c>
      <c r="S3885" s="11" t="s">
        <v>8357</v>
      </c>
      <c r="T3885" s="21">
        <f>(((K3885/60)/60)/24)+DATE(1970,1,1)</f>
        <v>41854.602650462963</v>
      </c>
      <c r="U3885" s="21">
        <f>(((I3885/60)/60)/24)+DATE(1970,1,1)</f>
        <v>41884.602650462963</v>
      </c>
    </row>
    <row r="3886" spans="1:21" ht="49" hidden="1" x14ac:dyDescent="0.25">
      <c r="A3886">
        <v>3884</v>
      </c>
      <c r="B3886" s="9" t="s">
        <v>3881</v>
      </c>
      <c r="C3886" s="3" t="s">
        <v>7993</v>
      </c>
      <c r="D3886" s="12">
        <v>10000</v>
      </c>
      <c r="E3886" s="13">
        <v>0</v>
      </c>
      <c r="F3886" s="11" t="s">
        <v>8219</v>
      </c>
      <c r="G3886" s="11" t="s">
        <v>8223</v>
      </c>
      <c r="H3886" s="11" t="s">
        <v>8245</v>
      </c>
      <c r="I3886" s="11">
        <v>1427479192</v>
      </c>
      <c r="K3886" s="11">
        <v>1425322792</v>
      </c>
      <c r="L3886" s="11" t="b">
        <v>0</v>
      </c>
      <c r="M3886" s="11">
        <v>0</v>
      </c>
      <c r="N3886" s="11" t="b">
        <v>0</v>
      </c>
      <c r="O3886" s="11" t="s">
        <v>8303</v>
      </c>
      <c r="P3886" s="14">
        <f>ROUND(E3886/D3886*100,0)</f>
        <v>0</v>
      </c>
      <c r="Q3886" s="11">
        <f>IFERROR(ROUND(E3886/M3886,2),0)</f>
        <v>0</v>
      </c>
      <c r="R3886" s="16" t="s">
        <v>8315</v>
      </c>
      <c r="S3886" s="11" t="s">
        <v>8357</v>
      </c>
      <c r="T3886" s="21">
        <f>(((K3886/60)/60)/24)+DATE(1970,1,1)</f>
        <v>42065.791574074072</v>
      </c>
      <c r="U3886" s="21">
        <f>(((I3886/60)/60)/24)+DATE(1970,1,1)</f>
        <v>42090.749907407408</v>
      </c>
    </row>
    <row r="3887" spans="1:21" ht="49" hidden="1" x14ac:dyDescent="0.25">
      <c r="A3887">
        <v>3885</v>
      </c>
      <c r="B3887" s="9" t="s">
        <v>3882</v>
      </c>
      <c r="C3887" s="3" t="s">
        <v>7994</v>
      </c>
      <c r="D3887" s="12">
        <v>375000</v>
      </c>
      <c r="E3887" s="13">
        <v>0</v>
      </c>
      <c r="F3887" s="11" t="s">
        <v>8219</v>
      </c>
      <c r="G3887" s="11" t="s">
        <v>8223</v>
      </c>
      <c r="H3887" s="11" t="s">
        <v>8245</v>
      </c>
      <c r="I3887" s="11">
        <v>1462834191</v>
      </c>
      <c r="K3887" s="11">
        <v>1460242191</v>
      </c>
      <c r="L3887" s="11" t="b">
        <v>0</v>
      </c>
      <c r="M3887" s="11">
        <v>0</v>
      </c>
      <c r="N3887" s="11" t="b">
        <v>0</v>
      </c>
      <c r="O3887" s="11" t="s">
        <v>8303</v>
      </c>
      <c r="P3887" s="14">
        <f>ROUND(E3887/D3887*100,0)</f>
        <v>0</v>
      </c>
      <c r="Q3887" s="11">
        <f>IFERROR(ROUND(E3887/M3887,2),0)</f>
        <v>0</v>
      </c>
      <c r="R3887" s="16" t="s">
        <v>8315</v>
      </c>
      <c r="S3887" s="11" t="s">
        <v>8357</v>
      </c>
      <c r="T3887" s="21">
        <f>(((K3887/60)/60)/24)+DATE(1970,1,1)</f>
        <v>42469.951284722221</v>
      </c>
      <c r="U3887" s="21">
        <f>(((I3887/60)/60)/24)+DATE(1970,1,1)</f>
        <v>42499.951284722221</v>
      </c>
    </row>
    <row r="3888" spans="1:21" ht="21" hidden="1" x14ac:dyDescent="0.25">
      <c r="A3888">
        <v>3886</v>
      </c>
      <c r="B3888" s="9" t="s">
        <v>3883</v>
      </c>
      <c r="C3888" s="3">
        <v>1</v>
      </c>
      <c r="D3888" s="12">
        <v>10000</v>
      </c>
      <c r="E3888" s="13">
        <v>0</v>
      </c>
      <c r="F3888" s="11" t="s">
        <v>8219</v>
      </c>
      <c r="G3888" s="11" t="s">
        <v>8225</v>
      </c>
      <c r="H3888" s="11" t="s">
        <v>8247</v>
      </c>
      <c r="I3888" s="11">
        <v>1418275702</v>
      </c>
      <c r="K3888" s="11">
        <v>1415683702</v>
      </c>
      <c r="L3888" s="11" t="b">
        <v>0</v>
      </c>
      <c r="M3888" s="11">
        <v>0</v>
      </c>
      <c r="N3888" s="11" t="b">
        <v>0</v>
      </c>
      <c r="O3888" s="11" t="s">
        <v>8303</v>
      </c>
      <c r="P3888" s="14">
        <f>ROUND(E3888/D3888*100,0)</f>
        <v>0</v>
      </c>
      <c r="Q3888" s="11">
        <f>IFERROR(ROUND(E3888/M3888,2),0)</f>
        <v>0</v>
      </c>
      <c r="R3888" s="16" t="s">
        <v>8315</v>
      </c>
      <c r="S3888" s="11" t="s">
        <v>8357</v>
      </c>
      <c r="T3888" s="21">
        <f>(((K3888/60)/60)/24)+DATE(1970,1,1)</f>
        <v>41954.228032407409</v>
      </c>
      <c r="U3888" s="21">
        <f>(((I3888/60)/60)/24)+DATE(1970,1,1)</f>
        <v>41984.228032407409</v>
      </c>
    </row>
    <row r="3889" spans="1:21" ht="49" hidden="1" x14ac:dyDescent="0.25">
      <c r="A3889">
        <v>3887</v>
      </c>
      <c r="B3889" s="9" t="s">
        <v>3884</v>
      </c>
      <c r="C3889" s="3" t="s">
        <v>7995</v>
      </c>
      <c r="D3889" s="12">
        <v>2000</v>
      </c>
      <c r="E3889" s="13">
        <v>35</v>
      </c>
      <c r="F3889" s="11" t="s">
        <v>8219</v>
      </c>
      <c r="G3889" s="11" t="s">
        <v>8223</v>
      </c>
      <c r="H3889" s="11" t="s">
        <v>8245</v>
      </c>
      <c r="I3889" s="11">
        <v>1430517600</v>
      </c>
      <c r="K3889" s="11">
        <v>1426538129</v>
      </c>
      <c r="L3889" s="11" t="b">
        <v>0</v>
      </c>
      <c r="M3889" s="11">
        <v>2</v>
      </c>
      <c r="N3889" s="11" t="b">
        <v>0</v>
      </c>
      <c r="O3889" s="11" t="s">
        <v>8303</v>
      </c>
      <c r="P3889" s="14">
        <f>ROUND(E3889/D3889*100,0)</f>
        <v>2</v>
      </c>
      <c r="Q3889" s="11">
        <f>IFERROR(ROUND(E3889/M3889,2),0)</f>
        <v>17.5</v>
      </c>
      <c r="R3889" s="16" t="s">
        <v>8315</v>
      </c>
      <c r="S3889" s="11" t="s">
        <v>8357</v>
      </c>
      <c r="T3889" s="21">
        <f>(((K3889/60)/60)/24)+DATE(1970,1,1)</f>
        <v>42079.857974537037</v>
      </c>
      <c r="U3889" s="21">
        <f>(((I3889/60)/60)/24)+DATE(1970,1,1)</f>
        <v>42125.916666666672</v>
      </c>
    </row>
    <row r="3890" spans="1:21" ht="49" x14ac:dyDescent="0.25">
      <c r="A3890">
        <v>3729</v>
      </c>
      <c r="B3890" s="9" t="s">
        <v>3726</v>
      </c>
      <c r="C3890" s="3" t="s">
        <v>7839</v>
      </c>
      <c r="D3890" s="12">
        <v>5000</v>
      </c>
      <c r="E3890" s="13">
        <v>362</v>
      </c>
      <c r="F3890" s="11" t="s">
        <v>8220</v>
      </c>
      <c r="G3890" s="11" t="s">
        <v>8223</v>
      </c>
      <c r="H3890" s="11" t="s">
        <v>8245</v>
      </c>
      <c r="I3890" s="11">
        <v>1427082912</v>
      </c>
      <c r="K3890" s="11">
        <v>1423198512</v>
      </c>
      <c r="L3890" s="11" t="b">
        <v>0</v>
      </c>
      <c r="M3890" s="11">
        <v>5</v>
      </c>
      <c r="N3890" s="11" t="b">
        <v>0</v>
      </c>
      <c r="O3890" s="11" t="s">
        <v>8269</v>
      </c>
      <c r="P3890" s="14">
        <f>ROUND(E3890/D3890*100,0)</f>
        <v>7</v>
      </c>
      <c r="Q3890" s="11">
        <f>IFERROR(ROUND(E3890/M3890,2),0)</f>
        <v>72.400000000000006</v>
      </c>
      <c r="R3890" s="16" t="s">
        <v>8315</v>
      </c>
      <c r="S3890" s="11" t="s">
        <v>8316</v>
      </c>
      <c r="T3890" s="21">
        <f>(((K3890/60)/60)/24)+DATE(1970,1,1)</f>
        <v>42041.205000000002</v>
      </c>
      <c r="U3890" s="21">
        <f>(((I3890/60)/60)/24)+DATE(1970,1,1)</f>
        <v>42086.16333333333</v>
      </c>
    </row>
    <row r="3891" spans="1:21" ht="49" x14ac:dyDescent="0.25">
      <c r="A3891">
        <v>3740</v>
      </c>
      <c r="B3891" s="9" t="s">
        <v>3737</v>
      </c>
      <c r="C3891" s="3" t="s">
        <v>7850</v>
      </c>
      <c r="D3891" s="12">
        <v>2000</v>
      </c>
      <c r="E3891" s="13">
        <v>358</v>
      </c>
      <c r="F3891" s="11" t="s">
        <v>8220</v>
      </c>
      <c r="G3891" s="11" t="s">
        <v>8223</v>
      </c>
      <c r="H3891" s="11" t="s">
        <v>8245</v>
      </c>
      <c r="I3891" s="11">
        <v>1407808438</v>
      </c>
      <c r="K3891" s="11">
        <v>1405217355</v>
      </c>
      <c r="L3891" s="11" t="b">
        <v>0</v>
      </c>
      <c r="M3891" s="11">
        <v>14</v>
      </c>
      <c r="N3891" s="11" t="b">
        <v>0</v>
      </c>
      <c r="O3891" s="11" t="s">
        <v>8269</v>
      </c>
      <c r="P3891" s="14">
        <f>ROUND(E3891/D3891*100,0)</f>
        <v>18</v>
      </c>
      <c r="Q3891" s="11">
        <f>IFERROR(ROUND(E3891/M3891,2),0)</f>
        <v>25.57</v>
      </c>
      <c r="R3891" s="16" t="s">
        <v>8315</v>
      </c>
      <c r="S3891" s="11" t="s">
        <v>8316</v>
      </c>
      <c r="T3891" s="21">
        <f>(((K3891/60)/60)/24)+DATE(1970,1,1)</f>
        <v>41833.089756944442</v>
      </c>
      <c r="U3891" s="21">
        <f>(((I3891/60)/60)/24)+DATE(1970,1,1)</f>
        <v>41863.079143518517</v>
      </c>
    </row>
    <row r="3892" spans="1:21" ht="49" x14ac:dyDescent="0.25">
      <c r="A3892">
        <v>3686</v>
      </c>
      <c r="B3892" s="9" t="s">
        <v>3683</v>
      </c>
      <c r="C3892" s="3" t="s">
        <v>7796</v>
      </c>
      <c r="D3892" s="12">
        <v>350</v>
      </c>
      <c r="E3892" s="13">
        <v>355</v>
      </c>
      <c r="F3892" s="11" t="s">
        <v>8218</v>
      </c>
      <c r="G3892" s="11" t="s">
        <v>8223</v>
      </c>
      <c r="H3892" s="11" t="s">
        <v>8245</v>
      </c>
      <c r="I3892" s="11">
        <v>1440820740</v>
      </c>
      <c r="K3892" s="11">
        <v>1439567660</v>
      </c>
      <c r="L3892" s="11" t="b">
        <v>0</v>
      </c>
      <c r="M3892" s="11">
        <v>6</v>
      </c>
      <c r="N3892" s="11" t="b">
        <v>1</v>
      </c>
      <c r="O3892" s="11" t="s">
        <v>8269</v>
      </c>
      <c r="P3892" s="14">
        <f>ROUND(E3892/D3892*100,0)</f>
        <v>101</v>
      </c>
      <c r="Q3892" s="11">
        <f>IFERROR(ROUND(E3892/M3892,2),0)</f>
        <v>59.17</v>
      </c>
      <c r="R3892" s="16" t="s">
        <v>8315</v>
      </c>
      <c r="S3892" s="11" t="s">
        <v>8316</v>
      </c>
      <c r="T3892" s="21">
        <f>(((K3892/60)/60)/24)+DATE(1970,1,1)</f>
        <v>42230.662731481483</v>
      </c>
      <c r="U3892" s="21">
        <f>(((I3892/60)/60)/24)+DATE(1970,1,1)</f>
        <v>42245.165972222225</v>
      </c>
    </row>
    <row r="3893" spans="1:21" ht="49" x14ac:dyDescent="0.25">
      <c r="A3893">
        <v>3423</v>
      </c>
      <c r="B3893" s="9" t="s">
        <v>3422</v>
      </c>
      <c r="C3893" s="3" t="s">
        <v>7533</v>
      </c>
      <c r="D3893" s="12">
        <v>250</v>
      </c>
      <c r="E3893" s="13">
        <v>350</v>
      </c>
      <c r="F3893" s="11" t="s">
        <v>8218</v>
      </c>
      <c r="G3893" s="11" t="s">
        <v>8223</v>
      </c>
      <c r="H3893" s="11" t="s">
        <v>8245</v>
      </c>
      <c r="I3893" s="11">
        <v>1429912341</v>
      </c>
      <c r="K3893" s="11">
        <v>1427320341</v>
      </c>
      <c r="L3893" s="11" t="b">
        <v>0</v>
      </c>
      <c r="M3893" s="11">
        <v>10</v>
      </c>
      <c r="N3893" s="11" t="b">
        <v>1</v>
      </c>
      <c r="O3893" s="11" t="s">
        <v>8269</v>
      </c>
      <c r="P3893" s="14">
        <f>ROUND(E3893/D3893*100,0)</f>
        <v>140</v>
      </c>
      <c r="Q3893" s="11">
        <f>IFERROR(ROUND(E3893/M3893,2),0)</f>
        <v>35</v>
      </c>
      <c r="R3893" s="16" t="s">
        <v>8315</v>
      </c>
      <c r="S3893" s="11" t="s">
        <v>8316</v>
      </c>
      <c r="T3893" s="21">
        <f>(((K3893/60)/60)/24)+DATE(1970,1,1)</f>
        <v>42088.911354166667</v>
      </c>
      <c r="U3893" s="21">
        <f>(((I3893/60)/60)/24)+DATE(1970,1,1)</f>
        <v>42118.911354166667</v>
      </c>
    </row>
    <row r="3894" spans="1:21" ht="49" x14ac:dyDescent="0.25">
      <c r="A3894">
        <v>4081</v>
      </c>
      <c r="B3894" s="9" t="s">
        <v>4077</v>
      </c>
      <c r="C3894" s="3" t="s">
        <v>8184</v>
      </c>
      <c r="D3894" s="12">
        <v>2224</v>
      </c>
      <c r="E3894" s="13">
        <v>350</v>
      </c>
      <c r="F3894" s="11" t="s">
        <v>8220</v>
      </c>
      <c r="G3894" s="11" t="s">
        <v>8223</v>
      </c>
      <c r="H3894" s="11" t="s">
        <v>8245</v>
      </c>
      <c r="I3894" s="11">
        <v>1425819425</v>
      </c>
      <c r="K3894" s="11">
        <v>1423231025</v>
      </c>
      <c r="L3894" s="11" t="b">
        <v>0</v>
      </c>
      <c r="M3894" s="11">
        <v>12</v>
      </c>
      <c r="N3894" s="11" t="b">
        <v>0</v>
      </c>
      <c r="O3894" s="11" t="s">
        <v>8269</v>
      </c>
      <c r="P3894" s="14">
        <f>ROUND(E3894/D3894*100,0)</f>
        <v>16</v>
      </c>
      <c r="Q3894" s="11">
        <f>IFERROR(ROUND(E3894/M3894,2),0)</f>
        <v>29.17</v>
      </c>
      <c r="R3894" s="16" t="s">
        <v>8315</v>
      </c>
      <c r="S3894" s="11" t="s">
        <v>8316</v>
      </c>
      <c r="T3894" s="21">
        <f>(((K3894/60)/60)/24)+DATE(1970,1,1)</f>
        <v>42041.581307870365</v>
      </c>
      <c r="U3894" s="21">
        <f>(((I3894/60)/60)/24)+DATE(1970,1,1)</f>
        <v>42071.539641203708</v>
      </c>
    </row>
    <row r="3895" spans="1:21" ht="49" x14ac:dyDescent="0.25">
      <c r="A3895">
        <v>3475</v>
      </c>
      <c r="B3895" s="9" t="s">
        <v>3474</v>
      </c>
      <c r="C3895" s="3" t="s">
        <v>7585</v>
      </c>
      <c r="D3895" s="12">
        <v>300</v>
      </c>
      <c r="E3895" s="13">
        <v>340</v>
      </c>
      <c r="F3895" s="11" t="s">
        <v>8218</v>
      </c>
      <c r="G3895" s="11" t="s">
        <v>8224</v>
      </c>
      <c r="H3895" s="11" t="s">
        <v>8246</v>
      </c>
      <c r="I3895" s="11">
        <v>1414972800</v>
      </c>
      <c r="K3895" s="11">
        <v>1412629704</v>
      </c>
      <c r="L3895" s="11" t="b">
        <v>0</v>
      </c>
      <c r="M3895" s="11">
        <v>17</v>
      </c>
      <c r="N3895" s="11" t="b">
        <v>1</v>
      </c>
      <c r="O3895" s="11" t="s">
        <v>8269</v>
      </c>
      <c r="P3895" s="14">
        <f>ROUND(E3895/D3895*100,0)</f>
        <v>113</v>
      </c>
      <c r="Q3895" s="11">
        <f>IFERROR(ROUND(E3895/M3895,2),0)</f>
        <v>20</v>
      </c>
      <c r="R3895" s="16" t="s">
        <v>8315</v>
      </c>
      <c r="S3895" s="11" t="s">
        <v>8316</v>
      </c>
      <c r="T3895" s="21">
        <f>(((K3895/60)/60)/24)+DATE(1970,1,1)</f>
        <v>41918.880833333329</v>
      </c>
      <c r="U3895" s="21">
        <f>(((I3895/60)/60)/24)+DATE(1970,1,1)</f>
        <v>41946</v>
      </c>
    </row>
    <row r="3896" spans="1:21" ht="49" x14ac:dyDescent="0.25">
      <c r="A3896">
        <v>3835</v>
      </c>
      <c r="B3896" s="9" t="s">
        <v>3832</v>
      </c>
      <c r="C3896" s="3" t="s">
        <v>7944</v>
      </c>
      <c r="D3896" s="12">
        <v>200</v>
      </c>
      <c r="E3896" s="13">
        <v>320</v>
      </c>
      <c r="F3896" s="11" t="s">
        <v>8218</v>
      </c>
      <c r="G3896" s="11" t="s">
        <v>8224</v>
      </c>
      <c r="H3896" s="11" t="s">
        <v>8246</v>
      </c>
      <c r="I3896" s="11">
        <v>1461278208</v>
      </c>
      <c r="K3896" s="11">
        <v>1459463808</v>
      </c>
      <c r="L3896" s="11" t="b">
        <v>0</v>
      </c>
      <c r="M3896" s="11">
        <v>8</v>
      </c>
      <c r="N3896" s="11" t="b">
        <v>1</v>
      </c>
      <c r="O3896" s="11" t="s">
        <v>8269</v>
      </c>
      <c r="P3896" s="14">
        <f>ROUND(E3896/D3896*100,0)</f>
        <v>160</v>
      </c>
      <c r="Q3896" s="11">
        <f>IFERROR(ROUND(E3896/M3896,2),0)</f>
        <v>40</v>
      </c>
      <c r="R3896" s="16" t="s">
        <v>8315</v>
      </c>
      <c r="S3896" s="11" t="s">
        <v>8316</v>
      </c>
      <c r="T3896" s="21">
        <f>(((K3896/60)/60)/24)+DATE(1970,1,1)</f>
        <v>42460.94222222222</v>
      </c>
      <c r="U3896" s="21">
        <f>(((I3896/60)/60)/24)+DATE(1970,1,1)</f>
        <v>42481.94222222222</v>
      </c>
    </row>
    <row r="3897" spans="1:21" ht="49" x14ac:dyDescent="0.25">
      <c r="A3897">
        <v>3974</v>
      </c>
      <c r="B3897" s="9" t="s">
        <v>3971</v>
      </c>
      <c r="C3897" s="3" t="s">
        <v>8081</v>
      </c>
      <c r="D3897" s="12">
        <v>1000</v>
      </c>
      <c r="E3897" s="13">
        <v>320</v>
      </c>
      <c r="F3897" s="11" t="s">
        <v>8220</v>
      </c>
      <c r="G3897" s="11" t="s">
        <v>8224</v>
      </c>
      <c r="H3897" s="11" t="s">
        <v>8246</v>
      </c>
      <c r="I3897" s="11">
        <v>1464872848</v>
      </c>
      <c r="K3897" s="11">
        <v>1462280848</v>
      </c>
      <c r="L3897" s="11" t="b">
        <v>0</v>
      </c>
      <c r="M3897" s="11">
        <v>11</v>
      </c>
      <c r="N3897" s="11" t="b">
        <v>0</v>
      </c>
      <c r="O3897" s="11" t="s">
        <v>8269</v>
      </c>
      <c r="P3897" s="14">
        <f>ROUND(E3897/D3897*100,0)</f>
        <v>32</v>
      </c>
      <c r="Q3897" s="11">
        <f>IFERROR(ROUND(E3897/M3897,2),0)</f>
        <v>29.09</v>
      </c>
      <c r="R3897" s="16" t="s">
        <v>8315</v>
      </c>
      <c r="S3897" s="11" t="s">
        <v>8316</v>
      </c>
      <c r="T3897" s="21">
        <f>(((K3897/60)/60)/24)+DATE(1970,1,1)</f>
        <v>42493.546851851846</v>
      </c>
      <c r="U3897" s="21">
        <f>(((I3897/60)/60)/24)+DATE(1970,1,1)</f>
        <v>42523.546851851846</v>
      </c>
    </row>
    <row r="3898" spans="1:21" ht="49" x14ac:dyDescent="0.25">
      <c r="A3898">
        <v>3476</v>
      </c>
      <c r="B3898" s="9" t="s">
        <v>3475</v>
      </c>
      <c r="C3898" s="3" t="s">
        <v>7586</v>
      </c>
      <c r="D3898" s="12">
        <v>300</v>
      </c>
      <c r="E3898" s="13">
        <v>312</v>
      </c>
      <c r="F3898" s="11" t="s">
        <v>8218</v>
      </c>
      <c r="G3898" s="11" t="s">
        <v>8223</v>
      </c>
      <c r="H3898" s="11" t="s">
        <v>8245</v>
      </c>
      <c r="I3898" s="11">
        <v>1414378800</v>
      </c>
      <c r="K3898" s="11">
        <v>1412836990</v>
      </c>
      <c r="L3898" s="11" t="b">
        <v>0</v>
      </c>
      <c r="M3898" s="11">
        <v>6</v>
      </c>
      <c r="N3898" s="11" t="b">
        <v>1</v>
      </c>
      <c r="O3898" s="11" t="s">
        <v>8269</v>
      </c>
      <c r="P3898" s="14">
        <f>ROUND(E3898/D3898*100,0)</f>
        <v>104</v>
      </c>
      <c r="Q3898" s="11">
        <f>IFERROR(ROUND(E3898/M3898,2),0)</f>
        <v>52</v>
      </c>
      <c r="R3898" s="16" t="s">
        <v>8315</v>
      </c>
      <c r="S3898" s="11" t="s">
        <v>8316</v>
      </c>
      <c r="T3898" s="21">
        <f>(((K3898/60)/60)/24)+DATE(1970,1,1)</f>
        <v>41921.279976851853</v>
      </c>
      <c r="U3898" s="21">
        <f>(((I3898/60)/60)/24)+DATE(1970,1,1)</f>
        <v>41939.125</v>
      </c>
    </row>
    <row r="3899" spans="1:21" ht="49" x14ac:dyDescent="0.25">
      <c r="A3899">
        <v>4038</v>
      </c>
      <c r="B3899" s="9" t="s">
        <v>4034</v>
      </c>
      <c r="C3899" s="3" t="s">
        <v>8142</v>
      </c>
      <c r="D3899" s="12">
        <v>2500</v>
      </c>
      <c r="E3899" s="13">
        <v>301</v>
      </c>
      <c r="F3899" s="11" t="s">
        <v>8220</v>
      </c>
      <c r="G3899" s="11" t="s">
        <v>8223</v>
      </c>
      <c r="H3899" s="11" t="s">
        <v>8245</v>
      </c>
      <c r="I3899" s="11">
        <v>1413573010</v>
      </c>
      <c r="K3899" s="11">
        <v>1408389010</v>
      </c>
      <c r="L3899" s="11" t="b">
        <v>0</v>
      </c>
      <c r="M3899" s="11">
        <v>4</v>
      </c>
      <c r="N3899" s="11" t="b">
        <v>0</v>
      </c>
      <c r="O3899" s="11" t="s">
        <v>8269</v>
      </c>
      <c r="P3899" s="14">
        <f>ROUND(E3899/D3899*100,0)</f>
        <v>12</v>
      </c>
      <c r="Q3899" s="11">
        <f>IFERROR(ROUND(E3899/M3899,2),0)</f>
        <v>75.25</v>
      </c>
      <c r="R3899" s="16" t="s">
        <v>8315</v>
      </c>
      <c r="S3899" s="11" t="s">
        <v>8316</v>
      </c>
      <c r="T3899" s="21">
        <f>(((K3899/60)/60)/24)+DATE(1970,1,1)</f>
        <v>41869.798726851855</v>
      </c>
      <c r="U3899" s="21">
        <f>(((I3899/60)/60)/24)+DATE(1970,1,1)</f>
        <v>41929.798726851855</v>
      </c>
    </row>
    <row r="3900" spans="1:21" ht="33" x14ac:dyDescent="0.25">
      <c r="A3900">
        <v>4039</v>
      </c>
      <c r="B3900" s="9" t="s">
        <v>4035</v>
      </c>
      <c r="C3900" s="3" t="s">
        <v>8143</v>
      </c>
      <c r="D3900" s="12">
        <v>500</v>
      </c>
      <c r="E3900" s="13">
        <v>300</v>
      </c>
      <c r="F3900" s="11" t="s">
        <v>8220</v>
      </c>
      <c r="G3900" s="11" t="s">
        <v>8223</v>
      </c>
      <c r="H3900" s="11" t="s">
        <v>8245</v>
      </c>
      <c r="I3900" s="11">
        <v>1448949540</v>
      </c>
      <c r="K3900" s="11">
        <v>1446048367</v>
      </c>
      <c r="L3900" s="11" t="b">
        <v>0</v>
      </c>
      <c r="M3900" s="11">
        <v>5</v>
      </c>
      <c r="N3900" s="11" t="b">
        <v>0</v>
      </c>
      <c r="O3900" s="11" t="s">
        <v>8269</v>
      </c>
      <c r="P3900" s="14">
        <f>ROUND(E3900/D3900*100,0)</f>
        <v>60</v>
      </c>
      <c r="Q3900" s="11">
        <f>IFERROR(ROUND(E3900/M3900,2),0)</f>
        <v>60</v>
      </c>
      <c r="R3900" s="16" t="s">
        <v>8315</v>
      </c>
      <c r="S3900" s="11" t="s">
        <v>8316</v>
      </c>
      <c r="T3900" s="21">
        <f>(((K3900/60)/60)/24)+DATE(1970,1,1)</f>
        <v>42305.670914351853</v>
      </c>
      <c r="U3900" s="21">
        <f>(((I3900/60)/60)/24)+DATE(1970,1,1)</f>
        <v>42339.249305555553</v>
      </c>
    </row>
    <row r="3901" spans="1:21" ht="49" x14ac:dyDescent="0.25">
      <c r="A3901">
        <v>3959</v>
      </c>
      <c r="B3901" s="9" t="s">
        <v>3956</v>
      </c>
      <c r="C3901" s="3" t="s">
        <v>8066</v>
      </c>
      <c r="D3901" s="12">
        <v>1200</v>
      </c>
      <c r="E3901" s="13">
        <v>292</v>
      </c>
      <c r="F3901" s="11" t="s">
        <v>8220</v>
      </c>
      <c r="G3901" s="11" t="s">
        <v>8223</v>
      </c>
      <c r="H3901" s="11" t="s">
        <v>8245</v>
      </c>
      <c r="I3901" s="11">
        <v>1411930556</v>
      </c>
      <c r="K3901" s="11">
        <v>1409338556</v>
      </c>
      <c r="L3901" s="11" t="b">
        <v>0</v>
      </c>
      <c r="M3901" s="11">
        <v>12</v>
      </c>
      <c r="N3901" s="11" t="b">
        <v>0</v>
      </c>
      <c r="O3901" s="11" t="s">
        <v>8269</v>
      </c>
      <c r="P3901" s="14">
        <f>ROUND(E3901/D3901*100,0)</f>
        <v>24</v>
      </c>
      <c r="Q3901" s="11">
        <f>IFERROR(ROUND(E3901/M3901,2),0)</f>
        <v>24.33</v>
      </c>
      <c r="R3901" s="16" t="s">
        <v>8315</v>
      </c>
      <c r="S3901" s="11" t="s">
        <v>8316</v>
      </c>
      <c r="T3901" s="21">
        <f>(((K3901/60)/60)/24)+DATE(1970,1,1)</f>
        <v>41880.788842592592</v>
      </c>
      <c r="U3901" s="21">
        <f>(((I3901/60)/60)/24)+DATE(1970,1,1)</f>
        <v>41910.788842592592</v>
      </c>
    </row>
    <row r="3902" spans="1:21" ht="49" x14ac:dyDescent="0.25">
      <c r="A3902">
        <v>3292</v>
      </c>
      <c r="B3902" s="9" t="s">
        <v>3292</v>
      </c>
      <c r="C3902" s="3" t="s">
        <v>7402</v>
      </c>
      <c r="D3902" s="12">
        <v>101</v>
      </c>
      <c r="E3902" s="13">
        <v>289</v>
      </c>
      <c r="F3902" s="11" t="s">
        <v>8218</v>
      </c>
      <c r="G3902" s="11" t="s">
        <v>8224</v>
      </c>
      <c r="H3902" s="11" t="s">
        <v>8246</v>
      </c>
      <c r="I3902" s="11">
        <v>1449257348</v>
      </c>
      <c r="K3902" s="11">
        <v>1444069748</v>
      </c>
      <c r="L3902" s="11" t="b">
        <v>0</v>
      </c>
      <c r="M3902" s="11">
        <v>15</v>
      </c>
      <c r="N3902" s="11" t="b">
        <v>1</v>
      </c>
      <c r="O3902" s="11" t="s">
        <v>8269</v>
      </c>
      <c r="P3902" s="14">
        <f>ROUND(E3902/D3902*100,0)</f>
        <v>286</v>
      </c>
      <c r="Q3902" s="11">
        <f>IFERROR(ROUND(E3902/M3902,2),0)</f>
        <v>19.27</v>
      </c>
      <c r="R3902" s="16" t="s">
        <v>8315</v>
      </c>
      <c r="S3902" s="11" t="s">
        <v>8316</v>
      </c>
      <c r="T3902" s="21">
        <f>(((K3902/60)/60)/24)+DATE(1970,1,1)</f>
        <v>42282.770231481481</v>
      </c>
      <c r="U3902" s="21">
        <f>(((I3902/60)/60)/24)+DATE(1970,1,1)</f>
        <v>42342.811898148153</v>
      </c>
    </row>
    <row r="3903" spans="1:21" ht="49" x14ac:dyDescent="0.25">
      <c r="A3903">
        <v>3965</v>
      </c>
      <c r="B3903" s="9" t="s">
        <v>3962</v>
      </c>
      <c r="C3903" s="3" t="s">
        <v>8072</v>
      </c>
      <c r="D3903" s="12">
        <v>2000</v>
      </c>
      <c r="E3903" s="13">
        <v>285</v>
      </c>
      <c r="F3903" s="11" t="s">
        <v>8220</v>
      </c>
      <c r="G3903" s="11" t="s">
        <v>8223</v>
      </c>
      <c r="H3903" s="11" t="s">
        <v>8245</v>
      </c>
      <c r="I3903" s="11">
        <v>1460608780</v>
      </c>
      <c r="K3903" s="11">
        <v>1455428380</v>
      </c>
      <c r="L3903" s="11" t="b">
        <v>0</v>
      </c>
      <c r="M3903" s="11">
        <v>4</v>
      </c>
      <c r="N3903" s="11" t="b">
        <v>0</v>
      </c>
      <c r="O3903" s="11" t="s">
        <v>8269</v>
      </c>
      <c r="P3903" s="14">
        <f>ROUND(E3903/D3903*100,0)</f>
        <v>14</v>
      </c>
      <c r="Q3903" s="11">
        <f>IFERROR(ROUND(E3903/M3903,2),0)</f>
        <v>71.25</v>
      </c>
      <c r="R3903" s="16" t="s">
        <v>8315</v>
      </c>
      <c r="S3903" s="11" t="s">
        <v>8316</v>
      </c>
      <c r="T3903" s="21">
        <f>(((K3903/60)/60)/24)+DATE(1970,1,1)</f>
        <v>42414.235879629632</v>
      </c>
      <c r="U3903" s="21">
        <f>(((I3903/60)/60)/24)+DATE(1970,1,1)</f>
        <v>42474.194212962961</v>
      </c>
    </row>
    <row r="3904" spans="1:21" ht="49" x14ac:dyDescent="0.25">
      <c r="A3904">
        <v>4060</v>
      </c>
      <c r="B3904" s="9" t="s">
        <v>4056</v>
      </c>
      <c r="C3904" s="3" t="s">
        <v>8164</v>
      </c>
      <c r="D3904" s="12">
        <v>10000</v>
      </c>
      <c r="E3904" s="13">
        <v>285</v>
      </c>
      <c r="F3904" s="11" t="s">
        <v>8220</v>
      </c>
      <c r="G3904" s="11" t="s">
        <v>8228</v>
      </c>
      <c r="H3904" s="11" t="s">
        <v>8250</v>
      </c>
      <c r="I3904" s="11">
        <v>1403539200</v>
      </c>
      <c r="K3904" s="11">
        <v>1400604056</v>
      </c>
      <c r="L3904" s="11" t="b">
        <v>0</v>
      </c>
      <c r="M3904" s="11">
        <v>5</v>
      </c>
      <c r="N3904" s="11" t="b">
        <v>0</v>
      </c>
      <c r="O3904" s="11" t="s">
        <v>8269</v>
      </c>
      <c r="P3904" s="14">
        <f>ROUND(E3904/D3904*100,0)</f>
        <v>3</v>
      </c>
      <c r="Q3904" s="11">
        <f>IFERROR(ROUND(E3904/M3904,2),0)</f>
        <v>57</v>
      </c>
      <c r="R3904" s="16" t="s">
        <v>8315</v>
      </c>
      <c r="S3904" s="11" t="s">
        <v>8316</v>
      </c>
      <c r="T3904" s="21">
        <f>(((K3904/60)/60)/24)+DATE(1970,1,1)</f>
        <v>41779.695092592592</v>
      </c>
      <c r="U3904" s="21">
        <f>(((I3904/60)/60)/24)+DATE(1970,1,1)</f>
        <v>41813.666666666664</v>
      </c>
    </row>
    <row r="3905" spans="1:21" ht="33" x14ac:dyDescent="0.25">
      <c r="A3905">
        <v>3397</v>
      </c>
      <c r="B3905" s="9" t="s">
        <v>3396</v>
      </c>
      <c r="C3905" s="3" t="s">
        <v>7507</v>
      </c>
      <c r="D3905" s="12">
        <v>250</v>
      </c>
      <c r="E3905" s="13">
        <v>280</v>
      </c>
      <c r="F3905" s="11" t="s">
        <v>8218</v>
      </c>
      <c r="G3905" s="11" t="s">
        <v>8224</v>
      </c>
      <c r="H3905" s="11" t="s">
        <v>8246</v>
      </c>
      <c r="I3905" s="11">
        <v>1455832800</v>
      </c>
      <c r="K3905" s="11">
        <v>1452338929</v>
      </c>
      <c r="L3905" s="11" t="b">
        <v>0</v>
      </c>
      <c r="M3905" s="11">
        <v>24</v>
      </c>
      <c r="N3905" s="11" t="b">
        <v>1</v>
      </c>
      <c r="O3905" s="11" t="s">
        <v>8269</v>
      </c>
      <c r="P3905" s="14">
        <f>ROUND(E3905/D3905*100,0)</f>
        <v>112</v>
      </c>
      <c r="Q3905" s="11">
        <f>IFERROR(ROUND(E3905/M3905,2),0)</f>
        <v>11.67</v>
      </c>
      <c r="R3905" s="16" t="s">
        <v>8315</v>
      </c>
      <c r="S3905" s="11" t="s">
        <v>8316</v>
      </c>
      <c r="T3905" s="21">
        <f>(((K3905/60)/60)/24)+DATE(1970,1,1)</f>
        <v>42378.478344907402</v>
      </c>
      <c r="U3905" s="21">
        <f>(((I3905/60)/60)/24)+DATE(1970,1,1)</f>
        <v>42418.916666666672</v>
      </c>
    </row>
    <row r="3906" spans="1:21" ht="33" x14ac:dyDescent="0.25">
      <c r="A3906">
        <v>3371</v>
      </c>
      <c r="B3906" s="9" t="s">
        <v>3370</v>
      </c>
      <c r="C3906" s="3" t="s">
        <v>7481</v>
      </c>
      <c r="D3906" s="12">
        <v>200</v>
      </c>
      <c r="E3906" s="13">
        <v>277</v>
      </c>
      <c r="F3906" s="11" t="s">
        <v>8218</v>
      </c>
      <c r="G3906" s="11" t="s">
        <v>8223</v>
      </c>
      <c r="H3906" s="11" t="s">
        <v>8245</v>
      </c>
      <c r="I3906" s="11">
        <v>1449089965</v>
      </c>
      <c r="K3906" s="11">
        <v>1446670765</v>
      </c>
      <c r="L3906" s="11" t="b">
        <v>0</v>
      </c>
      <c r="M3906" s="11">
        <v>9</v>
      </c>
      <c r="N3906" s="11" t="b">
        <v>1</v>
      </c>
      <c r="O3906" s="11" t="s">
        <v>8269</v>
      </c>
      <c r="P3906" s="14">
        <f>ROUND(E3906/D3906*100,0)</f>
        <v>139</v>
      </c>
      <c r="Q3906" s="11">
        <f>IFERROR(ROUND(E3906/M3906,2),0)</f>
        <v>30.78</v>
      </c>
      <c r="R3906" s="16" t="s">
        <v>8315</v>
      </c>
      <c r="S3906" s="11" t="s">
        <v>8316</v>
      </c>
      <c r="T3906" s="21">
        <f>(((K3906/60)/60)/24)+DATE(1970,1,1)</f>
        <v>42312.874594907407</v>
      </c>
      <c r="U3906" s="21">
        <f>(((I3906/60)/60)/24)+DATE(1970,1,1)</f>
        <v>42340.874594907407</v>
      </c>
    </row>
    <row r="3907" spans="1:21" ht="33" x14ac:dyDescent="0.25">
      <c r="A3907">
        <v>3738</v>
      </c>
      <c r="B3907" s="9" t="s">
        <v>3735</v>
      </c>
      <c r="C3907" s="3" t="s">
        <v>7848</v>
      </c>
      <c r="D3907" s="12">
        <v>1500</v>
      </c>
      <c r="E3907" s="13">
        <v>270</v>
      </c>
      <c r="F3907" s="11" t="s">
        <v>8220</v>
      </c>
      <c r="G3907" s="11" t="s">
        <v>8224</v>
      </c>
      <c r="H3907" s="11" t="s">
        <v>8246</v>
      </c>
      <c r="I3907" s="11">
        <v>1405461600</v>
      </c>
      <c r="K3907" s="11">
        <v>1403562705</v>
      </c>
      <c r="L3907" s="11" t="b">
        <v>0</v>
      </c>
      <c r="M3907" s="11">
        <v>6</v>
      </c>
      <c r="N3907" s="11" t="b">
        <v>0</v>
      </c>
      <c r="O3907" s="11" t="s">
        <v>8269</v>
      </c>
      <c r="P3907" s="14">
        <f>ROUND(E3907/D3907*100,0)</f>
        <v>18</v>
      </c>
      <c r="Q3907" s="11">
        <f>IFERROR(ROUND(E3907/M3907,2),0)</f>
        <v>45</v>
      </c>
      <c r="R3907" s="16" t="s">
        <v>8315</v>
      </c>
      <c r="S3907" s="11" t="s">
        <v>8316</v>
      </c>
      <c r="T3907" s="21">
        <f>(((K3907/60)/60)/24)+DATE(1970,1,1)</f>
        <v>41813.938715277778</v>
      </c>
      <c r="U3907" s="21">
        <f>(((I3907/60)/60)/24)+DATE(1970,1,1)</f>
        <v>41835.916666666664</v>
      </c>
    </row>
    <row r="3908" spans="1:21" ht="49" x14ac:dyDescent="0.25">
      <c r="A3908">
        <v>3824</v>
      </c>
      <c r="B3908" s="9" t="s">
        <v>3821</v>
      </c>
      <c r="C3908" s="3" t="s">
        <v>7933</v>
      </c>
      <c r="D3908" s="12">
        <v>250</v>
      </c>
      <c r="E3908" s="13">
        <v>270</v>
      </c>
      <c r="F3908" s="11" t="s">
        <v>8218</v>
      </c>
      <c r="G3908" s="11" t="s">
        <v>8224</v>
      </c>
      <c r="H3908" s="11" t="s">
        <v>8246</v>
      </c>
      <c r="I3908" s="11">
        <v>1470058860</v>
      </c>
      <c r="K3908" s="11">
        <v>1469026903</v>
      </c>
      <c r="L3908" s="11" t="b">
        <v>0</v>
      </c>
      <c r="M3908" s="11">
        <v>7</v>
      </c>
      <c r="N3908" s="11" t="b">
        <v>1</v>
      </c>
      <c r="O3908" s="11" t="s">
        <v>8269</v>
      </c>
      <c r="P3908" s="14">
        <f>ROUND(E3908/D3908*100,0)</f>
        <v>108</v>
      </c>
      <c r="Q3908" s="11">
        <f>IFERROR(ROUND(E3908/M3908,2),0)</f>
        <v>38.57</v>
      </c>
      <c r="R3908" s="16" t="s">
        <v>8315</v>
      </c>
      <c r="S3908" s="11" t="s">
        <v>8316</v>
      </c>
      <c r="T3908" s="21">
        <f>(((K3908/60)/60)/24)+DATE(1970,1,1)</f>
        <v>42571.626192129625</v>
      </c>
      <c r="U3908" s="21">
        <f>(((I3908/60)/60)/24)+DATE(1970,1,1)</f>
        <v>42583.570138888885</v>
      </c>
    </row>
    <row r="3909" spans="1:21" ht="49" x14ac:dyDescent="0.25">
      <c r="A3909">
        <v>3857</v>
      </c>
      <c r="B3909" s="9" t="s">
        <v>3854</v>
      </c>
      <c r="C3909" s="3" t="s">
        <v>7966</v>
      </c>
      <c r="D3909" s="12">
        <v>5000</v>
      </c>
      <c r="E3909" s="13">
        <v>260</v>
      </c>
      <c r="F3909" s="11" t="s">
        <v>8220</v>
      </c>
      <c r="G3909" s="11" t="s">
        <v>8223</v>
      </c>
      <c r="H3909" s="11" t="s">
        <v>8245</v>
      </c>
      <c r="I3909" s="11">
        <v>1406913120</v>
      </c>
      <c r="K3909" s="11">
        <v>1404927690</v>
      </c>
      <c r="L3909" s="11" t="b">
        <v>0</v>
      </c>
      <c r="M3909" s="11">
        <v>4</v>
      </c>
      <c r="N3909" s="11" t="b">
        <v>0</v>
      </c>
      <c r="O3909" s="11" t="s">
        <v>8269</v>
      </c>
      <c r="P3909" s="14">
        <f>ROUND(E3909/D3909*100,0)</f>
        <v>5</v>
      </c>
      <c r="Q3909" s="11">
        <f>IFERROR(ROUND(E3909/M3909,2),0)</f>
        <v>65</v>
      </c>
      <c r="R3909" s="16" t="s">
        <v>8315</v>
      </c>
      <c r="S3909" s="11" t="s">
        <v>8316</v>
      </c>
      <c r="T3909" s="21">
        <f>(((K3909/60)/60)/24)+DATE(1970,1,1)</f>
        <v>41829.73715277778</v>
      </c>
      <c r="U3909" s="21">
        <f>(((I3909/60)/60)/24)+DATE(1970,1,1)</f>
        <v>41852.716666666667</v>
      </c>
    </row>
    <row r="3910" spans="1:21" ht="33" x14ac:dyDescent="0.25">
      <c r="A3910">
        <v>3891</v>
      </c>
      <c r="B3910" s="9" t="s">
        <v>3888</v>
      </c>
      <c r="C3910" s="3" t="s">
        <v>7999</v>
      </c>
      <c r="D3910" s="12">
        <v>800</v>
      </c>
      <c r="E3910" s="13">
        <v>260</v>
      </c>
      <c r="F3910" s="11" t="s">
        <v>8220</v>
      </c>
      <c r="G3910" s="11" t="s">
        <v>8223</v>
      </c>
      <c r="H3910" s="11" t="s">
        <v>8245</v>
      </c>
      <c r="I3910" s="11">
        <v>1427086740</v>
      </c>
      <c r="K3910" s="11">
        <v>1424488244</v>
      </c>
      <c r="L3910" s="11" t="b">
        <v>0</v>
      </c>
      <c r="M3910" s="11">
        <v>7</v>
      </c>
      <c r="N3910" s="11" t="b">
        <v>0</v>
      </c>
      <c r="O3910" s="11" t="s">
        <v>8269</v>
      </c>
      <c r="P3910" s="14">
        <f>ROUND(E3910/D3910*100,0)</f>
        <v>33</v>
      </c>
      <c r="Q3910" s="11">
        <f>IFERROR(ROUND(E3910/M3910,2),0)</f>
        <v>37.14</v>
      </c>
      <c r="R3910" s="16" t="s">
        <v>8315</v>
      </c>
      <c r="S3910" s="11" t="s">
        <v>8316</v>
      </c>
      <c r="T3910" s="21">
        <f>(((K3910/60)/60)/24)+DATE(1970,1,1)</f>
        <v>42056.1324537037</v>
      </c>
      <c r="U3910" s="21">
        <f>(((I3910/60)/60)/24)+DATE(1970,1,1)</f>
        <v>42086.207638888889</v>
      </c>
    </row>
    <row r="3911" spans="1:21" ht="65" x14ac:dyDescent="0.25">
      <c r="A3911">
        <v>3141</v>
      </c>
      <c r="B3911" s="9" t="s">
        <v>3141</v>
      </c>
      <c r="C3911" s="3" t="s">
        <v>7251</v>
      </c>
      <c r="D3911" s="12">
        <v>500</v>
      </c>
      <c r="E3911" s="13">
        <v>258</v>
      </c>
      <c r="F3911" s="11" t="s">
        <v>8221</v>
      </c>
      <c r="G3911" s="11" t="s">
        <v>8232</v>
      </c>
      <c r="H3911" s="11" t="s">
        <v>8248</v>
      </c>
      <c r="I3911" s="11">
        <v>1492372800</v>
      </c>
      <c r="K3911" s="11">
        <v>1488823488</v>
      </c>
      <c r="L3911" s="11" t="b">
        <v>0</v>
      </c>
      <c r="M3911" s="11">
        <v>8</v>
      </c>
      <c r="N3911" s="11" t="b">
        <v>0</v>
      </c>
      <c r="O3911" s="11" t="s">
        <v>8269</v>
      </c>
      <c r="P3911" s="14">
        <f>ROUND(E3911/D3911*100,0)</f>
        <v>52</v>
      </c>
      <c r="Q3911" s="11">
        <f>IFERROR(ROUND(E3911/M3911,2),0)</f>
        <v>32.25</v>
      </c>
      <c r="R3911" s="16" t="s">
        <v>8315</v>
      </c>
      <c r="S3911" s="11" t="s">
        <v>8316</v>
      </c>
      <c r="T3911" s="21">
        <f>(((K3911/60)/60)/24)+DATE(1970,1,1)</f>
        <v>42800.753333333334</v>
      </c>
      <c r="U3911" s="21">
        <f>(((I3911/60)/60)/24)+DATE(1970,1,1)</f>
        <v>42841.833333333328</v>
      </c>
    </row>
    <row r="3912" spans="1:21" ht="49" x14ac:dyDescent="0.25">
      <c r="A3912">
        <v>3545</v>
      </c>
      <c r="B3912" s="9" t="s">
        <v>3544</v>
      </c>
      <c r="C3912" s="3" t="s">
        <v>7655</v>
      </c>
      <c r="D3912" s="12">
        <v>250</v>
      </c>
      <c r="E3912" s="13">
        <v>251</v>
      </c>
      <c r="F3912" s="11" t="s">
        <v>8218</v>
      </c>
      <c r="G3912" s="11" t="s">
        <v>8223</v>
      </c>
      <c r="H3912" s="11" t="s">
        <v>8245</v>
      </c>
      <c r="I3912" s="11">
        <v>1428780159</v>
      </c>
      <c r="K3912" s="11">
        <v>1426188159</v>
      </c>
      <c r="L3912" s="11" t="b">
        <v>0</v>
      </c>
      <c r="M3912" s="11">
        <v>8</v>
      </c>
      <c r="N3912" s="11" t="b">
        <v>1</v>
      </c>
      <c r="O3912" s="11" t="s">
        <v>8269</v>
      </c>
      <c r="P3912" s="14">
        <f>ROUND(E3912/D3912*100,0)</f>
        <v>100</v>
      </c>
      <c r="Q3912" s="11">
        <f>IFERROR(ROUND(E3912/M3912,2),0)</f>
        <v>31.38</v>
      </c>
      <c r="R3912" s="16" t="s">
        <v>8315</v>
      </c>
      <c r="S3912" s="11" t="s">
        <v>8316</v>
      </c>
      <c r="T3912" s="21">
        <f>(((K3912/60)/60)/24)+DATE(1970,1,1)</f>
        <v>42075.807395833333</v>
      </c>
      <c r="U3912" s="21">
        <f>(((I3912/60)/60)/24)+DATE(1970,1,1)</f>
        <v>42105.807395833333</v>
      </c>
    </row>
    <row r="3913" spans="1:21" ht="49" x14ac:dyDescent="0.25">
      <c r="A3913">
        <v>3867</v>
      </c>
      <c r="B3913" s="9" t="s">
        <v>3864</v>
      </c>
      <c r="C3913" s="3" t="s">
        <v>7976</v>
      </c>
      <c r="D3913" s="12">
        <v>2000</v>
      </c>
      <c r="E3913" s="13">
        <v>251</v>
      </c>
      <c r="F3913" s="11" t="s">
        <v>8220</v>
      </c>
      <c r="G3913" s="11" t="s">
        <v>8223</v>
      </c>
      <c r="H3913" s="11" t="s">
        <v>8245</v>
      </c>
      <c r="I3913" s="11">
        <v>1466278339</v>
      </c>
      <c r="K3913" s="11">
        <v>1463686339</v>
      </c>
      <c r="L3913" s="11" t="b">
        <v>0</v>
      </c>
      <c r="M3913" s="11">
        <v>5</v>
      </c>
      <c r="N3913" s="11" t="b">
        <v>0</v>
      </c>
      <c r="O3913" s="11" t="s">
        <v>8269</v>
      </c>
      <c r="P3913" s="14">
        <f>ROUND(E3913/D3913*100,0)</f>
        <v>13</v>
      </c>
      <c r="Q3913" s="11">
        <f>IFERROR(ROUND(E3913/M3913,2),0)</f>
        <v>50.2</v>
      </c>
      <c r="R3913" s="16" t="s">
        <v>8315</v>
      </c>
      <c r="S3913" s="11" t="s">
        <v>8316</v>
      </c>
      <c r="T3913" s="21">
        <f>(((K3913/60)/60)/24)+DATE(1970,1,1)</f>
        <v>42509.814108796301</v>
      </c>
      <c r="U3913" s="21">
        <f>(((I3913/60)/60)/24)+DATE(1970,1,1)</f>
        <v>42539.814108796301</v>
      </c>
    </row>
    <row r="3914" spans="1:21" ht="49" x14ac:dyDescent="0.25">
      <c r="A3914">
        <v>3336</v>
      </c>
      <c r="B3914" s="9" t="s">
        <v>3336</v>
      </c>
      <c r="C3914" s="3" t="s">
        <v>7446</v>
      </c>
      <c r="D3914" s="12">
        <v>250</v>
      </c>
      <c r="E3914" s="13">
        <v>250</v>
      </c>
      <c r="F3914" s="11" t="s">
        <v>8218</v>
      </c>
      <c r="G3914" s="11" t="s">
        <v>8224</v>
      </c>
      <c r="H3914" s="11" t="s">
        <v>8246</v>
      </c>
      <c r="I3914" s="11">
        <v>1459845246</v>
      </c>
      <c r="K3914" s="11">
        <v>1457429646</v>
      </c>
      <c r="L3914" s="11" t="b">
        <v>0</v>
      </c>
      <c r="M3914" s="11">
        <v>9</v>
      </c>
      <c r="N3914" s="11" t="b">
        <v>1</v>
      </c>
      <c r="O3914" s="11" t="s">
        <v>8269</v>
      </c>
      <c r="P3914" s="14">
        <f>ROUND(E3914/D3914*100,0)</f>
        <v>100</v>
      </c>
      <c r="Q3914" s="11">
        <f>IFERROR(ROUND(E3914/M3914,2),0)</f>
        <v>27.78</v>
      </c>
      <c r="R3914" s="16" t="s">
        <v>8315</v>
      </c>
      <c r="S3914" s="11" t="s">
        <v>8316</v>
      </c>
      <c r="T3914" s="21">
        <f>(((K3914/60)/60)/24)+DATE(1970,1,1)</f>
        <v>42437.398680555561</v>
      </c>
      <c r="U3914" s="21">
        <f>(((I3914/60)/60)/24)+DATE(1970,1,1)</f>
        <v>42465.35701388889</v>
      </c>
    </row>
    <row r="3915" spans="1:21" ht="49" x14ac:dyDescent="0.25">
      <c r="A3915">
        <v>3442</v>
      </c>
      <c r="B3915" s="9" t="s">
        <v>3441</v>
      </c>
      <c r="C3915" s="3" t="s">
        <v>7552</v>
      </c>
      <c r="D3915" s="12">
        <v>250</v>
      </c>
      <c r="E3915" s="13">
        <v>250</v>
      </c>
      <c r="F3915" s="11" t="s">
        <v>8218</v>
      </c>
      <c r="G3915" s="11" t="s">
        <v>8223</v>
      </c>
      <c r="H3915" s="11" t="s">
        <v>8245</v>
      </c>
      <c r="I3915" s="11">
        <v>1433016672</v>
      </c>
      <c r="K3915" s="11">
        <v>1430424672</v>
      </c>
      <c r="L3915" s="11" t="b">
        <v>0</v>
      </c>
      <c r="M3915" s="11">
        <v>8</v>
      </c>
      <c r="N3915" s="11" t="b">
        <v>1</v>
      </c>
      <c r="O3915" s="11" t="s">
        <v>8269</v>
      </c>
      <c r="P3915" s="14">
        <f>ROUND(E3915/D3915*100,0)</f>
        <v>100</v>
      </c>
      <c r="Q3915" s="11">
        <f>IFERROR(ROUND(E3915/M3915,2),0)</f>
        <v>31.25</v>
      </c>
      <c r="R3915" s="16" t="s">
        <v>8315</v>
      </c>
      <c r="S3915" s="11" t="s">
        <v>8316</v>
      </c>
      <c r="T3915" s="21">
        <f>(((K3915/60)/60)/24)+DATE(1970,1,1)</f>
        <v>42124.841111111105</v>
      </c>
      <c r="U3915" s="21">
        <f>(((I3915/60)/60)/24)+DATE(1970,1,1)</f>
        <v>42154.841111111105</v>
      </c>
    </row>
    <row r="3916" spans="1:21" ht="49" x14ac:dyDescent="0.25">
      <c r="A3916">
        <v>3660</v>
      </c>
      <c r="B3916" s="9" t="s">
        <v>3657</v>
      </c>
      <c r="C3916" s="3" t="s">
        <v>7770</v>
      </c>
      <c r="D3916" s="12">
        <v>250</v>
      </c>
      <c r="E3916" s="13">
        <v>250</v>
      </c>
      <c r="F3916" s="11" t="s">
        <v>8218</v>
      </c>
      <c r="G3916" s="11" t="s">
        <v>8224</v>
      </c>
      <c r="H3916" s="11" t="s">
        <v>8246</v>
      </c>
      <c r="I3916" s="11">
        <v>1419368925</v>
      </c>
      <c r="K3916" s="11">
        <v>1417208925</v>
      </c>
      <c r="L3916" s="11" t="b">
        <v>0</v>
      </c>
      <c r="M3916" s="11">
        <v>22</v>
      </c>
      <c r="N3916" s="11" t="b">
        <v>1</v>
      </c>
      <c r="O3916" s="11" t="s">
        <v>8269</v>
      </c>
      <c r="P3916" s="14">
        <f>ROUND(E3916/D3916*100,0)</f>
        <v>100</v>
      </c>
      <c r="Q3916" s="11">
        <f>IFERROR(ROUND(E3916/M3916,2),0)</f>
        <v>11.36</v>
      </c>
      <c r="R3916" s="16" t="s">
        <v>8315</v>
      </c>
      <c r="S3916" s="11" t="s">
        <v>8316</v>
      </c>
      <c r="T3916" s="21">
        <f>(((K3916/60)/60)/24)+DATE(1970,1,1)</f>
        <v>41971.881076388891</v>
      </c>
      <c r="U3916" s="21">
        <f>(((I3916/60)/60)/24)+DATE(1970,1,1)</f>
        <v>41996.881076388891</v>
      </c>
    </row>
    <row r="3917" spans="1:21" ht="49" x14ac:dyDescent="0.25">
      <c r="A3917">
        <v>4025</v>
      </c>
      <c r="B3917" s="9" t="s">
        <v>4021</v>
      </c>
      <c r="C3917" s="3" t="s">
        <v>8130</v>
      </c>
      <c r="D3917" s="12">
        <v>5000</v>
      </c>
      <c r="E3917" s="13">
        <v>250</v>
      </c>
      <c r="F3917" s="11" t="s">
        <v>8220</v>
      </c>
      <c r="G3917" s="11" t="s">
        <v>8229</v>
      </c>
      <c r="H3917" s="11" t="s">
        <v>8248</v>
      </c>
      <c r="I3917" s="11">
        <v>1437889336</v>
      </c>
      <c r="K3917" s="11">
        <v>1432705336</v>
      </c>
      <c r="L3917" s="11" t="b">
        <v>0</v>
      </c>
      <c r="M3917" s="11">
        <v>4</v>
      </c>
      <c r="N3917" s="11" t="b">
        <v>0</v>
      </c>
      <c r="O3917" s="11" t="s">
        <v>8269</v>
      </c>
      <c r="P3917" s="14">
        <f>ROUND(E3917/D3917*100,0)</f>
        <v>5</v>
      </c>
      <c r="Q3917" s="11">
        <f>IFERROR(ROUND(E3917/M3917,2),0)</f>
        <v>62.5</v>
      </c>
      <c r="R3917" s="16" t="s">
        <v>8315</v>
      </c>
      <c r="S3917" s="11" t="s">
        <v>8316</v>
      </c>
      <c r="T3917" s="21">
        <f>(((K3917/60)/60)/24)+DATE(1970,1,1)</f>
        <v>42151.237685185188</v>
      </c>
      <c r="U3917" s="21">
        <f>(((I3917/60)/60)/24)+DATE(1970,1,1)</f>
        <v>42211.237685185188</v>
      </c>
    </row>
    <row r="3918" spans="1:21" ht="49" x14ac:dyDescent="0.25">
      <c r="A3918">
        <v>4059</v>
      </c>
      <c r="B3918" s="9" t="s">
        <v>4055</v>
      </c>
      <c r="C3918" s="3" t="s">
        <v>8163</v>
      </c>
      <c r="D3918" s="12">
        <v>10000</v>
      </c>
      <c r="E3918" s="13">
        <v>250</v>
      </c>
      <c r="F3918" s="11" t="s">
        <v>8220</v>
      </c>
      <c r="G3918" s="11" t="s">
        <v>8228</v>
      </c>
      <c r="H3918" s="11" t="s">
        <v>8250</v>
      </c>
      <c r="I3918" s="11">
        <v>1410836400</v>
      </c>
      <c r="K3918" s="11">
        <v>1408116152</v>
      </c>
      <c r="L3918" s="11" t="b">
        <v>0</v>
      </c>
      <c r="M3918" s="11">
        <v>7</v>
      </c>
      <c r="N3918" s="11" t="b">
        <v>0</v>
      </c>
      <c r="O3918" s="11" t="s">
        <v>8269</v>
      </c>
      <c r="P3918" s="14">
        <f>ROUND(E3918/D3918*100,0)</f>
        <v>3</v>
      </c>
      <c r="Q3918" s="11">
        <f>IFERROR(ROUND(E3918/M3918,2),0)</f>
        <v>35.71</v>
      </c>
      <c r="R3918" s="16" t="s">
        <v>8315</v>
      </c>
      <c r="S3918" s="11" t="s">
        <v>8316</v>
      </c>
      <c r="T3918" s="21">
        <f>(((K3918/60)/60)/24)+DATE(1970,1,1)</f>
        <v>41866.640648148146</v>
      </c>
      <c r="U3918" s="21">
        <f>(((I3918/60)/60)/24)+DATE(1970,1,1)</f>
        <v>41898.125</v>
      </c>
    </row>
    <row r="3919" spans="1:21" ht="49" x14ac:dyDescent="0.25">
      <c r="A3919">
        <v>3670</v>
      </c>
      <c r="B3919" s="9" t="s">
        <v>3667</v>
      </c>
      <c r="C3919" s="3" t="s">
        <v>7780</v>
      </c>
      <c r="D3919" s="12">
        <v>220</v>
      </c>
      <c r="E3919" s="13">
        <v>241</v>
      </c>
      <c r="F3919" s="11" t="s">
        <v>8218</v>
      </c>
      <c r="G3919" s="11" t="s">
        <v>8224</v>
      </c>
      <c r="H3919" s="11" t="s">
        <v>8246</v>
      </c>
      <c r="I3919" s="11">
        <v>1433113200</v>
      </c>
      <c r="K3919" s="11">
        <v>1431951611</v>
      </c>
      <c r="L3919" s="11" t="b">
        <v>0</v>
      </c>
      <c r="M3919" s="11">
        <v>12</v>
      </c>
      <c r="N3919" s="11" t="b">
        <v>1</v>
      </c>
      <c r="O3919" s="11" t="s">
        <v>8269</v>
      </c>
      <c r="P3919" s="14">
        <f>ROUND(E3919/D3919*100,0)</f>
        <v>110</v>
      </c>
      <c r="Q3919" s="11">
        <f>IFERROR(ROUND(E3919/M3919,2),0)</f>
        <v>20.079999999999998</v>
      </c>
      <c r="R3919" s="16" t="s">
        <v>8315</v>
      </c>
      <c r="S3919" s="11" t="s">
        <v>8316</v>
      </c>
      <c r="T3919" s="21">
        <f>(((K3919/60)/60)/24)+DATE(1970,1,1)</f>
        <v>42142.514016203699</v>
      </c>
      <c r="U3919" s="21">
        <f>(((I3919/60)/60)/24)+DATE(1970,1,1)</f>
        <v>42155.958333333328</v>
      </c>
    </row>
    <row r="3920" spans="1:21" ht="49" x14ac:dyDescent="0.25">
      <c r="A3920">
        <v>4089</v>
      </c>
      <c r="B3920" s="9" t="s">
        <v>4085</v>
      </c>
      <c r="C3920" s="3" t="s">
        <v>8192</v>
      </c>
      <c r="D3920" s="12">
        <v>5000</v>
      </c>
      <c r="E3920" s="13">
        <v>240</v>
      </c>
      <c r="F3920" s="11" t="s">
        <v>8220</v>
      </c>
      <c r="G3920" s="11" t="s">
        <v>8223</v>
      </c>
      <c r="H3920" s="11" t="s">
        <v>8245</v>
      </c>
      <c r="I3920" s="11">
        <v>1433093700</v>
      </c>
      <c r="K3920" s="11">
        <v>1430242488</v>
      </c>
      <c r="L3920" s="11" t="b">
        <v>0</v>
      </c>
      <c r="M3920" s="11">
        <v>8</v>
      </c>
      <c r="N3920" s="11" t="b">
        <v>0</v>
      </c>
      <c r="O3920" s="11" t="s">
        <v>8269</v>
      </c>
      <c r="P3920" s="14">
        <f>ROUND(E3920/D3920*100,0)</f>
        <v>5</v>
      </c>
      <c r="Q3920" s="11">
        <f>IFERROR(ROUND(E3920/M3920,2),0)</f>
        <v>30</v>
      </c>
      <c r="R3920" s="16" t="s">
        <v>8315</v>
      </c>
      <c r="S3920" s="11" t="s">
        <v>8316</v>
      </c>
      <c r="T3920" s="21">
        <f>(((K3920/60)/60)/24)+DATE(1970,1,1)</f>
        <v>42122.732499999998</v>
      </c>
      <c r="U3920" s="21">
        <f>(((I3920/60)/60)/24)+DATE(1970,1,1)</f>
        <v>42155.732638888891</v>
      </c>
    </row>
    <row r="3921" spans="1:21" ht="49" x14ac:dyDescent="0.25">
      <c r="A3921">
        <v>3663</v>
      </c>
      <c r="B3921" s="9" t="s">
        <v>3660</v>
      </c>
      <c r="C3921" s="3" t="s">
        <v>7773</v>
      </c>
      <c r="D3921" s="12">
        <v>225</v>
      </c>
      <c r="E3921" s="13">
        <v>234</v>
      </c>
      <c r="F3921" s="11" t="s">
        <v>8218</v>
      </c>
      <c r="G3921" s="11" t="s">
        <v>8224</v>
      </c>
      <c r="H3921" s="11" t="s">
        <v>8246</v>
      </c>
      <c r="I3921" s="11">
        <v>1482321030</v>
      </c>
      <c r="K3921" s="11">
        <v>1477133430</v>
      </c>
      <c r="L3921" s="11" t="b">
        <v>0</v>
      </c>
      <c r="M3921" s="11">
        <v>9</v>
      </c>
      <c r="N3921" s="11" t="b">
        <v>1</v>
      </c>
      <c r="O3921" s="11" t="s">
        <v>8269</v>
      </c>
      <c r="P3921" s="14">
        <f>ROUND(E3921/D3921*100,0)</f>
        <v>104</v>
      </c>
      <c r="Q3921" s="11">
        <f>IFERROR(ROUND(E3921/M3921,2),0)</f>
        <v>26</v>
      </c>
      <c r="R3921" s="16" t="s">
        <v>8315</v>
      </c>
      <c r="S3921" s="11" t="s">
        <v>8316</v>
      </c>
      <c r="T3921" s="21">
        <f>(((K3921/60)/60)/24)+DATE(1970,1,1)</f>
        <v>42665.451736111107</v>
      </c>
      <c r="U3921" s="21">
        <f>(((I3921/60)/60)/24)+DATE(1970,1,1)</f>
        <v>42725.493402777778</v>
      </c>
    </row>
    <row r="3922" spans="1:21" ht="49" x14ac:dyDescent="0.25">
      <c r="A3922">
        <v>3536</v>
      </c>
      <c r="B3922" s="9" t="s">
        <v>3535</v>
      </c>
      <c r="C3922" s="3" t="s">
        <v>7646</v>
      </c>
      <c r="D3922" s="12">
        <v>150</v>
      </c>
      <c r="E3922" s="13">
        <v>230</v>
      </c>
      <c r="F3922" s="11" t="s">
        <v>8218</v>
      </c>
      <c r="G3922" s="11" t="s">
        <v>8224</v>
      </c>
      <c r="H3922" s="11" t="s">
        <v>8246</v>
      </c>
      <c r="I3922" s="11">
        <v>1450612740</v>
      </c>
      <c r="K3922" s="11">
        <v>1448040425</v>
      </c>
      <c r="L3922" s="11" t="b">
        <v>0</v>
      </c>
      <c r="M3922" s="11">
        <v>17</v>
      </c>
      <c r="N3922" s="11" t="b">
        <v>1</v>
      </c>
      <c r="O3922" s="11" t="s">
        <v>8269</v>
      </c>
      <c r="P3922" s="14">
        <f>ROUND(E3922/D3922*100,0)</f>
        <v>153</v>
      </c>
      <c r="Q3922" s="11">
        <f>IFERROR(ROUND(E3922/M3922,2),0)</f>
        <v>13.53</v>
      </c>
      <c r="R3922" s="16" t="s">
        <v>8315</v>
      </c>
      <c r="S3922" s="11" t="s">
        <v>8316</v>
      </c>
      <c r="T3922" s="21">
        <f>(((K3922/60)/60)/24)+DATE(1970,1,1)</f>
        <v>42328.727141203708</v>
      </c>
      <c r="U3922" s="21">
        <f>(((I3922/60)/60)/24)+DATE(1970,1,1)</f>
        <v>42358.499305555553</v>
      </c>
    </row>
    <row r="3923" spans="1:21" ht="49" x14ac:dyDescent="0.25">
      <c r="A3923">
        <v>3134</v>
      </c>
      <c r="B3923" s="9" t="s">
        <v>3134</v>
      </c>
      <c r="C3923" s="3" t="s">
        <v>7244</v>
      </c>
      <c r="D3923" s="12">
        <v>1000</v>
      </c>
      <c r="E3923" s="13">
        <v>225</v>
      </c>
      <c r="F3923" s="11" t="s">
        <v>8221</v>
      </c>
      <c r="G3923" s="11" t="s">
        <v>8224</v>
      </c>
      <c r="H3923" s="11" t="s">
        <v>8246</v>
      </c>
      <c r="I3923" s="11">
        <v>1490631419</v>
      </c>
      <c r="K3923" s="11">
        <v>1488820619</v>
      </c>
      <c r="L3923" s="11" t="b">
        <v>0</v>
      </c>
      <c r="M3923" s="11">
        <v>12</v>
      </c>
      <c r="N3923" s="11" t="b">
        <v>0</v>
      </c>
      <c r="O3923" s="11" t="s">
        <v>8269</v>
      </c>
      <c r="P3923" s="14">
        <f>ROUND(E3923/D3923*100,0)</f>
        <v>23</v>
      </c>
      <c r="Q3923" s="11">
        <f>IFERROR(ROUND(E3923/M3923,2),0)</f>
        <v>18.75</v>
      </c>
      <c r="R3923" s="16" t="s">
        <v>8315</v>
      </c>
      <c r="S3923" s="11" t="s">
        <v>8316</v>
      </c>
      <c r="T3923" s="21">
        <f>(((K3923/60)/60)/24)+DATE(1970,1,1)</f>
        <v>42800.720127314817</v>
      </c>
      <c r="U3923" s="21">
        <f>(((I3923/60)/60)/24)+DATE(1970,1,1)</f>
        <v>42821.678460648152</v>
      </c>
    </row>
    <row r="3924" spans="1:21" ht="49" x14ac:dyDescent="0.25">
      <c r="A3924">
        <v>3830</v>
      </c>
      <c r="B3924" s="9" t="s">
        <v>3827</v>
      </c>
      <c r="C3924" s="3" t="s">
        <v>7939</v>
      </c>
      <c r="D3924" s="12">
        <v>100</v>
      </c>
      <c r="E3924" s="13">
        <v>225</v>
      </c>
      <c r="F3924" s="11" t="s">
        <v>8218</v>
      </c>
      <c r="G3924" s="11" t="s">
        <v>8223</v>
      </c>
      <c r="H3924" s="11" t="s">
        <v>8245</v>
      </c>
      <c r="I3924" s="11">
        <v>1464371211</v>
      </c>
      <c r="K3924" s="11">
        <v>1463161611</v>
      </c>
      <c r="L3924" s="11" t="b">
        <v>0</v>
      </c>
      <c r="M3924" s="11">
        <v>3</v>
      </c>
      <c r="N3924" s="11" t="b">
        <v>1</v>
      </c>
      <c r="O3924" s="11" t="s">
        <v>8269</v>
      </c>
      <c r="P3924" s="14">
        <f>ROUND(E3924/D3924*100,0)</f>
        <v>225</v>
      </c>
      <c r="Q3924" s="11">
        <f>IFERROR(ROUND(E3924/M3924,2),0)</f>
        <v>75</v>
      </c>
      <c r="R3924" s="16" t="s">
        <v>8315</v>
      </c>
      <c r="S3924" s="11" t="s">
        <v>8316</v>
      </c>
      <c r="T3924" s="21">
        <f>(((K3924/60)/60)/24)+DATE(1970,1,1)</f>
        <v>42503.740868055553</v>
      </c>
      <c r="U3924" s="21">
        <f>(((I3924/60)/60)/24)+DATE(1970,1,1)</f>
        <v>42517.740868055553</v>
      </c>
    </row>
    <row r="3925" spans="1:21" ht="49" x14ac:dyDescent="0.25">
      <c r="A3925">
        <v>4044</v>
      </c>
      <c r="B3925" s="9" t="s">
        <v>4040</v>
      </c>
      <c r="C3925" s="3" t="s">
        <v>8148</v>
      </c>
      <c r="D3925" s="12">
        <v>600</v>
      </c>
      <c r="E3925" s="13">
        <v>225</v>
      </c>
      <c r="F3925" s="11" t="s">
        <v>8220</v>
      </c>
      <c r="G3925" s="11" t="s">
        <v>8223</v>
      </c>
      <c r="H3925" s="11" t="s">
        <v>8245</v>
      </c>
      <c r="I3925" s="11">
        <v>1428642000</v>
      </c>
      <c r="K3925" s="11">
        <v>1426050982</v>
      </c>
      <c r="L3925" s="11" t="b">
        <v>0</v>
      </c>
      <c r="M3925" s="11">
        <v>4</v>
      </c>
      <c r="N3925" s="11" t="b">
        <v>0</v>
      </c>
      <c r="O3925" s="11" t="s">
        <v>8269</v>
      </c>
      <c r="P3925" s="14">
        <f>ROUND(E3925/D3925*100,0)</f>
        <v>38</v>
      </c>
      <c r="Q3925" s="11">
        <f>IFERROR(ROUND(E3925/M3925,2),0)</f>
        <v>56.25</v>
      </c>
      <c r="R3925" s="16" t="s">
        <v>8315</v>
      </c>
      <c r="S3925" s="11" t="s">
        <v>8316</v>
      </c>
      <c r="T3925" s="21">
        <f>(((K3925/60)/60)/24)+DATE(1970,1,1)</f>
        <v>42074.219699074078</v>
      </c>
      <c r="U3925" s="21">
        <f>(((I3925/60)/60)/24)+DATE(1970,1,1)</f>
        <v>42104.208333333328</v>
      </c>
    </row>
    <row r="3926" spans="1:21" ht="49" x14ac:dyDescent="0.25">
      <c r="A3926">
        <v>4088</v>
      </c>
      <c r="B3926" s="9" t="s">
        <v>4084</v>
      </c>
      <c r="C3926" s="3" t="s">
        <v>8191</v>
      </c>
      <c r="D3926" s="12">
        <v>2000</v>
      </c>
      <c r="E3926" s="13">
        <v>216</v>
      </c>
      <c r="F3926" s="11" t="s">
        <v>8220</v>
      </c>
      <c r="G3926" s="11" t="s">
        <v>8224</v>
      </c>
      <c r="H3926" s="11" t="s">
        <v>8246</v>
      </c>
      <c r="I3926" s="11">
        <v>1421403960</v>
      </c>
      <c r="K3926" s="11">
        <v>1418827324</v>
      </c>
      <c r="L3926" s="11" t="b">
        <v>0</v>
      </c>
      <c r="M3926" s="11">
        <v>3</v>
      </c>
      <c r="N3926" s="11" t="b">
        <v>0</v>
      </c>
      <c r="O3926" s="11" t="s">
        <v>8269</v>
      </c>
      <c r="P3926" s="14">
        <f>ROUND(E3926/D3926*100,0)</f>
        <v>11</v>
      </c>
      <c r="Q3926" s="11">
        <f>IFERROR(ROUND(E3926/M3926,2),0)</f>
        <v>72</v>
      </c>
      <c r="R3926" s="16" t="s">
        <v>8315</v>
      </c>
      <c r="S3926" s="11" t="s">
        <v>8316</v>
      </c>
      <c r="T3926" s="21">
        <f>(((K3926/60)/60)/24)+DATE(1970,1,1)</f>
        <v>41990.612546296295</v>
      </c>
      <c r="U3926" s="21">
        <f>(((I3926/60)/60)/24)+DATE(1970,1,1)</f>
        <v>42020.434722222228</v>
      </c>
    </row>
    <row r="3927" spans="1:21" ht="49" x14ac:dyDescent="0.25">
      <c r="A3927">
        <v>4027</v>
      </c>
      <c r="B3927" s="9" t="s">
        <v>4023</v>
      </c>
      <c r="C3927" s="3" t="s">
        <v>8132</v>
      </c>
      <c r="D3927" s="12">
        <v>3000</v>
      </c>
      <c r="E3927" s="13">
        <v>215</v>
      </c>
      <c r="F3927" s="11" t="s">
        <v>8220</v>
      </c>
      <c r="G3927" s="11" t="s">
        <v>8223</v>
      </c>
      <c r="H3927" s="11" t="s">
        <v>8245</v>
      </c>
      <c r="I3927" s="11">
        <v>1487811600</v>
      </c>
      <c r="K3927" s="11">
        <v>1486077481</v>
      </c>
      <c r="L3927" s="11" t="b">
        <v>0</v>
      </c>
      <c r="M3927" s="11">
        <v>7</v>
      </c>
      <c r="N3927" s="11" t="b">
        <v>0</v>
      </c>
      <c r="O3927" s="11" t="s">
        <v>8269</v>
      </c>
      <c r="P3927" s="14">
        <f>ROUND(E3927/D3927*100,0)</f>
        <v>7</v>
      </c>
      <c r="Q3927" s="11">
        <f>IFERROR(ROUND(E3927/M3927,2),0)</f>
        <v>30.71</v>
      </c>
      <c r="R3927" s="16" t="s">
        <v>8315</v>
      </c>
      <c r="S3927" s="11" t="s">
        <v>8316</v>
      </c>
      <c r="T3927" s="21">
        <f>(((K3927/60)/60)/24)+DATE(1970,1,1)</f>
        <v>42768.97084490741</v>
      </c>
      <c r="U3927" s="21">
        <f>(((I3927/60)/60)/24)+DATE(1970,1,1)</f>
        <v>42789.041666666672</v>
      </c>
    </row>
    <row r="3928" spans="1:21" ht="49" x14ac:dyDescent="0.25">
      <c r="A3928">
        <v>3978</v>
      </c>
      <c r="B3928" s="9" t="s">
        <v>3975</v>
      </c>
      <c r="C3928" s="3" t="s">
        <v>8085</v>
      </c>
      <c r="D3928" s="12">
        <v>2000</v>
      </c>
      <c r="E3928" s="13">
        <v>214</v>
      </c>
      <c r="F3928" s="11" t="s">
        <v>8220</v>
      </c>
      <c r="G3928" s="11" t="s">
        <v>8223</v>
      </c>
      <c r="H3928" s="11" t="s">
        <v>8245</v>
      </c>
      <c r="I3928" s="11">
        <v>1422717953</v>
      </c>
      <c r="K3928" s="11">
        <v>1417533953</v>
      </c>
      <c r="L3928" s="11" t="b">
        <v>0</v>
      </c>
      <c r="M3928" s="11">
        <v>8</v>
      </c>
      <c r="N3928" s="11" t="b">
        <v>0</v>
      </c>
      <c r="O3928" s="11" t="s">
        <v>8269</v>
      </c>
      <c r="P3928" s="14">
        <f>ROUND(E3928/D3928*100,0)</f>
        <v>11</v>
      </c>
      <c r="Q3928" s="11">
        <f>IFERROR(ROUND(E3928/M3928,2),0)</f>
        <v>26.75</v>
      </c>
      <c r="R3928" s="16" t="s">
        <v>8315</v>
      </c>
      <c r="S3928" s="11" t="s">
        <v>8316</v>
      </c>
      <c r="T3928" s="21">
        <f>(((K3928/60)/60)/24)+DATE(1970,1,1)</f>
        <v>41975.642974537041</v>
      </c>
      <c r="U3928" s="21">
        <f>(((I3928/60)/60)/24)+DATE(1970,1,1)</f>
        <v>42035.642974537041</v>
      </c>
    </row>
    <row r="3929" spans="1:21" ht="49" x14ac:dyDescent="0.25">
      <c r="A3929">
        <v>3969</v>
      </c>
      <c r="B3929" s="9" t="s">
        <v>3966</v>
      </c>
      <c r="C3929" s="3" t="s">
        <v>8076</v>
      </c>
      <c r="D3929" s="12">
        <v>2825</v>
      </c>
      <c r="E3929" s="13">
        <v>211</v>
      </c>
      <c r="F3929" s="11" t="s">
        <v>8220</v>
      </c>
      <c r="G3929" s="11" t="s">
        <v>8223</v>
      </c>
      <c r="H3929" s="11" t="s">
        <v>8245</v>
      </c>
      <c r="I3929" s="11">
        <v>1472442900</v>
      </c>
      <c r="K3929" s="11">
        <v>1471638646</v>
      </c>
      <c r="L3929" s="11" t="b">
        <v>0</v>
      </c>
      <c r="M3929" s="11">
        <v>6</v>
      </c>
      <c r="N3929" s="11" t="b">
        <v>0</v>
      </c>
      <c r="O3929" s="11" t="s">
        <v>8269</v>
      </c>
      <c r="P3929" s="14">
        <f>ROUND(E3929/D3929*100,0)</f>
        <v>7</v>
      </c>
      <c r="Q3929" s="11">
        <f>IFERROR(ROUND(E3929/M3929,2),0)</f>
        <v>35.17</v>
      </c>
      <c r="R3929" s="16" t="s">
        <v>8315</v>
      </c>
      <c r="S3929" s="11" t="s">
        <v>8316</v>
      </c>
      <c r="T3929" s="21">
        <f>(((K3929/60)/60)/24)+DATE(1970,1,1)</f>
        <v>42601.854699074072</v>
      </c>
      <c r="U3929" s="21">
        <f>(((I3929/60)/60)/24)+DATE(1970,1,1)</f>
        <v>42611.163194444445</v>
      </c>
    </row>
    <row r="3930" spans="1:21" ht="33" x14ac:dyDescent="0.25">
      <c r="A3930">
        <v>3972</v>
      </c>
      <c r="B3930" s="9" t="s">
        <v>3969</v>
      </c>
      <c r="C3930" s="3" t="s">
        <v>8079</v>
      </c>
      <c r="D3930" s="12">
        <v>1000</v>
      </c>
      <c r="E3930" s="13">
        <v>211</v>
      </c>
      <c r="F3930" s="11" t="s">
        <v>8220</v>
      </c>
      <c r="G3930" s="11" t="s">
        <v>8223</v>
      </c>
      <c r="H3930" s="11" t="s">
        <v>8245</v>
      </c>
      <c r="I3930" s="11">
        <v>1423186634</v>
      </c>
      <c r="K3930" s="11">
        <v>1418002634</v>
      </c>
      <c r="L3930" s="11" t="b">
        <v>0</v>
      </c>
      <c r="M3930" s="11">
        <v>8</v>
      </c>
      <c r="N3930" s="11" t="b">
        <v>0</v>
      </c>
      <c r="O3930" s="11" t="s">
        <v>8269</v>
      </c>
      <c r="P3930" s="14">
        <f>ROUND(E3930/D3930*100,0)</f>
        <v>21</v>
      </c>
      <c r="Q3930" s="11">
        <f>IFERROR(ROUND(E3930/M3930,2),0)</f>
        <v>26.38</v>
      </c>
      <c r="R3930" s="16" t="s">
        <v>8315</v>
      </c>
      <c r="S3930" s="11" t="s">
        <v>8316</v>
      </c>
      <c r="T3930" s="21">
        <f>(((K3930/60)/60)/24)+DATE(1970,1,1)</f>
        <v>41981.067523148144</v>
      </c>
      <c r="U3930" s="21">
        <f>(((I3930/60)/60)/24)+DATE(1970,1,1)</f>
        <v>42041.067523148144</v>
      </c>
    </row>
    <row r="3931" spans="1:21" ht="49" x14ac:dyDescent="0.25">
      <c r="A3931">
        <v>4091</v>
      </c>
      <c r="B3931" s="9" t="s">
        <v>4087</v>
      </c>
      <c r="C3931" s="3" t="s">
        <v>8194</v>
      </c>
      <c r="D3931" s="12">
        <v>1600</v>
      </c>
      <c r="E3931" s="13">
        <v>204</v>
      </c>
      <c r="F3931" s="11" t="s">
        <v>8220</v>
      </c>
      <c r="G3931" s="11" t="s">
        <v>8223</v>
      </c>
      <c r="H3931" s="11" t="s">
        <v>8245</v>
      </c>
      <c r="I3931" s="11">
        <v>1421410151</v>
      </c>
      <c r="K3931" s="11">
        <v>1418818151</v>
      </c>
      <c r="L3931" s="11" t="b">
        <v>0</v>
      </c>
      <c r="M3931" s="11">
        <v>8</v>
      </c>
      <c r="N3931" s="11" t="b">
        <v>0</v>
      </c>
      <c r="O3931" s="11" t="s">
        <v>8269</v>
      </c>
      <c r="P3931" s="14">
        <f>ROUND(E3931/D3931*100,0)</f>
        <v>13</v>
      </c>
      <c r="Q3931" s="11">
        <f>IFERROR(ROUND(E3931/M3931,2),0)</f>
        <v>25.5</v>
      </c>
      <c r="R3931" s="16" t="s">
        <v>8315</v>
      </c>
      <c r="S3931" s="11" t="s">
        <v>8316</v>
      </c>
      <c r="T3931" s="21">
        <f>(((K3931/60)/60)/24)+DATE(1970,1,1)</f>
        <v>41990.506377314814</v>
      </c>
      <c r="U3931" s="21">
        <f>(((I3931/60)/60)/24)+DATE(1970,1,1)</f>
        <v>42020.506377314814</v>
      </c>
    </row>
    <row r="3932" spans="1:21" ht="21" x14ac:dyDescent="0.25">
      <c r="A3932">
        <v>3746</v>
      </c>
      <c r="B3932" s="9" t="s">
        <v>3743</v>
      </c>
      <c r="C3932" s="3" t="s">
        <v>7856</v>
      </c>
      <c r="D3932" s="12">
        <v>8500</v>
      </c>
      <c r="E3932" s="13">
        <v>202</v>
      </c>
      <c r="F3932" s="11" t="s">
        <v>8220</v>
      </c>
      <c r="G3932" s="11" t="s">
        <v>8223</v>
      </c>
      <c r="H3932" s="11" t="s">
        <v>8245</v>
      </c>
      <c r="I3932" s="11">
        <v>1475918439</v>
      </c>
      <c r="K3932" s="11">
        <v>1473326439</v>
      </c>
      <c r="L3932" s="11" t="b">
        <v>0</v>
      </c>
      <c r="M3932" s="11">
        <v>1</v>
      </c>
      <c r="N3932" s="11" t="b">
        <v>0</v>
      </c>
      <c r="O3932" s="11" t="s">
        <v>8269</v>
      </c>
      <c r="P3932" s="14">
        <f>ROUND(E3932/D3932*100,0)</f>
        <v>2</v>
      </c>
      <c r="Q3932" s="11">
        <f>IFERROR(ROUND(E3932/M3932,2),0)</f>
        <v>202</v>
      </c>
      <c r="R3932" s="16" t="s">
        <v>8315</v>
      </c>
      <c r="S3932" s="11" t="s">
        <v>8316</v>
      </c>
      <c r="T3932" s="21">
        <f>(((K3932/60)/60)/24)+DATE(1970,1,1)</f>
        <v>42621.389340277776</v>
      </c>
      <c r="U3932" s="21">
        <f>(((I3932/60)/60)/24)+DATE(1970,1,1)</f>
        <v>42651.389340277776</v>
      </c>
    </row>
    <row r="3933" spans="1:21" ht="49" x14ac:dyDescent="0.25">
      <c r="A3933">
        <v>3588</v>
      </c>
      <c r="B3933" s="9" t="s">
        <v>3587</v>
      </c>
      <c r="C3933" s="3" t="s">
        <v>7698</v>
      </c>
      <c r="D3933" s="12">
        <v>200</v>
      </c>
      <c r="E3933" s="13">
        <v>201</v>
      </c>
      <c r="F3933" s="11" t="s">
        <v>8218</v>
      </c>
      <c r="G3933" s="11" t="s">
        <v>8224</v>
      </c>
      <c r="H3933" s="11" t="s">
        <v>8246</v>
      </c>
      <c r="I3933" s="11">
        <v>1430348400</v>
      </c>
      <c r="K3933" s="11">
        <v>1428436410</v>
      </c>
      <c r="L3933" s="11" t="b">
        <v>0</v>
      </c>
      <c r="M3933" s="11">
        <v>11</v>
      </c>
      <c r="N3933" s="11" t="b">
        <v>1</v>
      </c>
      <c r="O3933" s="11" t="s">
        <v>8269</v>
      </c>
      <c r="P3933" s="14">
        <f>ROUND(E3933/D3933*100,0)</f>
        <v>101</v>
      </c>
      <c r="Q3933" s="11">
        <f>IFERROR(ROUND(E3933/M3933,2),0)</f>
        <v>18.27</v>
      </c>
      <c r="R3933" s="16" t="s">
        <v>8315</v>
      </c>
      <c r="S3933" s="11" t="s">
        <v>8316</v>
      </c>
      <c r="T3933" s="21">
        <f>(((K3933/60)/60)/24)+DATE(1970,1,1)</f>
        <v>42101.828819444447</v>
      </c>
      <c r="U3933" s="21">
        <f>(((I3933/60)/60)/24)+DATE(1970,1,1)</f>
        <v>42123.958333333328</v>
      </c>
    </row>
    <row r="3934" spans="1:21" ht="49" x14ac:dyDescent="0.25">
      <c r="A3934">
        <v>4003</v>
      </c>
      <c r="B3934" s="9" t="s">
        <v>3999</v>
      </c>
      <c r="C3934" s="3" t="s">
        <v>8071</v>
      </c>
      <c r="D3934" s="12">
        <v>2000</v>
      </c>
      <c r="E3934" s="13">
        <v>201</v>
      </c>
      <c r="F3934" s="11" t="s">
        <v>8220</v>
      </c>
      <c r="G3934" s="11" t="s">
        <v>8223</v>
      </c>
      <c r="H3934" s="11" t="s">
        <v>8245</v>
      </c>
      <c r="I3934" s="11">
        <v>1424009147</v>
      </c>
      <c r="K3934" s="11">
        <v>1421417147</v>
      </c>
      <c r="L3934" s="11" t="b">
        <v>0</v>
      </c>
      <c r="M3934" s="11">
        <v>2</v>
      </c>
      <c r="N3934" s="11" t="b">
        <v>0</v>
      </c>
      <c r="O3934" s="11" t="s">
        <v>8269</v>
      </c>
      <c r="P3934" s="14">
        <f>ROUND(E3934/D3934*100,0)</f>
        <v>10</v>
      </c>
      <c r="Q3934" s="11">
        <f>IFERROR(ROUND(E3934/M3934,2),0)</f>
        <v>100.5</v>
      </c>
      <c r="R3934" s="16" t="s">
        <v>8315</v>
      </c>
      <c r="S3934" s="11" t="s">
        <v>8316</v>
      </c>
      <c r="T3934" s="21">
        <f>(((K3934/60)/60)/24)+DATE(1970,1,1)</f>
        <v>42020.587349537032</v>
      </c>
      <c r="U3934" s="21">
        <f>(((I3934/60)/60)/24)+DATE(1970,1,1)</f>
        <v>42050.587349537032</v>
      </c>
    </row>
    <row r="3935" spans="1:21" ht="33" x14ac:dyDescent="0.25">
      <c r="A3935">
        <v>3415</v>
      </c>
      <c r="B3935" s="9" t="s">
        <v>3414</v>
      </c>
      <c r="C3935" s="3" t="s">
        <v>7525</v>
      </c>
      <c r="D3935" s="12">
        <v>200</v>
      </c>
      <c r="E3935" s="13">
        <v>200</v>
      </c>
      <c r="F3935" s="11" t="s">
        <v>8218</v>
      </c>
      <c r="G3935" s="11" t="s">
        <v>8223</v>
      </c>
      <c r="H3935" s="11" t="s">
        <v>8245</v>
      </c>
      <c r="I3935" s="11">
        <v>1460935800</v>
      </c>
      <c r="K3935" s="11">
        <v>1459999656</v>
      </c>
      <c r="L3935" s="11" t="b">
        <v>0</v>
      </c>
      <c r="M3935" s="11">
        <v>9</v>
      </c>
      <c r="N3935" s="11" t="b">
        <v>1</v>
      </c>
      <c r="O3935" s="11" t="s">
        <v>8269</v>
      </c>
      <c r="P3935" s="14">
        <f>ROUND(E3935/D3935*100,0)</f>
        <v>100</v>
      </c>
      <c r="Q3935" s="11">
        <f>IFERROR(ROUND(E3935/M3935,2),0)</f>
        <v>22.22</v>
      </c>
      <c r="R3935" s="16" t="s">
        <v>8315</v>
      </c>
      <c r="S3935" s="11" t="s">
        <v>8316</v>
      </c>
      <c r="T3935" s="21">
        <f>(((K3935/60)/60)/24)+DATE(1970,1,1)</f>
        <v>42467.144166666665</v>
      </c>
      <c r="U3935" s="21">
        <f>(((I3935/60)/60)/24)+DATE(1970,1,1)</f>
        <v>42477.979166666672</v>
      </c>
    </row>
    <row r="3936" spans="1:21" ht="49" x14ac:dyDescent="0.25">
      <c r="A3936">
        <v>4034</v>
      </c>
      <c r="B3936" s="9" t="s">
        <v>4030</v>
      </c>
      <c r="C3936" s="3" t="s">
        <v>8139</v>
      </c>
      <c r="D3936" s="12">
        <v>13500</v>
      </c>
      <c r="E3936" s="13">
        <v>200</v>
      </c>
      <c r="F3936" s="11" t="s">
        <v>8220</v>
      </c>
      <c r="G3936" s="11" t="s">
        <v>8223</v>
      </c>
      <c r="H3936" s="11" t="s">
        <v>8245</v>
      </c>
      <c r="I3936" s="11">
        <v>1428097450</v>
      </c>
      <c r="K3936" s="11">
        <v>1425509050</v>
      </c>
      <c r="L3936" s="11" t="b">
        <v>0</v>
      </c>
      <c r="M3936" s="11">
        <v>2</v>
      </c>
      <c r="N3936" s="11" t="b">
        <v>0</v>
      </c>
      <c r="O3936" s="11" t="s">
        <v>8269</v>
      </c>
      <c r="P3936" s="14">
        <f>ROUND(E3936/D3936*100,0)</f>
        <v>1</v>
      </c>
      <c r="Q3936" s="11">
        <f>IFERROR(ROUND(E3936/M3936,2),0)</f>
        <v>100</v>
      </c>
      <c r="R3936" s="16" t="s">
        <v>8315</v>
      </c>
      <c r="S3936" s="11" t="s">
        <v>8316</v>
      </c>
      <c r="T3936" s="21">
        <f>(((K3936/60)/60)/24)+DATE(1970,1,1)</f>
        <v>42067.947337962964</v>
      </c>
      <c r="U3936" s="21">
        <f>(((I3936/60)/60)/24)+DATE(1970,1,1)</f>
        <v>42097.905671296292</v>
      </c>
    </row>
    <row r="3937" spans="1:21" ht="49" x14ac:dyDescent="0.25">
      <c r="A3937">
        <v>3429</v>
      </c>
      <c r="B3937" s="9" t="s">
        <v>3428</v>
      </c>
      <c r="C3937" s="3" t="s">
        <v>7539</v>
      </c>
      <c r="D3937" s="12">
        <v>150</v>
      </c>
      <c r="E3937" s="13">
        <v>195</v>
      </c>
      <c r="F3937" s="11" t="s">
        <v>8218</v>
      </c>
      <c r="G3937" s="11" t="s">
        <v>8224</v>
      </c>
      <c r="H3937" s="11" t="s">
        <v>8246</v>
      </c>
      <c r="I3937" s="11">
        <v>1478046661</v>
      </c>
      <c r="K3937" s="11">
        <v>1476837061</v>
      </c>
      <c r="L3937" s="11" t="b">
        <v>0</v>
      </c>
      <c r="M3937" s="11">
        <v>12</v>
      </c>
      <c r="N3937" s="11" t="b">
        <v>1</v>
      </c>
      <c r="O3937" s="11" t="s">
        <v>8269</v>
      </c>
      <c r="P3937" s="14">
        <f>ROUND(E3937/D3937*100,0)</f>
        <v>130</v>
      </c>
      <c r="Q3937" s="11">
        <f>IFERROR(ROUND(E3937/M3937,2),0)</f>
        <v>16.25</v>
      </c>
      <c r="R3937" s="16" t="s">
        <v>8315</v>
      </c>
      <c r="S3937" s="11" t="s">
        <v>8316</v>
      </c>
      <c r="T3937" s="21">
        <f>(((K3937/60)/60)/24)+DATE(1970,1,1)</f>
        <v>42662.021539351852</v>
      </c>
      <c r="U3937" s="21">
        <f>(((I3937/60)/60)/24)+DATE(1970,1,1)</f>
        <v>42676.021539351852</v>
      </c>
    </row>
    <row r="3938" spans="1:21" ht="33" x14ac:dyDescent="0.25">
      <c r="A3938">
        <v>3946</v>
      </c>
      <c r="B3938" s="9" t="s">
        <v>3943</v>
      </c>
      <c r="C3938" s="3" t="s">
        <v>8054</v>
      </c>
      <c r="D3938" s="12">
        <v>6000</v>
      </c>
      <c r="E3938" s="13">
        <v>195</v>
      </c>
      <c r="F3938" s="11" t="s">
        <v>8220</v>
      </c>
      <c r="G3938" s="11" t="s">
        <v>8223</v>
      </c>
      <c r="H3938" s="11" t="s">
        <v>8245</v>
      </c>
      <c r="I3938" s="11">
        <v>1425110400</v>
      </c>
      <c r="K3938" s="11">
        <v>1422388822</v>
      </c>
      <c r="L3938" s="11" t="b">
        <v>0</v>
      </c>
      <c r="M3938" s="11">
        <v>5</v>
      </c>
      <c r="N3938" s="11" t="b">
        <v>0</v>
      </c>
      <c r="O3938" s="11" t="s">
        <v>8269</v>
      </c>
      <c r="P3938" s="14">
        <f>ROUND(E3938/D3938*100,0)</f>
        <v>3</v>
      </c>
      <c r="Q3938" s="11">
        <f>IFERROR(ROUND(E3938/M3938,2),0)</f>
        <v>39</v>
      </c>
      <c r="R3938" s="16" t="s">
        <v>8315</v>
      </c>
      <c r="S3938" s="11" t="s">
        <v>8316</v>
      </c>
      <c r="T3938" s="21">
        <f>(((K3938/60)/60)/24)+DATE(1970,1,1)</f>
        <v>42031.833587962959</v>
      </c>
      <c r="U3938" s="21">
        <f>(((I3938/60)/60)/24)+DATE(1970,1,1)</f>
        <v>42063.333333333328</v>
      </c>
    </row>
    <row r="3939" spans="1:21" ht="49" x14ac:dyDescent="0.25">
      <c r="A3939">
        <v>3846</v>
      </c>
      <c r="B3939" s="9" t="s">
        <v>3843</v>
      </c>
      <c r="C3939" s="3" t="s">
        <v>7955</v>
      </c>
      <c r="D3939" s="12">
        <v>7000</v>
      </c>
      <c r="E3939" s="13">
        <v>189</v>
      </c>
      <c r="F3939" s="11" t="s">
        <v>8220</v>
      </c>
      <c r="G3939" s="11" t="s">
        <v>8223</v>
      </c>
      <c r="H3939" s="11" t="s">
        <v>8245</v>
      </c>
      <c r="I3939" s="11">
        <v>1412405940</v>
      </c>
      <c r="K3939" s="11">
        <v>1409721542</v>
      </c>
      <c r="L3939" s="11" t="b">
        <v>1</v>
      </c>
      <c r="M3939" s="11">
        <v>8</v>
      </c>
      <c r="N3939" s="11" t="b">
        <v>0</v>
      </c>
      <c r="O3939" s="11" t="s">
        <v>8269</v>
      </c>
      <c r="P3939" s="14">
        <f>ROUND(E3939/D3939*100,0)</f>
        <v>3</v>
      </c>
      <c r="Q3939" s="11">
        <f>IFERROR(ROUND(E3939/M3939,2),0)</f>
        <v>23.63</v>
      </c>
      <c r="R3939" s="16" t="s">
        <v>8315</v>
      </c>
      <c r="S3939" s="11" t="s">
        <v>8316</v>
      </c>
      <c r="T3939" s="21">
        <f>(((K3939/60)/60)/24)+DATE(1970,1,1)</f>
        <v>41885.221550925926</v>
      </c>
      <c r="U3939" s="21">
        <f>(((I3939/60)/60)/24)+DATE(1970,1,1)</f>
        <v>41916.290972222225</v>
      </c>
    </row>
    <row r="3940" spans="1:21" ht="49" x14ac:dyDescent="0.25">
      <c r="A3940">
        <v>3910</v>
      </c>
      <c r="B3940" s="9" t="s">
        <v>3907</v>
      </c>
      <c r="C3940" s="3" t="s">
        <v>8018</v>
      </c>
      <c r="D3940" s="12">
        <v>6000</v>
      </c>
      <c r="E3940" s="13">
        <v>185</v>
      </c>
      <c r="F3940" s="11" t="s">
        <v>8220</v>
      </c>
      <c r="G3940" s="11" t="s">
        <v>8223</v>
      </c>
      <c r="H3940" s="11" t="s">
        <v>8245</v>
      </c>
      <c r="I3940" s="11">
        <v>1441649397</v>
      </c>
      <c r="K3940" s="11">
        <v>1439057397</v>
      </c>
      <c r="L3940" s="11" t="b">
        <v>0</v>
      </c>
      <c r="M3940" s="11">
        <v>3</v>
      </c>
      <c r="N3940" s="11" t="b">
        <v>0</v>
      </c>
      <c r="O3940" s="11" t="s">
        <v>8269</v>
      </c>
      <c r="P3940" s="14">
        <f>ROUND(E3940/D3940*100,0)</f>
        <v>3</v>
      </c>
      <c r="Q3940" s="11">
        <f>IFERROR(ROUND(E3940/M3940,2),0)</f>
        <v>61.67</v>
      </c>
      <c r="R3940" s="16" t="s">
        <v>8315</v>
      </c>
      <c r="S3940" s="11" t="s">
        <v>8316</v>
      </c>
      <c r="T3940" s="21">
        <f>(((K3940/60)/60)/24)+DATE(1970,1,1)</f>
        <v>42224.756909722222</v>
      </c>
      <c r="U3940" s="21">
        <f>(((I3940/60)/60)/24)+DATE(1970,1,1)</f>
        <v>42254.756909722222</v>
      </c>
    </row>
    <row r="3941" spans="1:21" ht="49" x14ac:dyDescent="0.25">
      <c r="A3941">
        <v>3508</v>
      </c>
      <c r="B3941" s="9" t="s">
        <v>3507</v>
      </c>
      <c r="C3941" s="3" t="s">
        <v>7618</v>
      </c>
      <c r="D3941" s="12">
        <v>100</v>
      </c>
      <c r="E3941" s="13">
        <v>180</v>
      </c>
      <c r="F3941" s="11" t="s">
        <v>8218</v>
      </c>
      <c r="G3941" s="11" t="s">
        <v>8224</v>
      </c>
      <c r="H3941" s="11" t="s">
        <v>8246</v>
      </c>
      <c r="I3941" s="11">
        <v>1462914000</v>
      </c>
      <c r="K3941" s="11">
        <v>1460914253</v>
      </c>
      <c r="L3941" s="11" t="b">
        <v>0</v>
      </c>
      <c r="M3941" s="11">
        <v>15</v>
      </c>
      <c r="N3941" s="11" t="b">
        <v>1</v>
      </c>
      <c r="O3941" s="11" t="s">
        <v>8269</v>
      </c>
      <c r="P3941" s="14">
        <f>ROUND(E3941/D3941*100,0)</f>
        <v>180</v>
      </c>
      <c r="Q3941" s="11">
        <f>IFERROR(ROUND(E3941/M3941,2),0)</f>
        <v>12</v>
      </c>
      <c r="R3941" s="16" t="s">
        <v>8315</v>
      </c>
      <c r="S3941" s="11" t="s">
        <v>8316</v>
      </c>
      <c r="T3941" s="21">
        <f>(((K3941/60)/60)/24)+DATE(1970,1,1)</f>
        <v>42477.729780092588</v>
      </c>
      <c r="U3941" s="21">
        <f>(((I3941/60)/60)/24)+DATE(1970,1,1)</f>
        <v>42500.875</v>
      </c>
    </row>
    <row r="3942" spans="1:21" ht="49" x14ac:dyDescent="0.25">
      <c r="A3942">
        <v>3905</v>
      </c>
      <c r="B3942" s="9" t="s">
        <v>3902</v>
      </c>
      <c r="C3942" s="3" t="s">
        <v>8013</v>
      </c>
      <c r="D3942" s="12">
        <v>1500</v>
      </c>
      <c r="E3942" s="13">
        <v>173</v>
      </c>
      <c r="F3942" s="11" t="s">
        <v>8220</v>
      </c>
      <c r="G3942" s="11" t="s">
        <v>8224</v>
      </c>
      <c r="H3942" s="11" t="s">
        <v>8246</v>
      </c>
      <c r="I3942" s="11">
        <v>1434063600</v>
      </c>
      <c r="K3942" s="11">
        <v>1430405903</v>
      </c>
      <c r="L3942" s="11" t="b">
        <v>0</v>
      </c>
      <c r="M3942" s="11">
        <v>7</v>
      </c>
      <c r="N3942" s="11" t="b">
        <v>0</v>
      </c>
      <c r="O3942" s="11" t="s">
        <v>8269</v>
      </c>
      <c r="P3942" s="14">
        <f>ROUND(E3942/D3942*100,0)</f>
        <v>12</v>
      </c>
      <c r="Q3942" s="11">
        <f>IFERROR(ROUND(E3942/M3942,2),0)</f>
        <v>24.71</v>
      </c>
      <c r="R3942" s="16" t="s">
        <v>8315</v>
      </c>
      <c r="S3942" s="11" t="s">
        <v>8316</v>
      </c>
      <c r="T3942" s="21">
        <f>(((K3942/60)/60)/24)+DATE(1970,1,1)</f>
        <v>42124.623877314814</v>
      </c>
      <c r="U3942" s="21">
        <f>(((I3942/60)/60)/24)+DATE(1970,1,1)</f>
        <v>42166.958333333328</v>
      </c>
    </row>
    <row r="3943" spans="1:21" ht="49" x14ac:dyDescent="0.25">
      <c r="A3943">
        <v>3896</v>
      </c>
      <c r="B3943" s="9" t="s">
        <v>3893</v>
      </c>
      <c r="C3943" s="3" t="s">
        <v>8004</v>
      </c>
      <c r="D3943" s="12">
        <v>1600</v>
      </c>
      <c r="E3943" s="13">
        <v>170</v>
      </c>
      <c r="F3943" s="11" t="s">
        <v>8220</v>
      </c>
      <c r="G3943" s="11" t="s">
        <v>8223</v>
      </c>
      <c r="H3943" s="11" t="s">
        <v>8245</v>
      </c>
      <c r="I3943" s="11">
        <v>1402979778</v>
      </c>
      <c r="K3943" s="11">
        <v>1401770178</v>
      </c>
      <c r="L3943" s="11" t="b">
        <v>0</v>
      </c>
      <c r="M3943" s="11">
        <v>4</v>
      </c>
      <c r="N3943" s="11" t="b">
        <v>0</v>
      </c>
      <c r="O3943" s="11" t="s">
        <v>8269</v>
      </c>
      <c r="P3943" s="14">
        <f>ROUND(E3943/D3943*100,0)</f>
        <v>11</v>
      </c>
      <c r="Q3943" s="11">
        <f>IFERROR(ROUND(E3943/M3943,2),0)</f>
        <v>42.5</v>
      </c>
      <c r="R3943" s="16" t="s">
        <v>8315</v>
      </c>
      <c r="S3943" s="11" t="s">
        <v>8316</v>
      </c>
      <c r="T3943" s="21">
        <f>(((K3943/60)/60)/24)+DATE(1970,1,1)</f>
        <v>41793.191875000004</v>
      </c>
      <c r="U3943" s="21">
        <f>(((I3943/60)/60)/24)+DATE(1970,1,1)</f>
        <v>41807.191875000004</v>
      </c>
    </row>
    <row r="3944" spans="1:21" ht="65" x14ac:dyDescent="0.25">
      <c r="A3944">
        <v>3982</v>
      </c>
      <c r="B3944" s="9" t="s">
        <v>3978</v>
      </c>
      <c r="C3944" s="3" t="s">
        <v>8088</v>
      </c>
      <c r="D3944" s="12">
        <v>850</v>
      </c>
      <c r="E3944" s="13">
        <v>170</v>
      </c>
      <c r="F3944" s="11" t="s">
        <v>8220</v>
      </c>
      <c r="G3944" s="11" t="s">
        <v>8224</v>
      </c>
      <c r="H3944" s="11" t="s">
        <v>8246</v>
      </c>
      <c r="I3944" s="11">
        <v>1436297180</v>
      </c>
      <c r="K3944" s="11">
        <v>1431113180</v>
      </c>
      <c r="L3944" s="11" t="b">
        <v>0</v>
      </c>
      <c r="M3944" s="11">
        <v>5</v>
      </c>
      <c r="N3944" s="11" t="b">
        <v>0</v>
      </c>
      <c r="O3944" s="11" t="s">
        <v>8269</v>
      </c>
      <c r="P3944" s="14">
        <f>ROUND(E3944/D3944*100,0)</f>
        <v>20</v>
      </c>
      <c r="Q3944" s="11">
        <f>IFERROR(ROUND(E3944/M3944,2),0)</f>
        <v>34</v>
      </c>
      <c r="R3944" s="16" t="s">
        <v>8315</v>
      </c>
      <c r="S3944" s="11" t="s">
        <v>8316</v>
      </c>
      <c r="T3944" s="21">
        <f>(((K3944/60)/60)/24)+DATE(1970,1,1)</f>
        <v>42132.809953703705</v>
      </c>
      <c r="U3944" s="21">
        <f>(((I3944/60)/60)/24)+DATE(1970,1,1)</f>
        <v>42192.809953703705</v>
      </c>
    </row>
    <row r="3945" spans="1:21" ht="33" x14ac:dyDescent="0.25">
      <c r="A3945">
        <v>4070</v>
      </c>
      <c r="B3945" s="9" t="s">
        <v>4066</v>
      </c>
      <c r="C3945" s="3" t="s">
        <v>8173</v>
      </c>
      <c r="D3945" s="12">
        <v>1000</v>
      </c>
      <c r="E3945" s="13">
        <v>165</v>
      </c>
      <c r="F3945" s="11" t="s">
        <v>8220</v>
      </c>
      <c r="G3945" s="11" t="s">
        <v>8223</v>
      </c>
      <c r="H3945" s="11" t="s">
        <v>8245</v>
      </c>
      <c r="I3945" s="11">
        <v>1425178800</v>
      </c>
      <c r="K3945" s="11">
        <v>1422374420</v>
      </c>
      <c r="L3945" s="11" t="b">
        <v>0</v>
      </c>
      <c r="M3945" s="11">
        <v>6</v>
      </c>
      <c r="N3945" s="11" t="b">
        <v>0</v>
      </c>
      <c r="O3945" s="11" t="s">
        <v>8269</v>
      </c>
      <c r="P3945" s="14">
        <f>ROUND(E3945/D3945*100,0)</f>
        <v>17</v>
      </c>
      <c r="Q3945" s="11">
        <f>IFERROR(ROUND(E3945/M3945,2),0)</f>
        <v>27.5</v>
      </c>
      <c r="R3945" s="16" t="s">
        <v>8315</v>
      </c>
      <c r="S3945" s="11" t="s">
        <v>8316</v>
      </c>
      <c r="T3945" s="21">
        <f>(((K3945/60)/60)/24)+DATE(1970,1,1)</f>
        <v>42031.666898148149</v>
      </c>
      <c r="U3945" s="21">
        <f>(((I3945/60)/60)/24)+DATE(1970,1,1)</f>
        <v>42064.125</v>
      </c>
    </row>
    <row r="3946" spans="1:21" ht="49" x14ac:dyDescent="0.25">
      <c r="A3946">
        <v>3135</v>
      </c>
      <c r="B3946" s="9" t="s">
        <v>3135</v>
      </c>
      <c r="C3946" s="3" t="s">
        <v>7245</v>
      </c>
      <c r="D3946" s="12">
        <v>777</v>
      </c>
      <c r="E3946" s="13">
        <v>162</v>
      </c>
      <c r="F3946" s="11" t="s">
        <v>8221</v>
      </c>
      <c r="G3946" s="11" t="s">
        <v>8223</v>
      </c>
      <c r="H3946" s="11" t="s">
        <v>8245</v>
      </c>
      <c r="I3946" s="11">
        <v>1491277121</v>
      </c>
      <c r="K3946" s="11">
        <v>1489376321</v>
      </c>
      <c r="L3946" s="11" t="b">
        <v>0</v>
      </c>
      <c r="M3946" s="11">
        <v>7</v>
      </c>
      <c r="N3946" s="11" t="b">
        <v>0</v>
      </c>
      <c r="O3946" s="11" t="s">
        <v>8269</v>
      </c>
      <c r="P3946" s="14">
        <f>ROUND(E3946/D3946*100,0)</f>
        <v>21</v>
      </c>
      <c r="Q3946" s="11">
        <f>IFERROR(ROUND(E3946/M3946,2),0)</f>
        <v>23.14</v>
      </c>
      <c r="R3946" s="16" t="s">
        <v>8315</v>
      </c>
      <c r="S3946" s="11" t="s">
        <v>8316</v>
      </c>
      <c r="T3946" s="21">
        <f>(((K3946/60)/60)/24)+DATE(1970,1,1)</f>
        <v>42807.151863425926</v>
      </c>
      <c r="U3946" s="21">
        <f>(((I3946/60)/60)/24)+DATE(1970,1,1)</f>
        <v>42829.151863425926</v>
      </c>
    </row>
    <row r="3947" spans="1:21" ht="33" x14ac:dyDescent="0.25">
      <c r="A3947">
        <v>3907</v>
      </c>
      <c r="B3947" s="9" t="s">
        <v>3904</v>
      </c>
      <c r="C3947" s="3" t="s">
        <v>8015</v>
      </c>
      <c r="D3947" s="12">
        <v>1000</v>
      </c>
      <c r="E3947" s="13">
        <v>153</v>
      </c>
      <c r="F3947" s="11" t="s">
        <v>8220</v>
      </c>
      <c r="G3947" s="11" t="s">
        <v>8223</v>
      </c>
      <c r="H3947" s="11" t="s">
        <v>8245</v>
      </c>
      <c r="I3947" s="11">
        <v>1414354080</v>
      </c>
      <c r="K3947" s="11">
        <v>1411587606</v>
      </c>
      <c r="L3947" s="11" t="b">
        <v>0</v>
      </c>
      <c r="M3947" s="11">
        <v>4</v>
      </c>
      <c r="N3947" s="11" t="b">
        <v>0</v>
      </c>
      <c r="O3947" s="11" t="s">
        <v>8269</v>
      </c>
      <c r="P3947" s="14">
        <f>ROUND(E3947/D3947*100,0)</f>
        <v>15</v>
      </c>
      <c r="Q3947" s="11">
        <f>IFERROR(ROUND(E3947/M3947,2),0)</f>
        <v>38.25</v>
      </c>
      <c r="R3947" s="16" t="s">
        <v>8315</v>
      </c>
      <c r="S3947" s="11" t="s">
        <v>8316</v>
      </c>
      <c r="T3947" s="21">
        <f>(((K3947/60)/60)/24)+DATE(1970,1,1)</f>
        <v>41906.819513888891</v>
      </c>
      <c r="U3947" s="21">
        <f>(((I3947/60)/60)/24)+DATE(1970,1,1)</f>
        <v>41938.838888888888</v>
      </c>
    </row>
    <row r="3948" spans="1:21" ht="49" x14ac:dyDescent="0.25">
      <c r="A3948">
        <v>3987</v>
      </c>
      <c r="B3948" s="9" t="s">
        <v>3983</v>
      </c>
      <c r="C3948" s="3" t="s">
        <v>8093</v>
      </c>
      <c r="D3948" s="12">
        <v>400</v>
      </c>
      <c r="E3948" s="13">
        <v>151</v>
      </c>
      <c r="F3948" s="11" t="s">
        <v>8220</v>
      </c>
      <c r="G3948" s="11" t="s">
        <v>8224</v>
      </c>
      <c r="H3948" s="11" t="s">
        <v>8246</v>
      </c>
      <c r="I3948" s="11">
        <v>1400278290</v>
      </c>
      <c r="K3948" s="11">
        <v>1399414290</v>
      </c>
      <c r="L3948" s="11" t="b">
        <v>0</v>
      </c>
      <c r="M3948" s="11">
        <v>13</v>
      </c>
      <c r="N3948" s="11" t="b">
        <v>0</v>
      </c>
      <c r="O3948" s="11" t="s">
        <v>8269</v>
      </c>
      <c r="P3948" s="14">
        <f>ROUND(E3948/D3948*100,0)</f>
        <v>38</v>
      </c>
      <c r="Q3948" s="11">
        <f>IFERROR(ROUND(E3948/M3948,2),0)</f>
        <v>11.62</v>
      </c>
      <c r="R3948" s="16" t="s">
        <v>8315</v>
      </c>
      <c r="S3948" s="11" t="s">
        <v>8316</v>
      </c>
      <c r="T3948" s="21">
        <f>(((K3948/60)/60)/24)+DATE(1970,1,1)</f>
        <v>41765.92465277778</v>
      </c>
      <c r="U3948" s="21">
        <f>(((I3948/60)/60)/24)+DATE(1970,1,1)</f>
        <v>41775.92465277778</v>
      </c>
    </row>
    <row r="3949" spans="1:21" ht="33" x14ac:dyDescent="0.25">
      <c r="A3949">
        <v>3737</v>
      </c>
      <c r="B3949" s="9" t="s">
        <v>3734</v>
      </c>
      <c r="C3949" s="3" t="s">
        <v>7847</v>
      </c>
      <c r="D3949" s="12">
        <v>700</v>
      </c>
      <c r="E3949" s="13">
        <v>150</v>
      </c>
      <c r="F3949" s="11" t="s">
        <v>8220</v>
      </c>
      <c r="G3949" s="11" t="s">
        <v>8223</v>
      </c>
      <c r="H3949" s="11" t="s">
        <v>8245</v>
      </c>
      <c r="I3949" s="11">
        <v>1447311540</v>
      </c>
      <c r="K3949" s="11">
        <v>1445358903</v>
      </c>
      <c r="L3949" s="11" t="b">
        <v>0</v>
      </c>
      <c r="M3949" s="11">
        <v>4</v>
      </c>
      <c r="N3949" s="11" t="b">
        <v>0</v>
      </c>
      <c r="O3949" s="11" t="s">
        <v>8269</v>
      </c>
      <c r="P3949" s="14">
        <f>ROUND(E3949/D3949*100,0)</f>
        <v>21</v>
      </c>
      <c r="Q3949" s="11">
        <f>IFERROR(ROUND(E3949/M3949,2),0)</f>
        <v>37.5</v>
      </c>
      <c r="R3949" s="16" t="s">
        <v>8315</v>
      </c>
      <c r="S3949" s="11" t="s">
        <v>8316</v>
      </c>
      <c r="T3949" s="21">
        <f>(((K3949/60)/60)/24)+DATE(1970,1,1)</f>
        <v>42297.691006944442</v>
      </c>
      <c r="U3949" s="21">
        <f>(((I3949/60)/60)/24)+DATE(1970,1,1)</f>
        <v>42320.290972222225</v>
      </c>
    </row>
    <row r="3950" spans="1:21" ht="49" x14ac:dyDescent="0.25">
      <c r="A3950">
        <v>4102</v>
      </c>
      <c r="B3950" s="9" t="s">
        <v>4098</v>
      </c>
      <c r="C3950" s="3" t="s">
        <v>8205</v>
      </c>
      <c r="D3950" s="12">
        <v>500</v>
      </c>
      <c r="E3950" s="13">
        <v>137</v>
      </c>
      <c r="F3950" s="11" t="s">
        <v>8220</v>
      </c>
      <c r="G3950" s="11" t="s">
        <v>8223</v>
      </c>
      <c r="H3950" s="11" t="s">
        <v>8245</v>
      </c>
      <c r="I3950" s="11">
        <v>1463343673</v>
      </c>
      <c r="K3950" s="11">
        <v>1460751673</v>
      </c>
      <c r="L3950" s="11" t="b">
        <v>0</v>
      </c>
      <c r="M3950" s="11">
        <v>6</v>
      </c>
      <c r="N3950" s="11" t="b">
        <v>0</v>
      </c>
      <c r="O3950" s="11" t="s">
        <v>8269</v>
      </c>
      <c r="P3950" s="14">
        <f>ROUND(E3950/D3950*100,0)</f>
        <v>27</v>
      </c>
      <c r="Q3950" s="11">
        <f>IFERROR(ROUND(E3950/M3950,2),0)</f>
        <v>22.83</v>
      </c>
      <c r="R3950" s="16" t="s">
        <v>8315</v>
      </c>
      <c r="S3950" s="11" t="s">
        <v>8316</v>
      </c>
      <c r="T3950" s="21">
        <f>(((K3950/60)/60)/24)+DATE(1970,1,1)</f>
        <v>42475.848067129627</v>
      </c>
      <c r="U3950" s="21">
        <f>(((I3950/60)/60)/24)+DATE(1970,1,1)</f>
        <v>42505.848067129627</v>
      </c>
    </row>
    <row r="3951" spans="1:21" ht="49" x14ac:dyDescent="0.25">
      <c r="A3951">
        <v>3971</v>
      </c>
      <c r="B3951" s="9" t="s">
        <v>3968</v>
      </c>
      <c r="C3951" s="3" t="s">
        <v>8078</v>
      </c>
      <c r="D3951" s="12">
        <v>14000</v>
      </c>
      <c r="E3951" s="13">
        <v>136</v>
      </c>
      <c r="F3951" s="11" t="s">
        <v>8220</v>
      </c>
      <c r="G3951" s="11" t="s">
        <v>8223</v>
      </c>
      <c r="H3951" s="11" t="s">
        <v>8245</v>
      </c>
      <c r="I3951" s="11">
        <v>1405947126</v>
      </c>
      <c r="K3951" s="11">
        <v>1403355126</v>
      </c>
      <c r="L3951" s="11" t="b">
        <v>0</v>
      </c>
      <c r="M3951" s="11">
        <v>6</v>
      </c>
      <c r="N3951" s="11" t="b">
        <v>0</v>
      </c>
      <c r="O3951" s="11" t="s">
        <v>8269</v>
      </c>
      <c r="P3951" s="14">
        <f>ROUND(E3951/D3951*100,0)</f>
        <v>1</v>
      </c>
      <c r="Q3951" s="11">
        <f>IFERROR(ROUND(E3951/M3951,2),0)</f>
        <v>22.67</v>
      </c>
      <c r="R3951" s="16" t="s">
        <v>8315</v>
      </c>
      <c r="S3951" s="11" t="s">
        <v>8316</v>
      </c>
      <c r="T3951" s="21">
        <f>(((K3951/60)/60)/24)+DATE(1970,1,1)</f>
        <v>41811.536180555559</v>
      </c>
      <c r="U3951" s="21">
        <f>(((I3951/60)/60)/24)+DATE(1970,1,1)</f>
        <v>41841.536180555559</v>
      </c>
    </row>
    <row r="3952" spans="1:21" ht="33" x14ac:dyDescent="0.25">
      <c r="A3952">
        <v>3900</v>
      </c>
      <c r="B3952" s="9" t="s">
        <v>3897</v>
      </c>
      <c r="C3952" s="3" t="s">
        <v>8008</v>
      </c>
      <c r="D3952" s="12">
        <v>2500</v>
      </c>
      <c r="E3952" s="13">
        <v>135</v>
      </c>
      <c r="F3952" s="11" t="s">
        <v>8220</v>
      </c>
      <c r="G3952" s="11" t="s">
        <v>8223</v>
      </c>
      <c r="H3952" s="11" t="s">
        <v>8245</v>
      </c>
      <c r="I3952" s="11">
        <v>1433988791</v>
      </c>
      <c r="K3952" s="11">
        <v>1431396791</v>
      </c>
      <c r="L3952" s="11" t="b">
        <v>0</v>
      </c>
      <c r="M3952" s="11">
        <v>5</v>
      </c>
      <c r="N3952" s="11" t="b">
        <v>0</v>
      </c>
      <c r="O3952" s="11" t="s">
        <v>8269</v>
      </c>
      <c r="P3952" s="14">
        <f>ROUND(E3952/D3952*100,0)</f>
        <v>5</v>
      </c>
      <c r="Q3952" s="11">
        <f>IFERROR(ROUND(E3952/M3952,2),0)</f>
        <v>27</v>
      </c>
      <c r="R3952" s="16" t="s">
        <v>8315</v>
      </c>
      <c r="S3952" s="11" t="s">
        <v>8316</v>
      </c>
      <c r="T3952" s="21">
        <f>(((K3952/60)/60)/24)+DATE(1970,1,1)</f>
        <v>42136.092488425929</v>
      </c>
      <c r="U3952" s="21">
        <f>(((I3952/60)/60)/24)+DATE(1970,1,1)</f>
        <v>42166.092488425929</v>
      </c>
    </row>
    <row r="3953" spans="1:21" ht="49" x14ac:dyDescent="0.25">
      <c r="A3953">
        <v>3909</v>
      </c>
      <c r="B3953" s="9" t="s">
        <v>3906</v>
      </c>
      <c r="C3953" s="3" t="s">
        <v>8017</v>
      </c>
      <c r="D3953" s="12">
        <v>60000</v>
      </c>
      <c r="E3953" s="13">
        <v>135</v>
      </c>
      <c r="F3953" s="11" t="s">
        <v>8220</v>
      </c>
      <c r="G3953" s="11" t="s">
        <v>8223</v>
      </c>
      <c r="H3953" s="11" t="s">
        <v>8245</v>
      </c>
      <c r="I3953" s="11">
        <v>1410424642</v>
      </c>
      <c r="K3953" s="11">
        <v>1407832642</v>
      </c>
      <c r="L3953" s="11" t="b">
        <v>0</v>
      </c>
      <c r="M3953" s="11">
        <v>4</v>
      </c>
      <c r="N3953" s="11" t="b">
        <v>0</v>
      </c>
      <c r="O3953" s="11" t="s">
        <v>8269</v>
      </c>
      <c r="P3953" s="14">
        <f>ROUND(E3953/D3953*100,0)</f>
        <v>0</v>
      </c>
      <c r="Q3953" s="11">
        <f>IFERROR(ROUND(E3953/M3953,2),0)</f>
        <v>33.75</v>
      </c>
      <c r="R3953" s="16" t="s">
        <v>8315</v>
      </c>
      <c r="S3953" s="11" t="s">
        <v>8316</v>
      </c>
      <c r="T3953" s="21">
        <f>(((K3953/60)/60)/24)+DATE(1970,1,1)</f>
        <v>41863.359282407408</v>
      </c>
      <c r="U3953" s="21">
        <f>(((I3953/60)/60)/24)+DATE(1970,1,1)</f>
        <v>41893.359282407408</v>
      </c>
    </row>
    <row r="3954" spans="1:21" ht="49" x14ac:dyDescent="0.25">
      <c r="A3954">
        <v>3920</v>
      </c>
      <c r="B3954" s="9" t="s">
        <v>3917</v>
      </c>
      <c r="C3954" s="3" t="s">
        <v>8028</v>
      </c>
      <c r="D3954" s="12">
        <v>2500</v>
      </c>
      <c r="E3954" s="13">
        <v>135</v>
      </c>
      <c r="F3954" s="11" t="s">
        <v>8220</v>
      </c>
      <c r="G3954" s="11" t="s">
        <v>8224</v>
      </c>
      <c r="H3954" s="11" t="s">
        <v>8246</v>
      </c>
      <c r="I3954" s="11">
        <v>1479032260</v>
      </c>
      <c r="K3954" s="11">
        <v>1476436660</v>
      </c>
      <c r="L3954" s="11" t="b">
        <v>0</v>
      </c>
      <c r="M3954" s="11">
        <v>3</v>
      </c>
      <c r="N3954" s="11" t="b">
        <v>0</v>
      </c>
      <c r="O3954" s="11" t="s">
        <v>8269</v>
      </c>
      <c r="P3954" s="14">
        <f>ROUND(E3954/D3954*100,0)</f>
        <v>5</v>
      </c>
      <c r="Q3954" s="11">
        <f>IFERROR(ROUND(E3954/M3954,2),0)</f>
        <v>45</v>
      </c>
      <c r="R3954" s="16" t="s">
        <v>8315</v>
      </c>
      <c r="S3954" s="11" t="s">
        <v>8316</v>
      </c>
      <c r="T3954" s="21">
        <f>(((K3954/60)/60)/24)+DATE(1970,1,1)</f>
        <v>42657.38726851852</v>
      </c>
      <c r="U3954" s="21">
        <f>(((I3954/60)/60)/24)+DATE(1970,1,1)</f>
        <v>42687.428935185191</v>
      </c>
    </row>
    <row r="3955" spans="1:21" ht="49" x14ac:dyDescent="0.25">
      <c r="A3955">
        <v>4063</v>
      </c>
      <c r="B3955" s="9" t="s">
        <v>4059</v>
      </c>
      <c r="C3955" s="3" t="s">
        <v>8167</v>
      </c>
      <c r="D3955" s="12">
        <v>9500</v>
      </c>
      <c r="E3955" s="13">
        <v>135</v>
      </c>
      <c r="F3955" s="11" t="s">
        <v>8220</v>
      </c>
      <c r="G3955" s="11" t="s">
        <v>8224</v>
      </c>
      <c r="H3955" s="11" t="s">
        <v>8246</v>
      </c>
      <c r="I3955" s="11">
        <v>1403886084</v>
      </c>
      <c r="K3955" s="11">
        <v>1401294084</v>
      </c>
      <c r="L3955" s="11" t="b">
        <v>0</v>
      </c>
      <c r="M3955" s="11">
        <v>9</v>
      </c>
      <c r="N3955" s="11" t="b">
        <v>0</v>
      </c>
      <c r="O3955" s="11" t="s">
        <v>8269</v>
      </c>
      <c r="P3955" s="14">
        <f>ROUND(E3955/D3955*100,0)</f>
        <v>1</v>
      </c>
      <c r="Q3955" s="11">
        <f>IFERROR(ROUND(E3955/M3955,2),0)</f>
        <v>15</v>
      </c>
      <c r="R3955" s="16" t="s">
        <v>8315</v>
      </c>
      <c r="S3955" s="11" t="s">
        <v>8316</v>
      </c>
      <c r="T3955" s="21">
        <f>(((K3955/60)/60)/24)+DATE(1970,1,1)</f>
        <v>41787.681527777779</v>
      </c>
      <c r="U3955" s="21">
        <f>(((I3955/60)/60)/24)+DATE(1970,1,1)</f>
        <v>41817.681527777779</v>
      </c>
    </row>
    <row r="3956" spans="1:21" ht="33" x14ac:dyDescent="0.25">
      <c r="A3956">
        <v>3732</v>
      </c>
      <c r="B3956" s="9" t="s">
        <v>3729</v>
      </c>
      <c r="C3956" s="3" t="s">
        <v>7842</v>
      </c>
      <c r="D3956" s="12">
        <v>850</v>
      </c>
      <c r="E3956" s="13">
        <v>131</v>
      </c>
      <c r="F3956" s="11" t="s">
        <v>8220</v>
      </c>
      <c r="G3956" s="11" t="s">
        <v>8232</v>
      </c>
      <c r="H3956" s="11" t="s">
        <v>8248</v>
      </c>
      <c r="I3956" s="11">
        <v>1422100800</v>
      </c>
      <c r="K3956" s="11">
        <v>1416932133</v>
      </c>
      <c r="L3956" s="11" t="b">
        <v>0</v>
      </c>
      <c r="M3956" s="11">
        <v>4</v>
      </c>
      <c r="N3956" s="11" t="b">
        <v>0</v>
      </c>
      <c r="O3956" s="11" t="s">
        <v>8269</v>
      </c>
      <c r="P3956" s="14">
        <f>ROUND(E3956/D3956*100,0)</f>
        <v>15</v>
      </c>
      <c r="Q3956" s="11">
        <f>IFERROR(ROUND(E3956/M3956,2),0)</f>
        <v>32.75</v>
      </c>
      <c r="R3956" s="16" t="s">
        <v>8315</v>
      </c>
      <c r="S3956" s="11" t="s">
        <v>8316</v>
      </c>
      <c r="T3956" s="21">
        <f>(((K3956/60)/60)/24)+DATE(1970,1,1)</f>
        <v>41968.677465277782</v>
      </c>
      <c r="U3956" s="21">
        <f>(((I3956/60)/60)/24)+DATE(1970,1,1)</f>
        <v>42028.5</v>
      </c>
    </row>
    <row r="3957" spans="1:21" ht="33" x14ac:dyDescent="0.25">
      <c r="A3957">
        <v>4018</v>
      </c>
      <c r="B3957" s="9" t="s">
        <v>4014</v>
      </c>
      <c r="C3957" s="3" t="s">
        <v>8123</v>
      </c>
      <c r="D3957" s="12">
        <v>1500</v>
      </c>
      <c r="E3957" s="13">
        <v>130</v>
      </c>
      <c r="F3957" s="11" t="s">
        <v>8220</v>
      </c>
      <c r="G3957" s="11" t="s">
        <v>8224</v>
      </c>
      <c r="H3957" s="11" t="s">
        <v>8246</v>
      </c>
      <c r="I3957" s="11">
        <v>1475877108</v>
      </c>
      <c r="K3957" s="11">
        <v>1473285108</v>
      </c>
      <c r="L3957" s="11" t="b">
        <v>0</v>
      </c>
      <c r="M3957" s="11">
        <v>4</v>
      </c>
      <c r="N3957" s="11" t="b">
        <v>0</v>
      </c>
      <c r="O3957" s="11" t="s">
        <v>8269</v>
      </c>
      <c r="P3957" s="14">
        <f>ROUND(E3957/D3957*100,0)</f>
        <v>9</v>
      </c>
      <c r="Q3957" s="11">
        <f>IFERROR(ROUND(E3957/M3957,2),0)</f>
        <v>32.5</v>
      </c>
      <c r="R3957" s="16" t="s">
        <v>8315</v>
      </c>
      <c r="S3957" s="11" t="s">
        <v>8316</v>
      </c>
      <c r="T3957" s="21">
        <f>(((K3957/60)/60)/24)+DATE(1970,1,1)</f>
        <v>42620.91097222222</v>
      </c>
      <c r="U3957" s="21">
        <f>(((I3957/60)/60)/24)+DATE(1970,1,1)</f>
        <v>42650.91097222222</v>
      </c>
    </row>
    <row r="3958" spans="1:21" ht="49" x14ac:dyDescent="0.25">
      <c r="A3958">
        <v>3964</v>
      </c>
      <c r="B3958" s="9" t="s">
        <v>3961</v>
      </c>
      <c r="C3958" s="3" t="s">
        <v>8071</v>
      </c>
      <c r="D3958" s="12">
        <v>2000</v>
      </c>
      <c r="E3958" s="13">
        <v>126</v>
      </c>
      <c r="F3958" s="11" t="s">
        <v>8220</v>
      </c>
      <c r="G3958" s="11" t="s">
        <v>8223</v>
      </c>
      <c r="H3958" s="11" t="s">
        <v>8245</v>
      </c>
      <c r="I3958" s="11">
        <v>1429460386</v>
      </c>
      <c r="K3958" s="11">
        <v>1424279986</v>
      </c>
      <c r="L3958" s="11" t="b">
        <v>0</v>
      </c>
      <c r="M3958" s="11">
        <v>3</v>
      </c>
      <c r="N3958" s="11" t="b">
        <v>0</v>
      </c>
      <c r="O3958" s="11" t="s">
        <v>8269</v>
      </c>
      <c r="P3958" s="14">
        <f>ROUND(E3958/D3958*100,0)</f>
        <v>6</v>
      </c>
      <c r="Q3958" s="11">
        <f>IFERROR(ROUND(E3958/M3958,2),0)</f>
        <v>42</v>
      </c>
      <c r="R3958" s="16" t="s">
        <v>8315</v>
      </c>
      <c r="S3958" s="11" t="s">
        <v>8316</v>
      </c>
      <c r="T3958" s="21">
        <f>(((K3958/60)/60)/24)+DATE(1970,1,1)</f>
        <v>42053.722060185188</v>
      </c>
      <c r="U3958" s="21">
        <f>(((I3958/60)/60)/24)+DATE(1970,1,1)</f>
        <v>42113.680393518516</v>
      </c>
    </row>
    <row r="3959" spans="1:21" ht="49" x14ac:dyDescent="0.25">
      <c r="A3959">
        <v>3899</v>
      </c>
      <c r="B3959" s="9" t="s">
        <v>3896</v>
      </c>
      <c r="C3959" s="3" t="s">
        <v>8007</v>
      </c>
      <c r="D3959" s="12">
        <v>10000</v>
      </c>
      <c r="E3959" s="13">
        <v>125</v>
      </c>
      <c r="F3959" s="11" t="s">
        <v>8220</v>
      </c>
      <c r="G3959" s="11" t="s">
        <v>8223</v>
      </c>
      <c r="H3959" s="11" t="s">
        <v>8245</v>
      </c>
      <c r="I3959" s="11">
        <v>1407868561</v>
      </c>
      <c r="K3959" s="11">
        <v>1406140561</v>
      </c>
      <c r="L3959" s="11" t="b">
        <v>0</v>
      </c>
      <c r="M3959" s="11">
        <v>2</v>
      </c>
      <c r="N3959" s="11" t="b">
        <v>0</v>
      </c>
      <c r="O3959" s="11" t="s">
        <v>8269</v>
      </c>
      <c r="P3959" s="14">
        <f>ROUND(E3959/D3959*100,0)</f>
        <v>1</v>
      </c>
      <c r="Q3959" s="11">
        <f>IFERROR(ROUND(E3959/M3959,2),0)</f>
        <v>62.5</v>
      </c>
      <c r="R3959" s="16" t="s">
        <v>8315</v>
      </c>
      <c r="S3959" s="11" t="s">
        <v>8316</v>
      </c>
      <c r="T3959" s="21">
        <f>(((K3959/60)/60)/24)+DATE(1970,1,1)</f>
        <v>41843.775011574071</v>
      </c>
      <c r="U3959" s="21">
        <f>(((I3959/60)/60)/24)+DATE(1970,1,1)</f>
        <v>41863.775011574071</v>
      </c>
    </row>
    <row r="3960" spans="1:21" ht="49" x14ac:dyDescent="0.25">
      <c r="A3960">
        <v>4021</v>
      </c>
      <c r="B3960" s="9" t="s">
        <v>4017</v>
      </c>
      <c r="C3960" s="3" t="s">
        <v>8126</v>
      </c>
      <c r="D3960" s="12">
        <v>15000</v>
      </c>
      <c r="E3960" s="13">
        <v>125</v>
      </c>
      <c r="F3960" s="11" t="s">
        <v>8220</v>
      </c>
      <c r="G3960" s="11" t="s">
        <v>8223</v>
      </c>
      <c r="H3960" s="11" t="s">
        <v>8245</v>
      </c>
      <c r="I3960" s="11">
        <v>1414360358</v>
      </c>
      <c r="K3960" s="11">
        <v>1409176358</v>
      </c>
      <c r="L3960" s="11" t="b">
        <v>0</v>
      </c>
      <c r="M3960" s="11">
        <v>2</v>
      </c>
      <c r="N3960" s="11" t="b">
        <v>0</v>
      </c>
      <c r="O3960" s="11" t="s">
        <v>8269</v>
      </c>
      <c r="P3960" s="14">
        <f>ROUND(E3960/D3960*100,0)</f>
        <v>1</v>
      </c>
      <c r="Q3960" s="11">
        <f>IFERROR(ROUND(E3960/M3960,2),0)</f>
        <v>62.5</v>
      </c>
      <c r="R3960" s="16" t="s">
        <v>8315</v>
      </c>
      <c r="S3960" s="11" t="s">
        <v>8316</v>
      </c>
      <c r="T3960" s="21">
        <f>(((K3960/60)/60)/24)+DATE(1970,1,1)</f>
        <v>41878.911550925928</v>
      </c>
      <c r="U3960" s="21">
        <f>(((I3960/60)/60)/24)+DATE(1970,1,1)</f>
        <v>41938.911550925928</v>
      </c>
    </row>
    <row r="3961" spans="1:21" ht="49" x14ac:dyDescent="0.25">
      <c r="A3961">
        <v>2976</v>
      </c>
      <c r="B3961" s="9" t="s">
        <v>2976</v>
      </c>
      <c r="C3961" s="3" t="s">
        <v>7086</v>
      </c>
      <c r="D3961" s="12">
        <v>70</v>
      </c>
      <c r="E3961" s="13">
        <v>120</v>
      </c>
      <c r="F3961" s="11" t="s">
        <v>8218</v>
      </c>
      <c r="G3961" s="11" t="s">
        <v>8224</v>
      </c>
      <c r="H3961" s="11" t="s">
        <v>8246</v>
      </c>
      <c r="I3961" s="11">
        <v>1457870400</v>
      </c>
      <c r="K3961" s="11">
        <v>1456421530</v>
      </c>
      <c r="L3961" s="11" t="b">
        <v>0</v>
      </c>
      <c r="M3961" s="11">
        <v>14</v>
      </c>
      <c r="N3961" s="11" t="b">
        <v>1</v>
      </c>
      <c r="O3961" s="11" t="s">
        <v>8269</v>
      </c>
      <c r="P3961" s="14">
        <f>ROUND(E3961/D3961*100,0)</f>
        <v>171</v>
      </c>
      <c r="Q3961" s="11">
        <f>IFERROR(ROUND(E3961/M3961,2),0)</f>
        <v>8.57</v>
      </c>
      <c r="R3961" s="16" t="s">
        <v>8315</v>
      </c>
      <c r="S3961" s="11" t="s">
        <v>8316</v>
      </c>
      <c r="T3961" s="21">
        <f>(((K3961/60)/60)/24)+DATE(1970,1,1)</f>
        <v>42425.730671296296</v>
      </c>
      <c r="U3961" s="21">
        <f>(((I3961/60)/60)/24)+DATE(1970,1,1)</f>
        <v>42442.5</v>
      </c>
    </row>
    <row r="3962" spans="1:21" ht="49" x14ac:dyDescent="0.25">
      <c r="A3962">
        <v>3918</v>
      </c>
      <c r="B3962" s="9" t="s">
        <v>3915</v>
      </c>
      <c r="C3962" s="3" t="s">
        <v>8026</v>
      </c>
      <c r="D3962" s="12">
        <v>60000</v>
      </c>
      <c r="E3962" s="13">
        <v>120</v>
      </c>
      <c r="F3962" s="11" t="s">
        <v>8220</v>
      </c>
      <c r="G3962" s="11" t="s">
        <v>8224</v>
      </c>
      <c r="H3962" s="11" t="s">
        <v>8246</v>
      </c>
      <c r="I3962" s="11">
        <v>1407168000</v>
      </c>
      <c r="K3962" s="11">
        <v>1406131023</v>
      </c>
      <c r="L3962" s="11" t="b">
        <v>0</v>
      </c>
      <c r="M3962" s="11">
        <v>3</v>
      </c>
      <c r="N3962" s="11" t="b">
        <v>0</v>
      </c>
      <c r="O3962" s="11" t="s">
        <v>8269</v>
      </c>
      <c r="P3962" s="14">
        <f>ROUND(E3962/D3962*100,0)</f>
        <v>0</v>
      </c>
      <c r="Q3962" s="11">
        <f>IFERROR(ROUND(E3962/M3962,2),0)</f>
        <v>40</v>
      </c>
      <c r="R3962" s="16" t="s">
        <v>8315</v>
      </c>
      <c r="S3962" s="11" t="s">
        <v>8316</v>
      </c>
      <c r="T3962" s="21">
        <f>(((K3962/60)/60)/24)+DATE(1970,1,1)</f>
        <v>41843.664618055554</v>
      </c>
      <c r="U3962" s="21">
        <f>(((I3962/60)/60)/24)+DATE(1970,1,1)</f>
        <v>41855.666666666664</v>
      </c>
    </row>
    <row r="3963" spans="1:21" ht="49" x14ac:dyDescent="0.25">
      <c r="A3963">
        <v>3889</v>
      </c>
      <c r="B3963" s="9" t="s">
        <v>3886</v>
      </c>
      <c r="C3963" s="3" t="s">
        <v>7997</v>
      </c>
      <c r="D3963" s="12">
        <v>8000</v>
      </c>
      <c r="E3963" s="13">
        <v>118</v>
      </c>
      <c r="F3963" s="11" t="s">
        <v>8220</v>
      </c>
      <c r="G3963" s="11" t="s">
        <v>8223</v>
      </c>
      <c r="H3963" s="11" t="s">
        <v>8245</v>
      </c>
      <c r="I3963" s="11">
        <v>1420413960</v>
      </c>
      <c r="K3963" s="11">
        <v>1417651630</v>
      </c>
      <c r="L3963" s="11" t="b">
        <v>0</v>
      </c>
      <c r="M3963" s="11">
        <v>9</v>
      </c>
      <c r="N3963" s="11" t="b">
        <v>0</v>
      </c>
      <c r="O3963" s="11" t="s">
        <v>8269</v>
      </c>
      <c r="P3963" s="14">
        <f>ROUND(E3963/D3963*100,0)</f>
        <v>1</v>
      </c>
      <c r="Q3963" s="11">
        <f>IFERROR(ROUND(E3963/M3963,2),0)</f>
        <v>13.11</v>
      </c>
      <c r="R3963" s="16" t="s">
        <v>8315</v>
      </c>
      <c r="S3963" s="11" t="s">
        <v>8316</v>
      </c>
      <c r="T3963" s="21">
        <f>(((K3963/60)/60)/24)+DATE(1970,1,1)</f>
        <v>41977.004976851851</v>
      </c>
      <c r="U3963" s="21">
        <f>(((I3963/60)/60)/24)+DATE(1970,1,1)</f>
        <v>42008.976388888885</v>
      </c>
    </row>
    <row r="3964" spans="1:21" ht="49" x14ac:dyDescent="0.25">
      <c r="A3964">
        <v>3979</v>
      </c>
      <c r="B3964" s="9" t="s">
        <v>3976</v>
      </c>
      <c r="C3964" s="3" t="s">
        <v>8086</v>
      </c>
      <c r="D3964" s="12">
        <v>6000</v>
      </c>
      <c r="E3964" s="13">
        <v>110</v>
      </c>
      <c r="F3964" s="11" t="s">
        <v>8220</v>
      </c>
      <c r="G3964" s="11" t="s">
        <v>8224</v>
      </c>
      <c r="H3964" s="11" t="s">
        <v>8246</v>
      </c>
      <c r="I3964" s="11">
        <v>1427659200</v>
      </c>
      <c r="K3964" s="11">
        <v>1425678057</v>
      </c>
      <c r="L3964" s="11" t="b">
        <v>0</v>
      </c>
      <c r="M3964" s="11">
        <v>6</v>
      </c>
      <c r="N3964" s="11" t="b">
        <v>0</v>
      </c>
      <c r="O3964" s="11" t="s">
        <v>8269</v>
      </c>
      <c r="P3964" s="14">
        <f>ROUND(E3964/D3964*100,0)</f>
        <v>2</v>
      </c>
      <c r="Q3964" s="11">
        <f>IFERROR(ROUND(E3964/M3964,2),0)</f>
        <v>18.329999999999998</v>
      </c>
      <c r="R3964" s="16" t="s">
        <v>8315</v>
      </c>
      <c r="S3964" s="11" t="s">
        <v>8316</v>
      </c>
      <c r="T3964" s="21">
        <f>(((K3964/60)/60)/24)+DATE(1970,1,1)</f>
        <v>42069.903437500005</v>
      </c>
      <c r="U3964" s="21">
        <f>(((I3964/60)/60)/24)+DATE(1970,1,1)</f>
        <v>42092.833333333328</v>
      </c>
    </row>
    <row r="3965" spans="1:21" ht="49" x14ac:dyDescent="0.25">
      <c r="A3965">
        <v>4047</v>
      </c>
      <c r="B3965" s="9" t="s">
        <v>4043</v>
      </c>
      <c r="C3965" s="3" t="s">
        <v>8151</v>
      </c>
      <c r="D3965" s="12">
        <v>5000</v>
      </c>
      <c r="E3965" s="13">
        <v>110</v>
      </c>
      <c r="F3965" s="11" t="s">
        <v>8220</v>
      </c>
      <c r="G3965" s="11" t="s">
        <v>8223</v>
      </c>
      <c r="H3965" s="11" t="s">
        <v>8245</v>
      </c>
      <c r="I3965" s="11">
        <v>1420938000</v>
      </c>
      <c r="K3965" s="11">
        <v>1418862743</v>
      </c>
      <c r="L3965" s="11" t="b">
        <v>0</v>
      </c>
      <c r="M3965" s="11">
        <v>4</v>
      </c>
      <c r="N3965" s="11" t="b">
        <v>0</v>
      </c>
      <c r="O3965" s="11" t="s">
        <v>8269</v>
      </c>
      <c r="P3965" s="14">
        <f>ROUND(E3965/D3965*100,0)</f>
        <v>2</v>
      </c>
      <c r="Q3965" s="11">
        <f>IFERROR(ROUND(E3965/M3965,2),0)</f>
        <v>27.5</v>
      </c>
      <c r="R3965" s="16" t="s">
        <v>8315</v>
      </c>
      <c r="S3965" s="11" t="s">
        <v>8316</v>
      </c>
      <c r="T3965" s="21">
        <f>(((K3965/60)/60)/24)+DATE(1970,1,1)</f>
        <v>41991.022488425922</v>
      </c>
      <c r="U3965" s="21">
        <f>(((I3965/60)/60)/24)+DATE(1970,1,1)</f>
        <v>42015.041666666672</v>
      </c>
    </row>
    <row r="3966" spans="1:21" ht="49" x14ac:dyDescent="0.25">
      <c r="A3966">
        <v>4053</v>
      </c>
      <c r="B3966" s="9" t="s">
        <v>4049</v>
      </c>
      <c r="C3966" s="3" t="s">
        <v>8157</v>
      </c>
      <c r="D3966" s="12">
        <v>500</v>
      </c>
      <c r="E3966" s="13">
        <v>110</v>
      </c>
      <c r="F3966" s="11" t="s">
        <v>8220</v>
      </c>
      <c r="G3966" s="11" t="s">
        <v>8224</v>
      </c>
      <c r="H3966" s="11" t="s">
        <v>8246</v>
      </c>
      <c r="I3966" s="11">
        <v>1416081600</v>
      </c>
      <c r="K3966" s="11">
        <v>1413477228</v>
      </c>
      <c r="L3966" s="11" t="b">
        <v>0</v>
      </c>
      <c r="M3966" s="11">
        <v>2</v>
      </c>
      <c r="N3966" s="11" t="b">
        <v>0</v>
      </c>
      <c r="O3966" s="11" t="s">
        <v>8269</v>
      </c>
      <c r="P3966" s="14">
        <f>ROUND(E3966/D3966*100,0)</f>
        <v>22</v>
      </c>
      <c r="Q3966" s="11">
        <f>IFERROR(ROUND(E3966/M3966,2),0)</f>
        <v>55</v>
      </c>
      <c r="R3966" s="16" t="s">
        <v>8315</v>
      </c>
      <c r="S3966" s="11" t="s">
        <v>8316</v>
      </c>
      <c r="T3966" s="21">
        <f>(((K3966/60)/60)/24)+DATE(1970,1,1)</f>
        <v>41928.690138888887</v>
      </c>
      <c r="U3966" s="21">
        <f>(((I3966/60)/60)/24)+DATE(1970,1,1)</f>
        <v>41958.833333333328</v>
      </c>
    </row>
    <row r="3967" spans="1:21" ht="49" x14ac:dyDescent="0.25">
      <c r="A3967">
        <v>4017</v>
      </c>
      <c r="B3967" s="9" t="s">
        <v>4013</v>
      </c>
      <c r="C3967" s="3" t="s">
        <v>8122</v>
      </c>
      <c r="D3967" s="12">
        <v>10000</v>
      </c>
      <c r="E3967" s="13">
        <v>105</v>
      </c>
      <c r="F3967" s="11" t="s">
        <v>8220</v>
      </c>
      <c r="G3967" s="11" t="s">
        <v>8223</v>
      </c>
      <c r="H3967" s="11" t="s">
        <v>8245</v>
      </c>
      <c r="I3967" s="11">
        <v>1409846874</v>
      </c>
      <c r="K3967" s="11">
        <v>1407254874</v>
      </c>
      <c r="L3967" s="11" t="b">
        <v>0</v>
      </c>
      <c r="M3967" s="11">
        <v>2</v>
      </c>
      <c r="N3967" s="11" t="b">
        <v>0</v>
      </c>
      <c r="O3967" s="11" t="s">
        <v>8269</v>
      </c>
      <c r="P3967" s="14">
        <f>ROUND(E3967/D3967*100,0)</f>
        <v>1</v>
      </c>
      <c r="Q3967" s="11">
        <f>IFERROR(ROUND(E3967/M3967,2),0)</f>
        <v>52.5</v>
      </c>
      <c r="R3967" s="16" t="s">
        <v>8315</v>
      </c>
      <c r="S3967" s="11" t="s">
        <v>8316</v>
      </c>
      <c r="T3967" s="21">
        <f>(((K3967/60)/60)/24)+DATE(1970,1,1)</f>
        <v>41856.672152777777</v>
      </c>
      <c r="U3967" s="21">
        <f>(((I3967/60)/60)/24)+DATE(1970,1,1)</f>
        <v>41886.672152777777</v>
      </c>
    </row>
    <row r="3968" spans="1:21" ht="49" x14ac:dyDescent="0.25">
      <c r="A3968">
        <v>3947</v>
      </c>
      <c r="B3968" s="9" t="s">
        <v>3944</v>
      </c>
      <c r="C3968" s="3" t="s">
        <v>8055</v>
      </c>
      <c r="D3968" s="12">
        <v>3000</v>
      </c>
      <c r="E3968" s="13">
        <v>101</v>
      </c>
      <c r="F3968" s="11" t="s">
        <v>8220</v>
      </c>
      <c r="G3968" s="11" t="s">
        <v>8223</v>
      </c>
      <c r="H3968" s="11" t="s">
        <v>8245</v>
      </c>
      <c r="I3968" s="11">
        <v>1475378744</v>
      </c>
      <c r="K3968" s="11">
        <v>1472786744</v>
      </c>
      <c r="L3968" s="11" t="b">
        <v>0</v>
      </c>
      <c r="M3968" s="11">
        <v>2</v>
      </c>
      <c r="N3968" s="11" t="b">
        <v>0</v>
      </c>
      <c r="O3968" s="11" t="s">
        <v>8269</v>
      </c>
      <c r="P3968" s="14">
        <f>ROUND(E3968/D3968*100,0)</f>
        <v>3</v>
      </c>
      <c r="Q3968" s="11">
        <f>IFERROR(ROUND(E3968/M3968,2),0)</f>
        <v>50.5</v>
      </c>
      <c r="R3968" s="16" t="s">
        <v>8315</v>
      </c>
      <c r="S3968" s="11" t="s">
        <v>8316</v>
      </c>
      <c r="T3968" s="21">
        <f>(((K3968/60)/60)/24)+DATE(1970,1,1)</f>
        <v>42615.142870370371</v>
      </c>
      <c r="U3968" s="21">
        <f>(((I3968/60)/60)/24)+DATE(1970,1,1)</f>
        <v>42645.142870370371</v>
      </c>
    </row>
    <row r="3969" spans="1:21" ht="49" x14ac:dyDescent="0.25">
      <c r="A3969">
        <v>3576</v>
      </c>
      <c r="B3969" s="9" t="s">
        <v>3575</v>
      </c>
      <c r="C3969" s="3" t="s">
        <v>7686</v>
      </c>
      <c r="D3969" s="12">
        <v>100</v>
      </c>
      <c r="E3969" s="13">
        <v>100</v>
      </c>
      <c r="F3969" s="11" t="s">
        <v>8218</v>
      </c>
      <c r="G3969" s="11" t="s">
        <v>8223</v>
      </c>
      <c r="H3969" s="11" t="s">
        <v>8245</v>
      </c>
      <c r="I3969" s="11">
        <v>1480947054</v>
      </c>
      <c r="K3969" s="11">
        <v>1475759454</v>
      </c>
      <c r="L3969" s="11" t="b">
        <v>0</v>
      </c>
      <c r="M3969" s="11">
        <v>5</v>
      </c>
      <c r="N3969" s="11" t="b">
        <v>1</v>
      </c>
      <c r="O3969" s="11" t="s">
        <v>8269</v>
      </c>
      <c r="P3969" s="14">
        <f>ROUND(E3969/D3969*100,0)</f>
        <v>100</v>
      </c>
      <c r="Q3969" s="11">
        <f>IFERROR(ROUND(E3969/M3969,2),0)</f>
        <v>20</v>
      </c>
      <c r="R3969" s="16" t="s">
        <v>8315</v>
      </c>
      <c r="S3969" s="11" t="s">
        <v>8316</v>
      </c>
      <c r="T3969" s="21">
        <f>(((K3969/60)/60)/24)+DATE(1970,1,1)</f>
        <v>42649.54923611111</v>
      </c>
      <c r="U3969" s="21">
        <f>(((I3969/60)/60)/24)+DATE(1970,1,1)</f>
        <v>42709.590902777782</v>
      </c>
    </row>
    <row r="3970" spans="1:21" ht="49" x14ac:dyDescent="0.25">
      <c r="A3970">
        <v>3730</v>
      </c>
      <c r="B3970" s="9" t="s">
        <v>3727</v>
      </c>
      <c r="C3970" s="3" t="s">
        <v>7840</v>
      </c>
      <c r="D3970" s="12">
        <v>1000</v>
      </c>
      <c r="E3970" s="13">
        <v>100</v>
      </c>
      <c r="F3970" s="11" t="s">
        <v>8220</v>
      </c>
      <c r="G3970" s="11" t="s">
        <v>8223</v>
      </c>
      <c r="H3970" s="11" t="s">
        <v>8245</v>
      </c>
      <c r="I3970" s="11">
        <v>1439828159</v>
      </c>
      <c r="K3970" s="11">
        <v>1437236159</v>
      </c>
      <c r="L3970" s="11" t="b">
        <v>0</v>
      </c>
      <c r="M3970" s="11">
        <v>1</v>
      </c>
      <c r="N3970" s="11" t="b">
        <v>0</v>
      </c>
      <c r="O3970" s="11" t="s">
        <v>8269</v>
      </c>
      <c r="P3970" s="14">
        <f>ROUND(E3970/D3970*100,0)</f>
        <v>10</v>
      </c>
      <c r="Q3970" s="11">
        <f>IFERROR(ROUND(E3970/M3970,2),0)</f>
        <v>100</v>
      </c>
      <c r="R3970" s="16" t="s">
        <v>8315</v>
      </c>
      <c r="S3970" s="11" t="s">
        <v>8316</v>
      </c>
      <c r="T3970" s="21">
        <f>(((K3970/60)/60)/24)+DATE(1970,1,1)</f>
        <v>42203.677766203706</v>
      </c>
      <c r="U3970" s="21">
        <f>(((I3970/60)/60)/24)+DATE(1970,1,1)</f>
        <v>42233.677766203706</v>
      </c>
    </row>
    <row r="3971" spans="1:21" ht="49" x14ac:dyDescent="0.25">
      <c r="A3971">
        <v>3742</v>
      </c>
      <c r="B3971" s="9" t="s">
        <v>3739</v>
      </c>
      <c r="C3971" s="3" t="s">
        <v>7852</v>
      </c>
      <c r="D3971" s="12">
        <v>5000</v>
      </c>
      <c r="E3971" s="13">
        <v>100</v>
      </c>
      <c r="F3971" s="11" t="s">
        <v>8220</v>
      </c>
      <c r="G3971" s="11" t="s">
        <v>8223</v>
      </c>
      <c r="H3971" s="11" t="s">
        <v>8245</v>
      </c>
      <c r="I3971" s="11">
        <v>1409980144</v>
      </c>
      <c r="K3971" s="11">
        <v>1407388144</v>
      </c>
      <c r="L3971" s="11" t="b">
        <v>0</v>
      </c>
      <c r="M3971" s="11">
        <v>4</v>
      </c>
      <c r="N3971" s="11" t="b">
        <v>0</v>
      </c>
      <c r="O3971" s="11" t="s">
        <v>8269</v>
      </c>
      <c r="P3971" s="14">
        <f>ROUND(E3971/D3971*100,0)</f>
        <v>2</v>
      </c>
      <c r="Q3971" s="11">
        <f>IFERROR(ROUND(E3971/M3971,2),0)</f>
        <v>25</v>
      </c>
      <c r="R3971" s="16" t="s">
        <v>8315</v>
      </c>
      <c r="S3971" s="11" t="s">
        <v>8316</v>
      </c>
      <c r="T3971" s="21">
        <f>(((K3971/60)/60)/24)+DATE(1970,1,1)</f>
        <v>41858.214629629627</v>
      </c>
      <c r="U3971" s="21">
        <f>(((I3971/60)/60)/24)+DATE(1970,1,1)</f>
        <v>41888.214629629627</v>
      </c>
    </row>
    <row r="3972" spans="1:21" ht="21" x14ac:dyDescent="0.25">
      <c r="A3972">
        <v>3861</v>
      </c>
      <c r="B3972" s="9" t="s">
        <v>3858</v>
      </c>
      <c r="C3972" s="3" t="s">
        <v>7970</v>
      </c>
      <c r="D3972" s="12">
        <v>2000</v>
      </c>
      <c r="E3972" s="13">
        <v>100</v>
      </c>
      <c r="F3972" s="11" t="s">
        <v>8220</v>
      </c>
      <c r="G3972" s="11" t="s">
        <v>8223</v>
      </c>
      <c r="H3972" s="11" t="s">
        <v>8245</v>
      </c>
      <c r="I3972" s="11">
        <v>1415828820</v>
      </c>
      <c r="K3972" s="11">
        <v>1412258977</v>
      </c>
      <c r="L3972" s="11" t="b">
        <v>0</v>
      </c>
      <c r="M3972" s="11">
        <v>1</v>
      </c>
      <c r="N3972" s="11" t="b">
        <v>0</v>
      </c>
      <c r="O3972" s="11" t="s">
        <v>8269</v>
      </c>
      <c r="P3972" s="14">
        <f>ROUND(E3972/D3972*100,0)</f>
        <v>5</v>
      </c>
      <c r="Q3972" s="11">
        <f>IFERROR(ROUND(E3972/M3972,2),0)</f>
        <v>100</v>
      </c>
      <c r="R3972" s="16" t="s">
        <v>8315</v>
      </c>
      <c r="S3972" s="11" t="s">
        <v>8316</v>
      </c>
      <c r="T3972" s="21">
        <f>(((K3972/60)/60)/24)+DATE(1970,1,1)</f>
        <v>41914.590011574073</v>
      </c>
      <c r="U3972" s="21">
        <f>(((I3972/60)/60)/24)+DATE(1970,1,1)</f>
        <v>41955.907638888893</v>
      </c>
    </row>
    <row r="3973" spans="1:21" ht="33" x14ac:dyDescent="0.25">
      <c r="A3973">
        <v>3991</v>
      </c>
      <c r="B3973" s="9" t="s">
        <v>3987</v>
      </c>
      <c r="C3973" s="3" t="s">
        <v>8097</v>
      </c>
      <c r="D3973" s="12">
        <v>500</v>
      </c>
      <c r="E3973" s="13">
        <v>100</v>
      </c>
      <c r="F3973" s="11" t="s">
        <v>8220</v>
      </c>
      <c r="G3973" s="11" t="s">
        <v>8223</v>
      </c>
      <c r="H3973" s="11" t="s">
        <v>8245</v>
      </c>
      <c r="I3973" s="11">
        <v>1433086082</v>
      </c>
      <c r="K3973" s="11">
        <v>1430494082</v>
      </c>
      <c r="L3973" s="11" t="b">
        <v>0</v>
      </c>
      <c r="M3973" s="11">
        <v>1</v>
      </c>
      <c r="N3973" s="11" t="b">
        <v>0</v>
      </c>
      <c r="O3973" s="11" t="s">
        <v>8269</v>
      </c>
      <c r="P3973" s="14">
        <f>ROUND(E3973/D3973*100,0)</f>
        <v>20</v>
      </c>
      <c r="Q3973" s="11">
        <f>IFERROR(ROUND(E3973/M3973,2),0)</f>
        <v>100</v>
      </c>
      <c r="R3973" s="16" t="s">
        <v>8315</v>
      </c>
      <c r="S3973" s="11" t="s">
        <v>8316</v>
      </c>
      <c r="T3973" s="21">
        <f>(((K3973/60)/60)/24)+DATE(1970,1,1)</f>
        <v>42125.644467592589</v>
      </c>
      <c r="U3973" s="21">
        <f>(((I3973/60)/60)/24)+DATE(1970,1,1)</f>
        <v>42155.644467592589</v>
      </c>
    </row>
    <row r="3974" spans="1:21" ht="49" x14ac:dyDescent="0.25">
      <c r="A3974">
        <v>4020</v>
      </c>
      <c r="B3974" s="9" t="s">
        <v>4016</v>
      </c>
      <c r="C3974" s="3" t="s">
        <v>8125</v>
      </c>
      <c r="D3974" s="12">
        <v>600</v>
      </c>
      <c r="E3974" s="13">
        <v>100</v>
      </c>
      <c r="F3974" s="11" t="s">
        <v>8220</v>
      </c>
      <c r="G3974" s="11" t="s">
        <v>8223</v>
      </c>
      <c r="H3974" s="11" t="s">
        <v>8245</v>
      </c>
      <c r="I3974" s="11">
        <v>1427168099</v>
      </c>
      <c r="K3974" s="11">
        <v>1424579699</v>
      </c>
      <c r="L3974" s="11" t="b">
        <v>0</v>
      </c>
      <c r="M3974" s="11">
        <v>3</v>
      </c>
      <c r="N3974" s="11" t="b">
        <v>0</v>
      </c>
      <c r="O3974" s="11" t="s">
        <v>8269</v>
      </c>
      <c r="P3974" s="14">
        <f>ROUND(E3974/D3974*100,0)</f>
        <v>17</v>
      </c>
      <c r="Q3974" s="11">
        <f>IFERROR(ROUND(E3974/M3974,2),0)</f>
        <v>33.33</v>
      </c>
      <c r="R3974" s="16" t="s">
        <v>8315</v>
      </c>
      <c r="S3974" s="11" t="s">
        <v>8316</v>
      </c>
      <c r="T3974" s="21">
        <f>(((K3974/60)/60)/24)+DATE(1970,1,1)</f>
        <v>42057.190960648149</v>
      </c>
      <c r="U3974" s="21">
        <f>(((I3974/60)/60)/24)+DATE(1970,1,1)</f>
        <v>42087.149293981478</v>
      </c>
    </row>
    <row r="3975" spans="1:21" ht="49" x14ac:dyDescent="0.25">
      <c r="A3975">
        <v>4103</v>
      </c>
      <c r="B3975" s="9" t="s">
        <v>4099</v>
      </c>
      <c r="C3975" s="3" t="s">
        <v>8206</v>
      </c>
      <c r="D3975" s="12">
        <v>1000</v>
      </c>
      <c r="E3975" s="13">
        <v>100</v>
      </c>
      <c r="F3975" s="11" t="s">
        <v>8220</v>
      </c>
      <c r="G3975" s="11" t="s">
        <v>8223</v>
      </c>
      <c r="H3975" s="11" t="s">
        <v>8245</v>
      </c>
      <c r="I3975" s="11">
        <v>1440613920</v>
      </c>
      <c r="K3975" s="11">
        <v>1435953566</v>
      </c>
      <c r="L3975" s="11" t="b">
        <v>0</v>
      </c>
      <c r="M3975" s="11">
        <v>6</v>
      </c>
      <c r="N3975" s="11" t="b">
        <v>0</v>
      </c>
      <c r="O3975" s="11" t="s">
        <v>8269</v>
      </c>
      <c r="P3975" s="14">
        <f>ROUND(E3975/D3975*100,0)</f>
        <v>10</v>
      </c>
      <c r="Q3975" s="11">
        <f>IFERROR(ROUND(E3975/M3975,2),0)</f>
        <v>16.670000000000002</v>
      </c>
      <c r="R3975" s="16" t="s">
        <v>8315</v>
      </c>
      <c r="S3975" s="11" t="s">
        <v>8316</v>
      </c>
      <c r="T3975" s="21">
        <f>(((K3975/60)/60)/24)+DATE(1970,1,1)</f>
        <v>42188.83293981482</v>
      </c>
      <c r="U3975" s="21">
        <f>(((I3975/60)/60)/24)+DATE(1970,1,1)</f>
        <v>42242.772222222222</v>
      </c>
    </row>
    <row r="3976" spans="1:21" ht="49" x14ac:dyDescent="0.25">
      <c r="A3976">
        <v>3140</v>
      </c>
      <c r="B3976" s="9" t="s">
        <v>3140</v>
      </c>
      <c r="C3976" s="3" t="s">
        <v>7250</v>
      </c>
      <c r="D3976" s="12">
        <v>10000</v>
      </c>
      <c r="E3976" s="13">
        <v>96</v>
      </c>
      <c r="F3976" s="11" t="s">
        <v>8221</v>
      </c>
      <c r="G3976" s="11" t="s">
        <v>8229</v>
      </c>
      <c r="H3976" s="11" t="s">
        <v>8248</v>
      </c>
      <c r="I3976" s="11">
        <v>1491581703</v>
      </c>
      <c r="K3976" s="11">
        <v>1488993303</v>
      </c>
      <c r="L3976" s="11" t="b">
        <v>0</v>
      </c>
      <c r="M3976" s="11">
        <v>4</v>
      </c>
      <c r="N3976" s="11" t="b">
        <v>0</v>
      </c>
      <c r="O3976" s="11" t="s">
        <v>8269</v>
      </c>
      <c r="P3976" s="14">
        <f>ROUND(E3976/D3976*100,0)</f>
        <v>1</v>
      </c>
      <c r="Q3976" s="11">
        <f>IFERROR(ROUND(E3976/M3976,2),0)</f>
        <v>24</v>
      </c>
      <c r="R3976" s="16" t="s">
        <v>8315</v>
      </c>
      <c r="S3976" s="11" t="s">
        <v>8316</v>
      </c>
      <c r="T3976" s="21">
        <f>(((K3976/60)/60)/24)+DATE(1970,1,1)</f>
        <v>42802.718784722223</v>
      </c>
      <c r="U3976" s="21">
        <f>(((I3976/60)/60)/24)+DATE(1970,1,1)</f>
        <v>42832.677118055552</v>
      </c>
    </row>
    <row r="3977" spans="1:21" ht="49" x14ac:dyDescent="0.25">
      <c r="A3977">
        <v>3984</v>
      </c>
      <c r="B3977" s="9" t="s">
        <v>3980</v>
      </c>
      <c r="C3977" s="3" t="s">
        <v>8090</v>
      </c>
      <c r="D3977" s="12">
        <v>1500</v>
      </c>
      <c r="E3977" s="13">
        <v>95</v>
      </c>
      <c r="F3977" s="11" t="s">
        <v>8220</v>
      </c>
      <c r="G3977" s="11" t="s">
        <v>8224</v>
      </c>
      <c r="H3977" s="11" t="s">
        <v>8246</v>
      </c>
      <c r="I3977" s="11">
        <v>1415404800</v>
      </c>
      <c r="K3977" s="11">
        <v>1412809644</v>
      </c>
      <c r="L3977" s="11" t="b">
        <v>0</v>
      </c>
      <c r="M3977" s="11">
        <v>10</v>
      </c>
      <c r="N3977" s="11" t="b">
        <v>0</v>
      </c>
      <c r="O3977" s="11" t="s">
        <v>8269</v>
      </c>
      <c r="P3977" s="14">
        <f>ROUND(E3977/D3977*100,0)</f>
        <v>6</v>
      </c>
      <c r="Q3977" s="11">
        <f>IFERROR(ROUND(E3977/M3977,2),0)</f>
        <v>9.5</v>
      </c>
      <c r="R3977" s="16" t="s">
        <v>8315</v>
      </c>
      <c r="S3977" s="11" t="s">
        <v>8316</v>
      </c>
      <c r="T3977" s="21">
        <f>(((K3977/60)/60)/24)+DATE(1970,1,1)</f>
        <v>41920.963472222218</v>
      </c>
      <c r="U3977" s="21">
        <f>(((I3977/60)/60)/24)+DATE(1970,1,1)</f>
        <v>41951</v>
      </c>
    </row>
    <row r="3978" spans="1:21" ht="49" x14ac:dyDescent="0.25">
      <c r="A3978">
        <v>4058</v>
      </c>
      <c r="B3978" s="9" t="s">
        <v>4054</v>
      </c>
      <c r="C3978" s="3" t="s">
        <v>8162</v>
      </c>
      <c r="D3978" s="12">
        <v>3750</v>
      </c>
      <c r="E3978" s="13">
        <v>95</v>
      </c>
      <c r="F3978" s="11" t="s">
        <v>8220</v>
      </c>
      <c r="G3978" s="11" t="s">
        <v>8223</v>
      </c>
      <c r="H3978" s="11" t="s">
        <v>8245</v>
      </c>
      <c r="I3978" s="11">
        <v>1459483140</v>
      </c>
      <c r="K3978" s="11">
        <v>1458178044</v>
      </c>
      <c r="L3978" s="11" t="b">
        <v>0</v>
      </c>
      <c r="M3978" s="11">
        <v>4</v>
      </c>
      <c r="N3978" s="11" t="b">
        <v>0</v>
      </c>
      <c r="O3978" s="11" t="s">
        <v>8269</v>
      </c>
      <c r="P3978" s="14">
        <f>ROUND(E3978/D3978*100,0)</f>
        <v>3</v>
      </c>
      <c r="Q3978" s="11">
        <f>IFERROR(ROUND(E3978/M3978,2),0)</f>
        <v>23.75</v>
      </c>
      <c r="R3978" s="16" t="s">
        <v>8315</v>
      </c>
      <c r="S3978" s="11" t="s">
        <v>8316</v>
      </c>
      <c r="T3978" s="21">
        <f>(((K3978/60)/60)/24)+DATE(1970,1,1)</f>
        <v>42446.060694444444</v>
      </c>
      <c r="U3978" s="21">
        <f>(((I3978/60)/60)/24)+DATE(1970,1,1)</f>
        <v>42461.165972222225</v>
      </c>
    </row>
    <row r="3979" spans="1:21" ht="49" x14ac:dyDescent="0.25">
      <c r="A3979">
        <v>4111</v>
      </c>
      <c r="B3979" s="9" t="s">
        <v>4107</v>
      </c>
      <c r="C3979" s="3" t="s">
        <v>8214</v>
      </c>
      <c r="D3979" s="12">
        <v>3000</v>
      </c>
      <c r="E3979" s="13">
        <v>94</v>
      </c>
      <c r="F3979" s="11" t="s">
        <v>8220</v>
      </c>
      <c r="G3979" s="11" t="s">
        <v>8223</v>
      </c>
      <c r="H3979" s="11" t="s">
        <v>8245</v>
      </c>
      <c r="I3979" s="11">
        <v>1424747740</v>
      </c>
      <c r="K3979" s="11">
        <v>1422155740</v>
      </c>
      <c r="L3979" s="11" t="b">
        <v>0</v>
      </c>
      <c r="M3979" s="11">
        <v>6</v>
      </c>
      <c r="N3979" s="11" t="b">
        <v>0</v>
      </c>
      <c r="O3979" s="11" t="s">
        <v>8269</v>
      </c>
      <c r="P3979" s="14">
        <f>ROUND(E3979/D3979*100,0)</f>
        <v>3</v>
      </c>
      <c r="Q3979" s="11">
        <f>IFERROR(ROUND(E3979/M3979,2),0)</f>
        <v>15.67</v>
      </c>
      <c r="R3979" s="16" t="s">
        <v>8315</v>
      </c>
      <c r="S3979" s="11" t="s">
        <v>8316</v>
      </c>
      <c r="T3979" s="21">
        <f>(((K3979/60)/60)/24)+DATE(1970,1,1)</f>
        <v>42029.135879629626</v>
      </c>
      <c r="U3979" s="21">
        <f>(((I3979/60)/60)/24)+DATE(1970,1,1)</f>
        <v>42059.135879629626</v>
      </c>
    </row>
    <row r="3980" spans="1:21" ht="49" x14ac:dyDescent="0.25">
      <c r="A3980">
        <v>3919</v>
      </c>
      <c r="B3980" s="9" t="s">
        <v>3916</v>
      </c>
      <c r="C3980" s="3" t="s">
        <v>8027</v>
      </c>
      <c r="D3980" s="12">
        <v>5000</v>
      </c>
      <c r="E3980" s="13">
        <v>90</v>
      </c>
      <c r="F3980" s="11" t="s">
        <v>8220</v>
      </c>
      <c r="G3980" s="11" t="s">
        <v>8224</v>
      </c>
      <c r="H3980" s="11" t="s">
        <v>8246</v>
      </c>
      <c r="I3980" s="11">
        <v>1453075200</v>
      </c>
      <c r="K3980" s="11">
        <v>1450628773</v>
      </c>
      <c r="L3980" s="11" t="b">
        <v>0</v>
      </c>
      <c r="M3980" s="11">
        <v>3</v>
      </c>
      <c r="N3980" s="11" t="b">
        <v>0</v>
      </c>
      <c r="O3980" s="11" t="s">
        <v>8269</v>
      </c>
      <c r="P3980" s="14">
        <f>ROUND(E3980/D3980*100,0)</f>
        <v>2</v>
      </c>
      <c r="Q3980" s="11">
        <f>IFERROR(ROUND(E3980/M3980,2),0)</f>
        <v>30</v>
      </c>
      <c r="R3980" s="16" t="s">
        <v>8315</v>
      </c>
      <c r="S3980" s="11" t="s">
        <v>8316</v>
      </c>
      <c r="T3980" s="21">
        <f>(((K3980/60)/60)/24)+DATE(1970,1,1)</f>
        <v>42358.684872685189</v>
      </c>
      <c r="U3980" s="21">
        <f>(((I3980/60)/60)/24)+DATE(1970,1,1)</f>
        <v>42387</v>
      </c>
    </row>
    <row r="3981" spans="1:21" ht="49" x14ac:dyDescent="0.25">
      <c r="A3981">
        <v>4110</v>
      </c>
      <c r="B3981" s="9" t="s">
        <v>4106</v>
      </c>
      <c r="C3981" s="3" t="s">
        <v>8213</v>
      </c>
      <c r="D3981" s="12">
        <v>300</v>
      </c>
      <c r="E3981" s="13">
        <v>86</v>
      </c>
      <c r="F3981" s="11" t="s">
        <v>8220</v>
      </c>
      <c r="G3981" s="11" t="s">
        <v>8224</v>
      </c>
      <c r="H3981" s="11" t="s">
        <v>8246</v>
      </c>
      <c r="I3981" s="11">
        <v>1469113351</v>
      </c>
      <c r="K3981" s="11">
        <v>1463929351</v>
      </c>
      <c r="L3981" s="11" t="b">
        <v>0</v>
      </c>
      <c r="M3981" s="11">
        <v>6</v>
      </c>
      <c r="N3981" s="11" t="b">
        <v>0</v>
      </c>
      <c r="O3981" s="11" t="s">
        <v>8269</v>
      </c>
      <c r="P3981" s="14">
        <f>ROUND(E3981/D3981*100,0)</f>
        <v>29</v>
      </c>
      <c r="Q3981" s="11">
        <f>IFERROR(ROUND(E3981/M3981,2),0)</f>
        <v>14.33</v>
      </c>
      <c r="R3981" s="16" t="s">
        <v>8315</v>
      </c>
      <c r="S3981" s="11" t="s">
        <v>8316</v>
      </c>
      <c r="T3981" s="21">
        <f>(((K3981/60)/60)/24)+DATE(1970,1,1)</f>
        <v>42512.626747685179</v>
      </c>
      <c r="U3981" s="21">
        <f>(((I3981/60)/60)/24)+DATE(1970,1,1)</f>
        <v>42572.626747685179</v>
      </c>
    </row>
    <row r="3982" spans="1:21" ht="49" x14ac:dyDescent="0.25">
      <c r="A3982">
        <v>4037</v>
      </c>
      <c r="B3982" s="9" t="s">
        <v>4033</v>
      </c>
      <c r="C3982" s="3" t="s">
        <v>8141</v>
      </c>
      <c r="D3982" s="12">
        <v>700</v>
      </c>
      <c r="E3982" s="13">
        <v>80</v>
      </c>
      <c r="F3982" s="11" t="s">
        <v>8220</v>
      </c>
      <c r="G3982" s="11" t="s">
        <v>8223</v>
      </c>
      <c r="H3982" s="11" t="s">
        <v>8245</v>
      </c>
      <c r="I3982" s="11">
        <v>1464099900</v>
      </c>
      <c r="K3982" s="11">
        <v>1462585315</v>
      </c>
      <c r="L3982" s="11" t="b">
        <v>0</v>
      </c>
      <c r="M3982" s="11">
        <v>2</v>
      </c>
      <c r="N3982" s="11" t="b">
        <v>0</v>
      </c>
      <c r="O3982" s="11" t="s">
        <v>8269</v>
      </c>
      <c r="P3982" s="14">
        <f>ROUND(E3982/D3982*100,0)</f>
        <v>11</v>
      </c>
      <c r="Q3982" s="11">
        <f>IFERROR(ROUND(E3982/M3982,2),0)</f>
        <v>40</v>
      </c>
      <c r="R3982" s="16" t="s">
        <v>8315</v>
      </c>
      <c r="S3982" s="11" t="s">
        <v>8316</v>
      </c>
      <c r="T3982" s="21">
        <f>(((K3982/60)/60)/24)+DATE(1970,1,1)</f>
        <v>42497.070775462969</v>
      </c>
      <c r="U3982" s="21">
        <f>(((I3982/60)/60)/24)+DATE(1970,1,1)</f>
        <v>42514.600694444445</v>
      </c>
    </row>
    <row r="3983" spans="1:21" ht="49" x14ac:dyDescent="0.25">
      <c r="A3983">
        <v>4009</v>
      </c>
      <c r="B3983" s="9" t="s">
        <v>4005</v>
      </c>
      <c r="C3983" s="3" t="s">
        <v>8114</v>
      </c>
      <c r="D3983" s="12">
        <v>1930</v>
      </c>
      <c r="E3983" s="13">
        <v>75</v>
      </c>
      <c r="F3983" s="11" t="s">
        <v>8220</v>
      </c>
      <c r="G3983" s="11" t="s">
        <v>8224</v>
      </c>
      <c r="H3983" s="11" t="s">
        <v>8246</v>
      </c>
      <c r="I3983" s="11">
        <v>1410281360</v>
      </c>
      <c r="K3983" s="11">
        <v>1406825360</v>
      </c>
      <c r="L3983" s="11" t="b">
        <v>0</v>
      </c>
      <c r="M3983" s="11">
        <v>3</v>
      </c>
      <c r="N3983" s="11" t="b">
        <v>0</v>
      </c>
      <c r="O3983" s="11" t="s">
        <v>8269</v>
      </c>
      <c r="P3983" s="14">
        <f>ROUND(E3983/D3983*100,0)</f>
        <v>4</v>
      </c>
      <c r="Q3983" s="11">
        <f>IFERROR(ROUND(E3983/M3983,2),0)</f>
        <v>25</v>
      </c>
      <c r="R3983" s="16" t="s">
        <v>8315</v>
      </c>
      <c r="S3983" s="11" t="s">
        <v>8316</v>
      </c>
      <c r="T3983" s="21">
        <f>(((K3983/60)/60)/24)+DATE(1970,1,1)</f>
        <v>41851.700925925928</v>
      </c>
      <c r="U3983" s="21">
        <f>(((I3983/60)/60)/24)+DATE(1970,1,1)</f>
        <v>41891.700925925928</v>
      </c>
    </row>
    <row r="3984" spans="1:21" ht="49" x14ac:dyDescent="0.25">
      <c r="A3984">
        <v>3675</v>
      </c>
      <c r="B3984" s="9" t="s">
        <v>3672</v>
      </c>
      <c r="C3984" s="3" t="s">
        <v>7785</v>
      </c>
      <c r="D3984" s="12">
        <v>50</v>
      </c>
      <c r="E3984" s="13">
        <v>70</v>
      </c>
      <c r="F3984" s="11" t="s">
        <v>8218</v>
      </c>
      <c r="G3984" s="11" t="s">
        <v>8224</v>
      </c>
      <c r="H3984" s="11" t="s">
        <v>8246</v>
      </c>
      <c r="I3984" s="11">
        <v>1463353200</v>
      </c>
      <c r="K3984" s="11">
        <v>1462285182</v>
      </c>
      <c r="L3984" s="11" t="b">
        <v>0</v>
      </c>
      <c r="M3984" s="11">
        <v>3</v>
      </c>
      <c r="N3984" s="11" t="b">
        <v>1</v>
      </c>
      <c r="O3984" s="11" t="s">
        <v>8269</v>
      </c>
      <c r="P3984" s="14">
        <f>ROUND(E3984/D3984*100,0)</f>
        <v>140</v>
      </c>
      <c r="Q3984" s="11">
        <f>IFERROR(ROUND(E3984/M3984,2),0)</f>
        <v>23.33</v>
      </c>
      <c r="R3984" s="16" t="s">
        <v>8315</v>
      </c>
      <c r="S3984" s="11" t="s">
        <v>8316</v>
      </c>
      <c r="T3984" s="21">
        <f>(((K3984/60)/60)/24)+DATE(1970,1,1)</f>
        <v>42493.597013888888</v>
      </c>
      <c r="U3984" s="21">
        <f>(((I3984/60)/60)/24)+DATE(1970,1,1)</f>
        <v>42505.958333333328</v>
      </c>
    </row>
    <row r="3985" spans="1:21" ht="49" x14ac:dyDescent="0.25">
      <c r="A3985">
        <v>3995</v>
      </c>
      <c r="B3985" s="9" t="s">
        <v>3991</v>
      </c>
      <c r="C3985" s="3" t="s">
        <v>8101</v>
      </c>
      <c r="D3985" s="12">
        <v>200</v>
      </c>
      <c r="E3985" s="13">
        <v>70</v>
      </c>
      <c r="F3985" s="11" t="s">
        <v>8220</v>
      </c>
      <c r="G3985" s="11" t="s">
        <v>8224</v>
      </c>
      <c r="H3985" s="11" t="s">
        <v>8246</v>
      </c>
      <c r="I3985" s="11">
        <v>1423913220</v>
      </c>
      <c r="K3985" s="11">
        <v>1421339077</v>
      </c>
      <c r="L3985" s="11" t="b">
        <v>0</v>
      </c>
      <c r="M3985" s="11">
        <v>4</v>
      </c>
      <c r="N3985" s="11" t="b">
        <v>0</v>
      </c>
      <c r="O3985" s="11" t="s">
        <v>8269</v>
      </c>
      <c r="P3985" s="14">
        <f>ROUND(E3985/D3985*100,0)</f>
        <v>35</v>
      </c>
      <c r="Q3985" s="11">
        <f>IFERROR(ROUND(E3985/M3985,2),0)</f>
        <v>17.5</v>
      </c>
      <c r="R3985" s="16" t="s">
        <v>8315</v>
      </c>
      <c r="S3985" s="11" t="s">
        <v>8316</v>
      </c>
      <c r="T3985" s="21">
        <f>(((K3985/60)/60)/24)+DATE(1970,1,1)</f>
        <v>42019.683761574073</v>
      </c>
      <c r="U3985" s="21">
        <f>(((I3985/60)/60)/24)+DATE(1970,1,1)</f>
        <v>42049.477083333331</v>
      </c>
    </row>
    <row r="3986" spans="1:21" ht="49" x14ac:dyDescent="0.25">
      <c r="A3986">
        <v>4016</v>
      </c>
      <c r="B3986" s="9" t="s">
        <v>4012</v>
      </c>
      <c r="C3986" s="3" t="s">
        <v>8121</v>
      </c>
      <c r="D3986" s="12">
        <v>500</v>
      </c>
      <c r="E3986" s="13">
        <v>70</v>
      </c>
      <c r="F3986" s="11" t="s">
        <v>8220</v>
      </c>
      <c r="G3986" s="11" t="s">
        <v>8224</v>
      </c>
      <c r="H3986" s="11" t="s">
        <v>8246</v>
      </c>
      <c r="I3986" s="11">
        <v>1410987400</v>
      </c>
      <c r="K3986" s="11">
        <v>1408395400</v>
      </c>
      <c r="L3986" s="11" t="b">
        <v>0</v>
      </c>
      <c r="M3986" s="11">
        <v>7</v>
      </c>
      <c r="N3986" s="11" t="b">
        <v>0</v>
      </c>
      <c r="O3986" s="11" t="s">
        <v>8269</v>
      </c>
      <c r="P3986" s="14">
        <f>ROUND(E3986/D3986*100,0)</f>
        <v>14</v>
      </c>
      <c r="Q3986" s="11">
        <f>IFERROR(ROUND(E3986/M3986,2),0)</f>
        <v>10</v>
      </c>
      <c r="R3986" s="16" t="s">
        <v>8315</v>
      </c>
      <c r="S3986" s="11" t="s">
        <v>8316</v>
      </c>
      <c r="T3986" s="21">
        <f>(((K3986/60)/60)/24)+DATE(1970,1,1)</f>
        <v>41869.872685185182</v>
      </c>
      <c r="U3986" s="21">
        <f>(((I3986/60)/60)/24)+DATE(1970,1,1)</f>
        <v>41899.872685185182</v>
      </c>
    </row>
    <row r="3987" spans="1:21" ht="49" x14ac:dyDescent="0.25">
      <c r="A3987">
        <v>3990</v>
      </c>
      <c r="B3987" s="9" t="s">
        <v>3986</v>
      </c>
      <c r="C3987" s="3" t="s">
        <v>8096</v>
      </c>
      <c r="D3987" s="12">
        <v>1650</v>
      </c>
      <c r="E3987" s="13">
        <v>69</v>
      </c>
      <c r="F3987" s="11" t="s">
        <v>8220</v>
      </c>
      <c r="G3987" s="11" t="s">
        <v>8224</v>
      </c>
      <c r="H3987" s="11" t="s">
        <v>8246</v>
      </c>
      <c r="I3987" s="11">
        <v>1456934893</v>
      </c>
      <c r="K3987" s="11">
        <v>1454342893</v>
      </c>
      <c r="L3987" s="11" t="b">
        <v>0</v>
      </c>
      <c r="M3987" s="11">
        <v>3</v>
      </c>
      <c r="N3987" s="11" t="b">
        <v>0</v>
      </c>
      <c r="O3987" s="11" t="s">
        <v>8269</v>
      </c>
      <c r="P3987" s="14">
        <f>ROUND(E3987/D3987*100,0)</f>
        <v>4</v>
      </c>
      <c r="Q3987" s="11">
        <f>IFERROR(ROUND(E3987/M3987,2),0)</f>
        <v>23</v>
      </c>
      <c r="R3987" s="16" t="s">
        <v>8315</v>
      </c>
      <c r="S3987" s="11" t="s">
        <v>8316</v>
      </c>
      <c r="T3987" s="21">
        <f>(((K3987/60)/60)/24)+DATE(1970,1,1)</f>
        <v>42401.672372685185</v>
      </c>
      <c r="U3987" s="21">
        <f>(((I3987/60)/60)/24)+DATE(1970,1,1)</f>
        <v>42431.672372685185</v>
      </c>
    </row>
    <row r="3988" spans="1:21" ht="49" x14ac:dyDescent="0.25">
      <c r="A3988">
        <v>3840</v>
      </c>
      <c r="B3988" s="9" t="s">
        <v>3837</v>
      </c>
      <c r="C3988" s="3" t="s">
        <v>7949</v>
      </c>
      <c r="D3988" s="12">
        <v>1</v>
      </c>
      <c r="E3988" s="13">
        <v>65</v>
      </c>
      <c r="F3988" s="11" t="s">
        <v>8218</v>
      </c>
      <c r="G3988" s="11" t="s">
        <v>8224</v>
      </c>
      <c r="H3988" s="11" t="s">
        <v>8246</v>
      </c>
      <c r="I3988" s="11">
        <v>1459180229</v>
      </c>
      <c r="K3988" s="11">
        <v>1457023829</v>
      </c>
      <c r="L3988" s="11" t="b">
        <v>0</v>
      </c>
      <c r="M3988" s="11">
        <v>3</v>
      </c>
      <c r="N3988" s="11" t="b">
        <v>1</v>
      </c>
      <c r="O3988" s="11" t="s">
        <v>8269</v>
      </c>
      <c r="P3988" s="14">
        <f>ROUND(E3988/D3988*100,0)</f>
        <v>6500</v>
      </c>
      <c r="Q3988" s="11">
        <f>IFERROR(ROUND(E3988/M3988,2),0)</f>
        <v>21.67</v>
      </c>
      <c r="R3988" s="16" t="s">
        <v>8315</v>
      </c>
      <c r="S3988" s="11" t="s">
        <v>8316</v>
      </c>
      <c r="T3988" s="21">
        <f>(((K3988/60)/60)/24)+DATE(1970,1,1)</f>
        <v>42432.701724537037</v>
      </c>
      <c r="U3988" s="21">
        <f>(((I3988/60)/60)/24)+DATE(1970,1,1)</f>
        <v>42457.660057870366</v>
      </c>
    </row>
    <row r="3989" spans="1:21" ht="49" x14ac:dyDescent="0.25">
      <c r="A3989">
        <v>3908</v>
      </c>
      <c r="B3989" s="9" t="s">
        <v>3905</v>
      </c>
      <c r="C3989" s="3" t="s">
        <v>8016</v>
      </c>
      <c r="D3989" s="12">
        <v>750</v>
      </c>
      <c r="E3989" s="13">
        <v>65</v>
      </c>
      <c r="F3989" s="11" t="s">
        <v>8220</v>
      </c>
      <c r="G3989" s="11" t="s">
        <v>8223</v>
      </c>
      <c r="H3989" s="11" t="s">
        <v>8245</v>
      </c>
      <c r="I3989" s="11">
        <v>1406603696</v>
      </c>
      <c r="K3989" s="11">
        <v>1405307696</v>
      </c>
      <c r="L3989" s="11" t="b">
        <v>0</v>
      </c>
      <c r="M3989" s="11">
        <v>4</v>
      </c>
      <c r="N3989" s="11" t="b">
        <v>0</v>
      </c>
      <c r="O3989" s="11" t="s">
        <v>8269</v>
      </c>
      <c r="P3989" s="14">
        <f>ROUND(E3989/D3989*100,0)</f>
        <v>9</v>
      </c>
      <c r="Q3989" s="11">
        <f>IFERROR(ROUND(E3989/M3989,2),0)</f>
        <v>16.25</v>
      </c>
      <c r="R3989" s="16" t="s">
        <v>8315</v>
      </c>
      <c r="S3989" s="11" t="s">
        <v>8316</v>
      </c>
      <c r="T3989" s="21">
        <f>(((K3989/60)/60)/24)+DATE(1970,1,1)</f>
        <v>41834.135370370372</v>
      </c>
      <c r="U3989" s="21">
        <f>(((I3989/60)/60)/24)+DATE(1970,1,1)</f>
        <v>41849.135370370372</v>
      </c>
    </row>
    <row r="3990" spans="1:21" ht="49" x14ac:dyDescent="0.25">
      <c r="A3990">
        <v>3922</v>
      </c>
      <c r="B3990" s="9" t="s">
        <v>3919</v>
      </c>
      <c r="C3990" s="3" t="s">
        <v>8030</v>
      </c>
      <c r="D3990" s="12">
        <v>750</v>
      </c>
      <c r="E3990" s="13">
        <v>61</v>
      </c>
      <c r="F3990" s="11" t="s">
        <v>8220</v>
      </c>
      <c r="G3990" s="11" t="s">
        <v>8223</v>
      </c>
      <c r="H3990" s="11" t="s">
        <v>8245</v>
      </c>
      <c r="I3990" s="11">
        <v>1425337200</v>
      </c>
      <c r="K3990" s="11">
        <v>1421432810</v>
      </c>
      <c r="L3990" s="11" t="b">
        <v>0</v>
      </c>
      <c r="M3990" s="11">
        <v>6</v>
      </c>
      <c r="N3990" s="11" t="b">
        <v>0</v>
      </c>
      <c r="O3990" s="11" t="s">
        <v>8269</v>
      </c>
      <c r="P3990" s="14">
        <f>ROUND(E3990/D3990*100,0)</f>
        <v>8</v>
      </c>
      <c r="Q3990" s="11">
        <f>IFERROR(ROUND(E3990/M3990,2),0)</f>
        <v>10.17</v>
      </c>
      <c r="R3990" s="16" t="s">
        <v>8315</v>
      </c>
      <c r="S3990" s="11" t="s">
        <v>8316</v>
      </c>
      <c r="T3990" s="21">
        <f>(((K3990/60)/60)/24)+DATE(1970,1,1)</f>
        <v>42020.768634259264</v>
      </c>
      <c r="U3990" s="21">
        <f>(((I3990/60)/60)/24)+DATE(1970,1,1)</f>
        <v>42065.958333333328</v>
      </c>
    </row>
    <row r="3991" spans="1:21" ht="49" x14ac:dyDescent="0.25">
      <c r="A3991">
        <v>3864</v>
      </c>
      <c r="B3991" s="9" t="s">
        <v>3861</v>
      </c>
      <c r="C3991" s="3" t="s">
        <v>7973</v>
      </c>
      <c r="D3991" s="12">
        <v>5000</v>
      </c>
      <c r="E3991" s="13">
        <v>60</v>
      </c>
      <c r="F3991" s="11" t="s">
        <v>8220</v>
      </c>
      <c r="G3991" s="11" t="s">
        <v>8223</v>
      </c>
      <c r="H3991" s="11" t="s">
        <v>8245</v>
      </c>
      <c r="I3991" s="11">
        <v>1447799054</v>
      </c>
      <c r="K3991" s="11">
        <v>1445203454</v>
      </c>
      <c r="L3991" s="11" t="b">
        <v>0</v>
      </c>
      <c r="M3991" s="11">
        <v>3</v>
      </c>
      <c r="N3991" s="11" t="b">
        <v>0</v>
      </c>
      <c r="O3991" s="11" t="s">
        <v>8269</v>
      </c>
      <c r="P3991" s="14">
        <f>ROUND(E3991/D3991*100,0)</f>
        <v>1</v>
      </c>
      <c r="Q3991" s="11">
        <f>IFERROR(ROUND(E3991/M3991,2),0)</f>
        <v>20</v>
      </c>
      <c r="R3991" s="16" t="s">
        <v>8315</v>
      </c>
      <c r="S3991" s="11" t="s">
        <v>8316</v>
      </c>
      <c r="T3991" s="21">
        <f>(((K3991/60)/60)/24)+DATE(1970,1,1)</f>
        <v>42295.891828703709</v>
      </c>
      <c r="U3991" s="21">
        <f>(((I3991/60)/60)/24)+DATE(1970,1,1)</f>
        <v>42325.933495370366</v>
      </c>
    </row>
    <row r="3992" spans="1:21" ht="49" x14ac:dyDescent="0.25">
      <c r="A3992">
        <v>4008</v>
      </c>
      <c r="B3992" s="9" t="s">
        <v>4004</v>
      </c>
      <c r="C3992" s="3" t="s">
        <v>8113</v>
      </c>
      <c r="D3992" s="12">
        <v>1000</v>
      </c>
      <c r="E3992" s="13">
        <v>60</v>
      </c>
      <c r="F3992" s="11" t="s">
        <v>8220</v>
      </c>
      <c r="G3992" s="11" t="s">
        <v>8224</v>
      </c>
      <c r="H3992" s="11" t="s">
        <v>8246</v>
      </c>
      <c r="I3992" s="11">
        <v>1437606507</v>
      </c>
      <c r="K3992" s="11">
        <v>1435014507</v>
      </c>
      <c r="L3992" s="11" t="b">
        <v>0</v>
      </c>
      <c r="M3992" s="11">
        <v>4</v>
      </c>
      <c r="N3992" s="11" t="b">
        <v>0</v>
      </c>
      <c r="O3992" s="11" t="s">
        <v>8269</v>
      </c>
      <c r="P3992" s="14">
        <f>ROUND(E3992/D3992*100,0)</f>
        <v>6</v>
      </c>
      <c r="Q3992" s="11">
        <f>IFERROR(ROUND(E3992/M3992,2),0)</f>
        <v>15</v>
      </c>
      <c r="R3992" s="16" t="s">
        <v>8315</v>
      </c>
      <c r="S3992" s="11" t="s">
        <v>8316</v>
      </c>
      <c r="T3992" s="21">
        <f>(((K3992/60)/60)/24)+DATE(1970,1,1)</f>
        <v>42177.964201388888</v>
      </c>
      <c r="U3992" s="21">
        <f>(((I3992/60)/60)/24)+DATE(1970,1,1)</f>
        <v>42207.964201388888</v>
      </c>
    </row>
    <row r="3993" spans="1:21" ht="49" x14ac:dyDescent="0.25">
      <c r="A3993">
        <v>4093</v>
      </c>
      <c r="B3993" s="9" t="s">
        <v>4089</v>
      </c>
      <c r="C3993" s="3" t="s">
        <v>8196</v>
      </c>
      <c r="D3993" s="12">
        <v>2500</v>
      </c>
      <c r="E3993" s="13">
        <v>60</v>
      </c>
      <c r="F3993" s="11" t="s">
        <v>8220</v>
      </c>
      <c r="G3993" s="11" t="s">
        <v>8224</v>
      </c>
      <c r="H3993" s="11" t="s">
        <v>8246</v>
      </c>
      <c r="I3993" s="11">
        <v>1440272093</v>
      </c>
      <c r="K3993" s="11">
        <v>1435088093</v>
      </c>
      <c r="L3993" s="11" t="b">
        <v>0</v>
      </c>
      <c r="M3993" s="11">
        <v>4</v>
      </c>
      <c r="N3993" s="11" t="b">
        <v>0</v>
      </c>
      <c r="O3993" s="11" t="s">
        <v>8269</v>
      </c>
      <c r="P3993" s="14">
        <f>ROUND(E3993/D3993*100,0)</f>
        <v>2</v>
      </c>
      <c r="Q3993" s="11">
        <f>IFERROR(ROUND(E3993/M3993,2),0)</f>
        <v>15</v>
      </c>
      <c r="R3993" s="16" t="s">
        <v>8315</v>
      </c>
      <c r="S3993" s="11" t="s">
        <v>8316</v>
      </c>
      <c r="T3993" s="21">
        <f>(((K3993/60)/60)/24)+DATE(1970,1,1)</f>
        <v>42178.815891203703</v>
      </c>
      <c r="U3993" s="21">
        <f>(((I3993/60)/60)/24)+DATE(1970,1,1)</f>
        <v>42238.815891203703</v>
      </c>
    </row>
    <row r="3994" spans="1:21" ht="49" x14ac:dyDescent="0.25">
      <c r="A3994">
        <v>4108</v>
      </c>
      <c r="B3994" s="9" t="s">
        <v>4104</v>
      </c>
      <c r="C3994" s="3" t="s">
        <v>8211</v>
      </c>
      <c r="D3994" s="12">
        <v>3000</v>
      </c>
      <c r="E3994" s="13">
        <v>59</v>
      </c>
      <c r="F3994" s="11" t="s">
        <v>8220</v>
      </c>
      <c r="G3994" s="11" t="s">
        <v>8223</v>
      </c>
      <c r="H3994" s="11" t="s">
        <v>8245</v>
      </c>
      <c r="I3994" s="11">
        <v>1488517200</v>
      </c>
      <c r="K3994" s="11">
        <v>1485909937</v>
      </c>
      <c r="L3994" s="11" t="b">
        <v>0</v>
      </c>
      <c r="M3994" s="11">
        <v>1</v>
      </c>
      <c r="N3994" s="11" t="b">
        <v>0</v>
      </c>
      <c r="O3994" s="11" t="s">
        <v>8269</v>
      </c>
      <c r="P3994" s="14">
        <f>ROUND(E3994/D3994*100,0)</f>
        <v>2</v>
      </c>
      <c r="Q3994" s="11">
        <f>IFERROR(ROUND(E3994/M3994,2),0)</f>
        <v>59</v>
      </c>
      <c r="R3994" s="16" t="s">
        <v>8315</v>
      </c>
      <c r="S3994" s="11" t="s">
        <v>8316</v>
      </c>
      <c r="T3994" s="21">
        <f>(((K3994/60)/60)/24)+DATE(1970,1,1)</f>
        <v>42767.031678240746</v>
      </c>
      <c r="U3994" s="21">
        <f>(((I3994/60)/60)/24)+DATE(1970,1,1)</f>
        <v>42797.208333333328</v>
      </c>
    </row>
    <row r="3995" spans="1:21" ht="33" x14ac:dyDescent="0.25">
      <c r="A3995">
        <v>3137</v>
      </c>
      <c r="B3995" s="9" t="s">
        <v>3137</v>
      </c>
      <c r="C3995" s="3" t="s">
        <v>7247</v>
      </c>
      <c r="D3995" s="12">
        <v>1500</v>
      </c>
      <c r="E3995" s="13">
        <v>50</v>
      </c>
      <c r="F3995" s="11" t="s">
        <v>8221</v>
      </c>
      <c r="G3995" s="11" t="s">
        <v>8223</v>
      </c>
      <c r="H3995" s="11" t="s">
        <v>8245</v>
      </c>
      <c r="I3995" s="11">
        <v>1493838720</v>
      </c>
      <c r="K3995" s="11">
        <v>1489439669</v>
      </c>
      <c r="L3995" s="11" t="b">
        <v>0</v>
      </c>
      <c r="M3995" s="11">
        <v>1</v>
      </c>
      <c r="N3995" s="11" t="b">
        <v>0</v>
      </c>
      <c r="O3995" s="11" t="s">
        <v>8269</v>
      </c>
      <c r="P3995" s="14">
        <f>ROUND(E3995/D3995*100,0)</f>
        <v>3</v>
      </c>
      <c r="Q3995" s="11">
        <f>IFERROR(ROUND(E3995/M3995,2),0)</f>
        <v>50</v>
      </c>
      <c r="R3995" s="16" t="s">
        <v>8315</v>
      </c>
      <c r="S3995" s="11" t="s">
        <v>8316</v>
      </c>
      <c r="T3995" s="21">
        <f>(((K3995/60)/60)/24)+DATE(1970,1,1)</f>
        <v>42807.885057870371</v>
      </c>
      <c r="U3995" s="21">
        <f>(((I3995/60)/60)/24)+DATE(1970,1,1)</f>
        <v>42858.8</v>
      </c>
    </row>
    <row r="3996" spans="1:21" ht="49" x14ac:dyDescent="0.25">
      <c r="A3996">
        <v>3895</v>
      </c>
      <c r="B3996" s="9" t="s">
        <v>3892</v>
      </c>
      <c r="C3996" s="3" t="s">
        <v>8003</v>
      </c>
      <c r="D3996" s="12">
        <v>1000</v>
      </c>
      <c r="E3996" s="13">
        <v>50</v>
      </c>
      <c r="F3996" s="11" t="s">
        <v>8220</v>
      </c>
      <c r="G3996" s="11" t="s">
        <v>8223</v>
      </c>
      <c r="H3996" s="11" t="s">
        <v>8245</v>
      </c>
      <c r="I3996" s="11">
        <v>1425103218</v>
      </c>
      <c r="K3996" s="11">
        <v>1422424818</v>
      </c>
      <c r="L3996" s="11" t="b">
        <v>0</v>
      </c>
      <c r="M3996" s="11">
        <v>1</v>
      </c>
      <c r="N3996" s="11" t="b">
        <v>0</v>
      </c>
      <c r="O3996" s="11" t="s">
        <v>8269</v>
      </c>
      <c r="P3996" s="14">
        <f>ROUND(E3996/D3996*100,0)</f>
        <v>5</v>
      </c>
      <c r="Q3996" s="11">
        <f>IFERROR(ROUND(E3996/M3996,2),0)</f>
        <v>50</v>
      </c>
      <c r="R3996" s="16" t="s">
        <v>8315</v>
      </c>
      <c r="S3996" s="11" t="s">
        <v>8316</v>
      </c>
      <c r="T3996" s="21">
        <f>(((K3996/60)/60)/24)+DATE(1970,1,1)</f>
        <v>42032.250208333338</v>
      </c>
      <c r="U3996" s="21">
        <f>(((I3996/60)/60)/24)+DATE(1970,1,1)</f>
        <v>42063.250208333338</v>
      </c>
    </row>
    <row r="3997" spans="1:21" ht="49" x14ac:dyDescent="0.25">
      <c r="A3997">
        <v>3941</v>
      </c>
      <c r="B3997" s="9" t="s">
        <v>3938</v>
      </c>
      <c r="C3997" s="3" t="s">
        <v>8049</v>
      </c>
      <c r="D3997" s="12">
        <v>5500</v>
      </c>
      <c r="E3997" s="13">
        <v>50</v>
      </c>
      <c r="F3997" s="11" t="s">
        <v>8220</v>
      </c>
      <c r="G3997" s="11" t="s">
        <v>8223</v>
      </c>
      <c r="H3997" s="11" t="s">
        <v>8245</v>
      </c>
      <c r="I3997" s="11">
        <v>1416877200</v>
      </c>
      <c r="K3997" s="11">
        <v>1414505137</v>
      </c>
      <c r="L3997" s="11" t="b">
        <v>0</v>
      </c>
      <c r="M3997" s="11">
        <v>2</v>
      </c>
      <c r="N3997" s="11" t="b">
        <v>0</v>
      </c>
      <c r="O3997" s="11" t="s">
        <v>8269</v>
      </c>
      <c r="P3997" s="14">
        <f>ROUND(E3997/D3997*100,0)</f>
        <v>1</v>
      </c>
      <c r="Q3997" s="11">
        <f>IFERROR(ROUND(E3997/M3997,2),0)</f>
        <v>25</v>
      </c>
      <c r="R3997" s="16" t="s">
        <v>8315</v>
      </c>
      <c r="S3997" s="11" t="s">
        <v>8316</v>
      </c>
      <c r="T3997" s="21">
        <f>(((K3997/60)/60)/24)+DATE(1970,1,1)</f>
        <v>41940.587233796294</v>
      </c>
      <c r="U3997" s="21">
        <f>(((I3997/60)/60)/24)+DATE(1970,1,1)</f>
        <v>41968.041666666672</v>
      </c>
    </row>
    <row r="3998" spans="1:21" ht="49" x14ac:dyDescent="0.25">
      <c r="A3998">
        <v>4099</v>
      </c>
      <c r="B3998" s="9" t="s">
        <v>4095</v>
      </c>
      <c r="C3998" s="3" t="s">
        <v>8202</v>
      </c>
      <c r="D3998" s="12">
        <v>4500</v>
      </c>
      <c r="E3998" s="13">
        <v>50</v>
      </c>
      <c r="F3998" s="11" t="s">
        <v>8220</v>
      </c>
      <c r="G3998" s="11" t="s">
        <v>8223</v>
      </c>
      <c r="H3998" s="11" t="s">
        <v>8245</v>
      </c>
      <c r="I3998" s="11">
        <v>1472847873</v>
      </c>
      <c r="K3998" s="11">
        <v>1468959873</v>
      </c>
      <c r="L3998" s="11" t="b">
        <v>0</v>
      </c>
      <c r="M3998" s="11">
        <v>1</v>
      </c>
      <c r="N3998" s="11" t="b">
        <v>0</v>
      </c>
      <c r="O3998" s="11" t="s">
        <v>8269</v>
      </c>
      <c r="P3998" s="14">
        <f>ROUND(E3998/D3998*100,0)</f>
        <v>1</v>
      </c>
      <c r="Q3998" s="11">
        <f>IFERROR(ROUND(E3998/M3998,2),0)</f>
        <v>50</v>
      </c>
      <c r="R3998" s="16" t="s">
        <v>8315</v>
      </c>
      <c r="S3998" s="11" t="s">
        <v>8316</v>
      </c>
      <c r="T3998" s="21">
        <f>(((K3998/60)/60)/24)+DATE(1970,1,1)</f>
        <v>42570.850381944445</v>
      </c>
      <c r="U3998" s="21">
        <f>(((I3998/60)/60)/24)+DATE(1970,1,1)</f>
        <v>42615.850381944445</v>
      </c>
    </row>
    <row r="3999" spans="1:21" ht="49" x14ac:dyDescent="0.25">
      <c r="A3999">
        <v>4086</v>
      </c>
      <c r="B3999" s="9" t="s">
        <v>4082</v>
      </c>
      <c r="C3999" s="3" t="s">
        <v>8189</v>
      </c>
      <c r="D3999" s="12">
        <v>1000</v>
      </c>
      <c r="E3999" s="13">
        <v>47</v>
      </c>
      <c r="F3999" s="11" t="s">
        <v>8220</v>
      </c>
      <c r="G3999" s="11" t="s">
        <v>8223</v>
      </c>
      <c r="H3999" s="11" t="s">
        <v>8245</v>
      </c>
      <c r="I3999" s="11">
        <v>1448078400</v>
      </c>
      <c r="K3999" s="11">
        <v>1445985299</v>
      </c>
      <c r="L3999" s="11" t="b">
        <v>0</v>
      </c>
      <c r="M3999" s="11">
        <v>5</v>
      </c>
      <c r="N3999" s="11" t="b">
        <v>0</v>
      </c>
      <c r="O3999" s="11" t="s">
        <v>8269</v>
      </c>
      <c r="P3999" s="14">
        <f>ROUND(E3999/D3999*100,0)</f>
        <v>5</v>
      </c>
      <c r="Q3999" s="11">
        <f>IFERROR(ROUND(E3999/M3999,2),0)</f>
        <v>9.4</v>
      </c>
      <c r="R3999" s="16" t="s">
        <v>8315</v>
      </c>
      <c r="S3999" s="11" t="s">
        <v>8316</v>
      </c>
      <c r="T3999" s="21">
        <f>(((K3999/60)/60)/24)+DATE(1970,1,1)</f>
        <v>42304.940960648149</v>
      </c>
      <c r="U3999" s="21">
        <f>(((I3999/60)/60)/24)+DATE(1970,1,1)</f>
        <v>42329.166666666672</v>
      </c>
    </row>
    <row r="4000" spans="1:21" ht="49" x14ac:dyDescent="0.25">
      <c r="A4000">
        <v>3142</v>
      </c>
      <c r="B4000" s="9" t="s">
        <v>3142</v>
      </c>
      <c r="C4000" s="3" t="s">
        <v>7252</v>
      </c>
      <c r="D4000" s="12">
        <v>2750</v>
      </c>
      <c r="E4000" s="13">
        <v>45</v>
      </c>
      <c r="F4000" s="11" t="s">
        <v>8221</v>
      </c>
      <c r="G4000" s="11" t="s">
        <v>8224</v>
      </c>
      <c r="H4000" s="11" t="s">
        <v>8246</v>
      </c>
      <c r="I4000" s="11">
        <v>1489922339</v>
      </c>
      <c r="K4000" s="11">
        <v>1487333939</v>
      </c>
      <c r="L4000" s="11" t="b">
        <v>0</v>
      </c>
      <c r="M4000" s="11">
        <v>3</v>
      </c>
      <c r="N4000" s="11" t="b">
        <v>0</v>
      </c>
      <c r="O4000" s="11" t="s">
        <v>8269</v>
      </c>
      <c r="P4000" s="14">
        <f>ROUND(E4000/D4000*100,0)</f>
        <v>2</v>
      </c>
      <c r="Q4000" s="11">
        <f>IFERROR(ROUND(E4000/M4000,2),0)</f>
        <v>15</v>
      </c>
      <c r="R4000" s="16" t="s">
        <v>8315</v>
      </c>
      <c r="S4000" s="11" t="s">
        <v>8316</v>
      </c>
      <c r="T4000" s="21">
        <f>(((K4000/60)/60)/24)+DATE(1970,1,1)</f>
        <v>42783.513182870374</v>
      </c>
      <c r="U4000" s="21">
        <f>(((I4000/60)/60)/24)+DATE(1970,1,1)</f>
        <v>42813.471516203703</v>
      </c>
    </row>
    <row r="4001" spans="1:21" ht="49" x14ac:dyDescent="0.25">
      <c r="A4001">
        <v>3960</v>
      </c>
      <c r="B4001" s="9" t="s">
        <v>3957</v>
      </c>
      <c r="C4001" s="3" t="s">
        <v>8067</v>
      </c>
      <c r="D4001" s="12">
        <v>3000</v>
      </c>
      <c r="E4001" s="13">
        <v>45</v>
      </c>
      <c r="F4001" s="11" t="s">
        <v>8220</v>
      </c>
      <c r="G4001" s="11" t="s">
        <v>8223</v>
      </c>
      <c r="H4001" s="11" t="s">
        <v>8245</v>
      </c>
      <c r="I4001" s="11">
        <v>1451852256</v>
      </c>
      <c r="K4001" s="11">
        <v>1449260256</v>
      </c>
      <c r="L4001" s="11" t="b">
        <v>0</v>
      </c>
      <c r="M4001" s="11">
        <v>4</v>
      </c>
      <c r="N4001" s="11" t="b">
        <v>0</v>
      </c>
      <c r="O4001" s="11" t="s">
        <v>8269</v>
      </c>
      <c r="P4001" s="14">
        <f>ROUND(E4001/D4001*100,0)</f>
        <v>2</v>
      </c>
      <c r="Q4001" s="11">
        <f>IFERROR(ROUND(E4001/M4001,2),0)</f>
        <v>11.25</v>
      </c>
      <c r="R4001" s="16" t="s">
        <v>8315</v>
      </c>
      <c r="S4001" s="11" t="s">
        <v>8316</v>
      </c>
      <c r="T4001" s="21">
        <f>(((K4001/60)/60)/24)+DATE(1970,1,1)</f>
        <v>42342.845555555556</v>
      </c>
      <c r="U4001" s="21">
        <f>(((I4001/60)/60)/24)+DATE(1970,1,1)</f>
        <v>42372.845555555556</v>
      </c>
    </row>
    <row r="4002" spans="1:21" ht="49" x14ac:dyDescent="0.25">
      <c r="A4002">
        <v>3962</v>
      </c>
      <c r="B4002" s="9" t="s">
        <v>3959</v>
      </c>
      <c r="C4002" s="3" t="s">
        <v>8069</v>
      </c>
      <c r="D4002" s="12">
        <v>1400</v>
      </c>
      <c r="E4002" s="13">
        <v>45</v>
      </c>
      <c r="F4002" s="11" t="s">
        <v>8220</v>
      </c>
      <c r="G4002" s="11" t="s">
        <v>8224</v>
      </c>
      <c r="H4002" s="11" t="s">
        <v>8246</v>
      </c>
      <c r="I4002" s="11">
        <v>1448722494</v>
      </c>
      <c r="K4002" s="11">
        <v>1446562494</v>
      </c>
      <c r="L4002" s="11" t="b">
        <v>0</v>
      </c>
      <c r="M4002" s="11">
        <v>3</v>
      </c>
      <c r="N4002" s="11" t="b">
        <v>0</v>
      </c>
      <c r="O4002" s="11" t="s">
        <v>8269</v>
      </c>
      <c r="P4002" s="14">
        <f>ROUND(E4002/D4002*100,0)</f>
        <v>3</v>
      </c>
      <c r="Q4002" s="11">
        <f>IFERROR(ROUND(E4002/M4002,2),0)</f>
        <v>15</v>
      </c>
      <c r="R4002" s="16" t="s">
        <v>8315</v>
      </c>
      <c r="S4002" s="11" t="s">
        <v>8316</v>
      </c>
      <c r="T4002" s="21">
        <f>(((K4002/60)/60)/24)+DATE(1970,1,1)</f>
        <v>42311.621458333335</v>
      </c>
      <c r="U4002" s="21">
        <f>(((I4002/60)/60)/24)+DATE(1970,1,1)</f>
        <v>42336.621458333335</v>
      </c>
    </row>
    <row r="4003" spans="1:21" ht="49" x14ac:dyDescent="0.25">
      <c r="A4003">
        <v>3966</v>
      </c>
      <c r="B4003" s="9" t="s">
        <v>3963</v>
      </c>
      <c r="C4003" s="3" t="s">
        <v>8073</v>
      </c>
      <c r="D4003" s="12">
        <v>7500</v>
      </c>
      <c r="E4003" s="13">
        <v>45</v>
      </c>
      <c r="F4003" s="11" t="s">
        <v>8220</v>
      </c>
      <c r="G4003" s="11" t="s">
        <v>8223</v>
      </c>
      <c r="H4003" s="11" t="s">
        <v>8245</v>
      </c>
      <c r="I4003" s="11">
        <v>1406170740</v>
      </c>
      <c r="K4003" s="11">
        <v>1402506278</v>
      </c>
      <c r="L4003" s="11" t="b">
        <v>0</v>
      </c>
      <c r="M4003" s="11">
        <v>2</v>
      </c>
      <c r="N4003" s="11" t="b">
        <v>0</v>
      </c>
      <c r="O4003" s="11" t="s">
        <v>8269</v>
      </c>
      <c r="P4003" s="14">
        <f>ROUND(E4003/D4003*100,0)</f>
        <v>1</v>
      </c>
      <c r="Q4003" s="11">
        <f>IFERROR(ROUND(E4003/M4003,2),0)</f>
        <v>22.5</v>
      </c>
      <c r="R4003" s="16" t="s">
        <v>8315</v>
      </c>
      <c r="S4003" s="11" t="s">
        <v>8316</v>
      </c>
      <c r="T4003" s="21">
        <f>(((K4003/60)/60)/24)+DATE(1970,1,1)</f>
        <v>41801.711550925924</v>
      </c>
      <c r="U4003" s="21">
        <f>(((I4003/60)/60)/24)+DATE(1970,1,1)</f>
        <v>41844.124305555553</v>
      </c>
    </row>
    <row r="4004" spans="1:21" ht="49" x14ac:dyDescent="0.25">
      <c r="A4004">
        <v>4107</v>
      </c>
      <c r="B4004" s="9" t="s">
        <v>4103</v>
      </c>
      <c r="C4004" s="3" t="s">
        <v>8210</v>
      </c>
      <c r="D4004" s="12">
        <v>2000</v>
      </c>
      <c r="E4004" s="13">
        <v>41</v>
      </c>
      <c r="F4004" s="11" t="s">
        <v>8220</v>
      </c>
      <c r="G4004" s="11" t="s">
        <v>8223</v>
      </c>
      <c r="H4004" s="11" t="s">
        <v>8245</v>
      </c>
      <c r="I4004" s="11">
        <v>1411596001</v>
      </c>
      <c r="K4004" s="11">
        <v>1409608801</v>
      </c>
      <c r="L4004" s="11" t="b">
        <v>0</v>
      </c>
      <c r="M4004" s="11">
        <v>4</v>
      </c>
      <c r="N4004" s="11" t="b">
        <v>0</v>
      </c>
      <c r="O4004" s="11" t="s">
        <v>8269</v>
      </c>
      <c r="P4004" s="14">
        <f>ROUND(E4004/D4004*100,0)</f>
        <v>2</v>
      </c>
      <c r="Q4004" s="11">
        <f>IFERROR(ROUND(E4004/M4004,2),0)</f>
        <v>10.25</v>
      </c>
      <c r="R4004" s="16" t="s">
        <v>8315</v>
      </c>
      <c r="S4004" s="11" t="s">
        <v>8316</v>
      </c>
      <c r="T4004" s="21">
        <f>(((K4004/60)/60)/24)+DATE(1970,1,1)</f>
        <v>41883.916678240741</v>
      </c>
      <c r="U4004" s="21">
        <f>(((I4004/60)/60)/24)+DATE(1970,1,1)</f>
        <v>41906.916678240741</v>
      </c>
    </row>
    <row r="4005" spans="1:21" ht="49" x14ac:dyDescent="0.25">
      <c r="A4005">
        <v>4005</v>
      </c>
      <c r="B4005" s="9" t="s">
        <v>4001</v>
      </c>
      <c r="C4005" s="3" t="s">
        <v>8110</v>
      </c>
      <c r="D4005" s="12">
        <v>3000</v>
      </c>
      <c r="E4005" s="13">
        <v>40</v>
      </c>
      <c r="F4005" s="11" t="s">
        <v>8220</v>
      </c>
      <c r="G4005" s="11" t="s">
        <v>8223</v>
      </c>
      <c r="H4005" s="11" t="s">
        <v>8245</v>
      </c>
      <c r="I4005" s="11">
        <v>1413832985</v>
      </c>
      <c r="K4005" s="11">
        <v>1408648985</v>
      </c>
      <c r="L4005" s="11" t="b">
        <v>0</v>
      </c>
      <c r="M4005" s="11">
        <v>2</v>
      </c>
      <c r="N4005" s="11" t="b">
        <v>0</v>
      </c>
      <c r="O4005" s="11" t="s">
        <v>8269</v>
      </c>
      <c r="P4005" s="14">
        <f>ROUND(E4005/D4005*100,0)</f>
        <v>1</v>
      </c>
      <c r="Q4005" s="11">
        <f>IFERROR(ROUND(E4005/M4005,2),0)</f>
        <v>20</v>
      </c>
      <c r="R4005" s="16" t="s">
        <v>8315</v>
      </c>
      <c r="S4005" s="11" t="s">
        <v>8316</v>
      </c>
      <c r="T4005" s="21">
        <f>(((K4005/60)/60)/24)+DATE(1970,1,1)</f>
        <v>41872.807696759257</v>
      </c>
      <c r="U4005" s="21">
        <f>(((I4005/60)/60)/24)+DATE(1970,1,1)</f>
        <v>41932.807696759257</v>
      </c>
    </row>
    <row r="4006" spans="1:21" ht="33" x14ac:dyDescent="0.25">
      <c r="A4006">
        <v>3850</v>
      </c>
      <c r="B4006" s="9" t="s">
        <v>3847</v>
      </c>
      <c r="C4006" s="3" t="s">
        <v>7959</v>
      </c>
      <c r="D4006" s="12">
        <v>1000</v>
      </c>
      <c r="E4006" s="13">
        <v>38</v>
      </c>
      <c r="F4006" s="11" t="s">
        <v>8220</v>
      </c>
      <c r="G4006" s="11" t="s">
        <v>8223</v>
      </c>
      <c r="H4006" s="11" t="s">
        <v>8245</v>
      </c>
      <c r="I4006" s="11">
        <v>1420081143</v>
      </c>
      <c r="K4006" s="11">
        <v>1417489143</v>
      </c>
      <c r="L4006" s="11" t="b">
        <v>1</v>
      </c>
      <c r="M4006" s="11">
        <v>4</v>
      </c>
      <c r="N4006" s="11" t="b">
        <v>0</v>
      </c>
      <c r="O4006" s="11" t="s">
        <v>8269</v>
      </c>
      <c r="P4006" s="14">
        <f>ROUND(E4006/D4006*100,0)</f>
        <v>4</v>
      </c>
      <c r="Q4006" s="11">
        <f>IFERROR(ROUND(E4006/M4006,2),0)</f>
        <v>9.5</v>
      </c>
      <c r="R4006" s="16" t="s">
        <v>8315</v>
      </c>
      <c r="S4006" s="11" t="s">
        <v>8316</v>
      </c>
      <c r="T4006" s="21">
        <f>(((K4006/60)/60)/24)+DATE(1970,1,1)</f>
        <v>41975.124340277776</v>
      </c>
      <c r="U4006" s="21">
        <f>(((I4006/60)/60)/24)+DATE(1970,1,1)</f>
        <v>42005.124340277776</v>
      </c>
    </row>
    <row r="4007" spans="1:21" ht="49" x14ac:dyDescent="0.25">
      <c r="A4007">
        <v>4073</v>
      </c>
      <c r="B4007" s="9" t="s">
        <v>4069</v>
      </c>
      <c r="C4007" s="3" t="s">
        <v>8176</v>
      </c>
      <c r="D4007" s="12">
        <v>3500</v>
      </c>
      <c r="E4007" s="13">
        <v>37</v>
      </c>
      <c r="F4007" s="11" t="s">
        <v>8220</v>
      </c>
      <c r="G4007" s="11" t="s">
        <v>8223</v>
      </c>
      <c r="H4007" s="11" t="s">
        <v>8245</v>
      </c>
      <c r="I4007" s="11">
        <v>1431144000</v>
      </c>
      <c r="K4007" s="11">
        <v>1426407426</v>
      </c>
      <c r="L4007" s="11" t="b">
        <v>0</v>
      </c>
      <c r="M4007" s="11">
        <v>2</v>
      </c>
      <c r="N4007" s="11" t="b">
        <v>0</v>
      </c>
      <c r="O4007" s="11" t="s">
        <v>8269</v>
      </c>
      <c r="P4007" s="14">
        <f>ROUND(E4007/D4007*100,0)</f>
        <v>1</v>
      </c>
      <c r="Q4007" s="11">
        <f>IFERROR(ROUND(E4007/M4007,2),0)</f>
        <v>18.5</v>
      </c>
      <c r="R4007" s="16" t="s">
        <v>8315</v>
      </c>
      <c r="S4007" s="11" t="s">
        <v>8316</v>
      </c>
      <c r="T4007" s="21">
        <f>(((K4007/60)/60)/24)+DATE(1970,1,1)</f>
        <v>42078.34520833334</v>
      </c>
      <c r="U4007" s="21">
        <f>(((I4007/60)/60)/24)+DATE(1970,1,1)</f>
        <v>42133.166666666672</v>
      </c>
    </row>
    <row r="4008" spans="1:21" ht="33" x14ac:dyDescent="0.25">
      <c r="A4008">
        <v>4068</v>
      </c>
      <c r="B4008" s="9" t="s">
        <v>4064</v>
      </c>
      <c r="C4008" s="3" t="s">
        <v>8171</v>
      </c>
      <c r="D4008" s="12">
        <v>3495</v>
      </c>
      <c r="E4008" s="13">
        <v>34.950000000000003</v>
      </c>
      <c r="F4008" s="11" t="s">
        <v>8220</v>
      </c>
      <c r="G4008" s="11" t="s">
        <v>8223</v>
      </c>
      <c r="H4008" s="11" t="s">
        <v>8245</v>
      </c>
      <c r="I4008" s="11">
        <v>1484348700</v>
      </c>
      <c r="K4008" s="11">
        <v>1481756855</v>
      </c>
      <c r="L4008" s="11" t="b">
        <v>0</v>
      </c>
      <c r="M4008" s="11">
        <v>1</v>
      </c>
      <c r="N4008" s="11" t="b">
        <v>0</v>
      </c>
      <c r="O4008" s="11" t="s">
        <v>8269</v>
      </c>
      <c r="P4008" s="14">
        <f>ROUND(E4008/D4008*100,0)</f>
        <v>1</v>
      </c>
      <c r="Q4008" s="11">
        <f>IFERROR(ROUND(E4008/M4008,2),0)</f>
        <v>34.950000000000003</v>
      </c>
      <c r="R4008" s="16" t="s">
        <v>8315</v>
      </c>
      <c r="S4008" s="11" t="s">
        <v>8316</v>
      </c>
      <c r="T4008" s="21">
        <f>(((K4008/60)/60)/24)+DATE(1970,1,1)</f>
        <v>42718.963599537034</v>
      </c>
      <c r="U4008" s="21">
        <f>(((I4008/60)/60)/24)+DATE(1970,1,1)</f>
        <v>42748.961805555555</v>
      </c>
    </row>
    <row r="4009" spans="1:21" ht="33" x14ac:dyDescent="0.25">
      <c r="A4009">
        <v>3988</v>
      </c>
      <c r="B4009" s="9" t="s">
        <v>3984</v>
      </c>
      <c r="C4009" s="3" t="s">
        <v>8094</v>
      </c>
      <c r="D4009" s="12">
        <v>1500</v>
      </c>
      <c r="E4009" s="13">
        <v>32</v>
      </c>
      <c r="F4009" s="11" t="s">
        <v>8220</v>
      </c>
      <c r="G4009" s="11" t="s">
        <v>8223</v>
      </c>
      <c r="H4009" s="11" t="s">
        <v>8245</v>
      </c>
      <c r="I4009" s="11">
        <v>1440813413</v>
      </c>
      <c r="K4009" s="11">
        <v>1439517413</v>
      </c>
      <c r="L4009" s="11" t="b">
        <v>0</v>
      </c>
      <c r="M4009" s="11">
        <v>4</v>
      </c>
      <c r="N4009" s="11" t="b">
        <v>0</v>
      </c>
      <c r="O4009" s="11" t="s">
        <v>8269</v>
      </c>
      <c r="P4009" s="14">
        <f>ROUND(E4009/D4009*100,0)</f>
        <v>2</v>
      </c>
      <c r="Q4009" s="11">
        <f>IFERROR(ROUND(E4009/M4009,2),0)</f>
        <v>8</v>
      </c>
      <c r="R4009" s="16" t="s">
        <v>8315</v>
      </c>
      <c r="S4009" s="11" t="s">
        <v>8316</v>
      </c>
      <c r="T4009" s="21">
        <f>(((K4009/60)/60)/24)+DATE(1970,1,1)</f>
        <v>42230.08116898148</v>
      </c>
      <c r="U4009" s="21">
        <f>(((I4009/60)/60)/24)+DATE(1970,1,1)</f>
        <v>42245.08116898148</v>
      </c>
    </row>
    <row r="4010" spans="1:21" ht="49" x14ac:dyDescent="0.25">
      <c r="A4010">
        <v>4090</v>
      </c>
      <c r="B4010" s="9" t="s">
        <v>4086</v>
      </c>
      <c r="C4010" s="3" t="s">
        <v>8193</v>
      </c>
      <c r="D4010" s="12">
        <v>1000</v>
      </c>
      <c r="E4010" s="13">
        <v>32</v>
      </c>
      <c r="F4010" s="11" t="s">
        <v>8220</v>
      </c>
      <c r="G4010" s="11" t="s">
        <v>8223</v>
      </c>
      <c r="H4010" s="11" t="s">
        <v>8245</v>
      </c>
      <c r="I4010" s="11">
        <v>1438959600</v>
      </c>
      <c r="K4010" s="11">
        <v>1437754137</v>
      </c>
      <c r="L4010" s="11" t="b">
        <v>0</v>
      </c>
      <c r="M4010" s="11">
        <v>3</v>
      </c>
      <c r="N4010" s="11" t="b">
        <v>0</v>
      </c>
      <c r="O4010" s="11" t="s">
        <v>8269</v>
      </c>
      <c r="P4010" s="14">
        <f>ROUND(E4010/D4010*100,0)</f>
        <v>3</v>
      </c>
      <c r="Q4010" s="11">
        <f>IFERROR(ROUND(E4010/M4010,2),0)</f>
        <v>10.67</v>
      </c>
      <c r="R4010" s="16" t="s">
        <v>8315</v>
      </c>
      <c r="S4010" s="11" t="s">
        <v>8316</v>
      </c>
      <c r="T4010" s="21">
        <f>(((K4010/60)/60)/24)+DATE(1970,1,1)</f>
        <v>42209.67288194444</v>
      </c>
      <c r="U4010" s="21">
        <f>(((I4010/60)/60)/24)+DATE(1970,1,1)</f>
        <v>42223.625</v>
      </c>
    </row>
    <row r="4011" spans="1:21" ht="49" x14ac:dyDescent="0.25">
      <c r="A4011">
        <v>4019</v>
      </c>
      <c r="B4011" s="9" t="s">
        <v>4015</v>
      </c>
      <c r="C4011" s="3" t="s">
        <v>8124</v>
      </c>
      <c r="D4011" s="12">
        <v>3500</v>
      </c>
      <c r="E4011" s="13">
        <v>29</v>
      </c>
      <c r="F4011" s="11" t="s">
        <v>8220</v>
      </c>
      <c r="G4011" s="11" t="s">
        <v>8223</v>
      </c>
      <c r="H4011" s="11" t="s">
        <v>8245</v>
      </c>
      <c r="I4011" s="11">
        <v>1460737680</v>
      </c>
      <c r="K4011" s="11">
        <v>1455725596</v>
      </c>
      <c r="L4011" s="11" t="b">
        <v>0</v>
      </c>
      <c r="M4011" s="11">
        <v>4</v>
      </c>
      <c r="N4011" s="11" t="b">
        <v>0</v>
      </c>
      <c r="O4011" s="11" t="s">
        <v>8269</v>
      </c>
      <c r="P4011" s="14">
        <f>ROUND(E4011/D4011*100,0)</f>
        <v>1</v>
      </c>
      <c r="Q4011" s="11">
        <f>IFERROR(ROUND(E4011/M4011,2),0)</f>
        <v>7.25</v>
      </c>
      <c r="R4011" s="16" t="s">
        <v>8315</v>
      </c>
      <c r="S4011" s="11" t="s">
        <v>8316</v>
      </c>
      <c r="T4011" s="21">
        <f>(((K4011/60)/60)/24)+DATE(1970,1,1)</f>
        <v>42417.675879629634</v>
      </c>
      <c r="U4011" s="21">
        <f>(((I4011/60)/60)/24)+DATE(1970,1,1)</f>
        <v>42475.686111111107</v>
      </c>
    </row>
    <row r="4012" spans="1:21" ht="33" x14ac:dyDescent="0.25">
      <c r="A4012">
        <v>4065</v>
      </c>
      <c r="B4012" s="9" t="s">
        <v>4061</v>
      </c>
      <c r="C4012" s="3" t="s">
        <v>8169</v>
      </c>
      <c r="D4012" s="12">
        <v>4000</v>
      </c>
      <c r="E4012" s="13">
        <v>27</v>
      </c>
      <c r="F4012" s="11" t="s">
        <v>8220</v>
      </c>
      <c r="G4012" s="11" t="s">
        <v>8223</v>
      </c>
      <c r="H4012" s="11" t="s">
        <v>8245</v>
      </c>
      <c r="I4012" s="11">
        <v>1407883811</v>
      </c>
      <c r="K4012" s="11">
        <v>1405291811</v>
      </c>
      <c r="L4012" s="11" t="b">
        <v>0</v>
      </c>
      <c r="M4012" s="11">
        <v>4</v>
      </c>
      <c r="N4012" s="11" t="b">
        <v>0</v>
      </c>
      <c r="O4012" s="11" t="s">
        <v>8269</v>
      </c>
      <c r="P4012" s="14">
        <f>ROUND(E4012/D4012*100,0)</f>
        <v>1</v>
      </c>
      <c r="Q4012" s="11">
        <f>IFERROR(ROUND(E4012/M4012,2),0)</f>
        <v>6.75</v>
      </c>
      <c r="R4012" s="16" t="s">
        <v>8315</v>
      </c>
      <c r="S4012" s="11" t="s">
        <v>8316</v>
      </c>
      <c r="T4012" s="21">
        <f>(((K4012/60)/60)/24)+DATE(1970,1,1)</f>
        <v>41833.951516203706</v>
      </c>
      <c r="U4012" s="21">
        <f>(((I4012/60)/60)/24)+DATE(1970,1,1)</f>
        <v>41863.951516203706</v>
      </c>
    </row>
    <row r="4013" spans="1:21" ht="33" x14ac:dyDescent="0.25">
      <c r="A4013">
        <v>3853</v>
      </c>
      <c r="B4013" s="9" t="s">
        <v>3850</v>
      </c>
      <c r="C4013" s="3" t="s">
        <v>7962</v>
      </c>
      <c r="D4013" s="12">
        <v>100000</v>
      </c>
      <c r="E4013" s="13">
        <v>26</v>
      </c>
      <c r="F4013" s="11" t="s">
        <v>8220</v>
      </c>
      <c r="G4013" s="11" t="s">
        <v>8223</v>
      </c>
      <c r="H4013" s="11" t="s">
        <v>8245</v>
      </c>
      <c r="I4013" s="11">
        <v>1409602178</v>
      </c>
      <c r="K4013" s="11">
        <v>1406578178</v>
      </c>
      <c r="L4013" s="11" t="b">
        <v>0</v>
      </c>
      <c r="M4013" s="11">
        <v>2</v>
      </c>
      <c r="N4013" s="11" t="b">
        <v>0</v>
      </c>
      <c r="O4013" s="11" t="s">
        <v>8269</v>
      </c>
      <c r="P4013" s="14">
        <f>ROUND(E4013/D4013*100,0)</f>
        <v>0</v>
      </c>
      <c r="Q4013" s="11">
        <f>IFERROR(ROUND(E4013/M4013,2),0)</f>
        <v>13</v>
      </c>
      <c r="R4013" s="16" t="s">
        <v>8315</v>
      </c>
      <c r="S4013" s="11" t="s">
        <v>8316</v>
      </c>
      <c r="T4013" s="21">
        <f>(((K4013/60)/60)/24)+DATE(1970,1,1)</f>
        <v>41848.84002314815</v>
      </c>
      <c r="U4013" s="21">
        <f>(((I4013/60)/60)/24)+DATE(1970,1,1)</f>
        <v>41883.84002314815</v>
      </c>
    </row>
    <row r="4014" spans="1:21" ht="49" x14ac:dyDescent="0.25">
      <c r="A4014">
        <v>4013</v>
      </c>
      <c r="B4014" s="9" t="s">
        <v>4009</v>
      </c>
      <c r="C4014" s="3" t="s">
        <v>8118</v>
      </c>
      <c r="D4014" s="12">
        <v>2000</v>
      </c>
      <c r="E4014" s="13">
        <v>26</v>
      </c>
      <c r="F4014" s="11" t="s">
        <v>8220</v>
      </c>
      <c r="G4014" s="11" t="s">
        <v>8223</v>
      </c>
      <c r="H4014" s="11" t="s">
        <v>8245</v>
      </c>
      <c r="I4014" s="11">
        <v>1424070823</v>
      </c>
      <c r="K4014" s="11">
        <v>1421478823</v>
      </c>
      <c r="L4014" s="11" t="b">
        <v>0</v>
      </c>
      <c r="M4014" s="11">
        <v>2</v>
      </c>
      <c r="N4014" s="11" t="b">
        <v>0</v>
      </c>
      <c r="O4014" s="11" t="s">
        <v>8269</v>
      </c>
      <c r="P4014" s="14">
        <f>ROUND(E4014/D4014*100,0)</f>
        <v>1</v>
      </c>
      <c r="Q4014" s="11">
        <f>IFERROR(ROUND(E4014/M4014,2),0)</f>
        <v>13</v>
      </c>
      <c r="R4014" s="16" t="s">
        <v>8315</v>
      </c>
      <c r="S4014" s="11" t="s">
        <v>8316</v>
      </c>
      <c r="T4014" s="21">
        <f>(((K4014/60)/60)/24)+DATE(1970,1,1)</f>
        <v>42021.301192129627</v>
      </c>
      <c r="U4014" s="21">
        <f>(((I4014/60)/60)/24)+DATE(1970,1,1)</f>
        <v>42051.301192129627</v>
      </c>
    </row>
    <row r="4015" spans="1:21" ht="33" x14ac:dyDescent="0.25">
      <c r="A4015">
        <v>3747</v>
      </c>
      <c r="B4015" s="9" t="s">
        <v>3744</v>
      </c>
      <c r="C4015" s="3" t="s">
        <v>7857</v>
      </c>
      <c r="D4015" s="12">
        <v>2500</v>
      </c>
      <c r="E4015" s="13">
        <v>25</v>
      </c>
      <c r="F4015" s="11" t="s">
        <v>8220</v>
      </c>
      <c r="G4015" s="11" t="s">
        <v>8224</v>
      </c>
      <c r="H4015" s="11" t="s">
        <v>8246</v>
      </c>
      <c r="I4015" s="11">
        <v>1436137140</v>
      </c>
      <c r="K4015" s="11">
        <v>1433833896</v>
      </c>
      <c r="L4015" s="11" t="b">
        <v>0</v>
      </c>
      <c r="M4015" s="11">
        <v>1</v>
      </c>
      <c r="N4015" s="11" t="b">
        <v>0</v>
      </c>
      <c r="O4015" s="11" t="s">
        <v>8269</v>
      </c>
      <c r="P4015" s="14">
        <f>ROUND(E4015/D4015*100,0)</f>
        <v>1</v>
      </c>
      <c r="Q4015" s="11">
        <f>IFERROR(ROUND(E4015/M4015,2),0)</f>
        <v>25</v>
      </c>
      <c r="R4015" s="16" t="s">
        <v>8315</v>
      </c>
      <c r="S4015" s="11" t="s">
        <v>8316</v>
      </c>
      <c r="T4015" s="21">
        <f>(((K4015/60)/60)/24)+DATE(1970,1,1)</f>
        <v>42164.299722222218</v>
      </c>
      <c r="U4015" s="21">
        <f>(((I4015/60)/60)/24)+DATE(1970,1,1)</f>
        <v>42190.957638888889</v>
      </c>
    </row>
    <row r="4016" spans="1:21" ht="49" x14ac:dyDescent="0.25">
      <c r="A4016">
        <v>3855</v>
      </c>
      <c r="B4016" s="9" t="s">
        <v>3852</v>
      </c>
      <c r="C4016" s="3" t="s">
        <v>7964</v>
      </c>
      <c r="D4016" s="12">
        <v>1000</v>
      </c>
      <c r="E4016" s="13">
        <v>25</v>
      </c>
      <c r="F4016" s="11" t="s">
        <v>8220</v>
      </c>
      <c r="G4016" s="11" t="s">
        <v>8223</v>
      </c>
      <c r="H4016" s="11" t="s">
        <v>8245</v>
      </c>
      <c r="I4016" s="11">
        <v>1427408271</v>
      </c>
      <c r="K4016" s="11">
        <v>1424819871</v>
      </c>
      <c r="L4016" s="11" t="b">
        <v>0</v>
      </c>
      <c r="M4016" s="11">
        <v>1</v>
      </c>
      <c r="N4016" s="11" t="b">
        <v>0</v>
      </c>
      <c r="O4016" s="11" t="s">
        <v>8269</v>
      </c>
      <c r="P4016" s="14">
        <f>ROUND(E4016/D4016*100,0)</f>
        <v>3</v>
      </c>
      <c r="Q4016" s="11">
        <f>IFERROR(ROUND(E4016/M4016,2),0)</f>
        <v>25</v>
      </c>
      <c r="R4016" s="16" t="s">
        <v>8315</v>
      </c>
      <c r="S4016" s="11" t="s">
        <v>8316</v>
      </c>
      <c r="T4016" s="21">
        <f>(((K4016/60)/60)/24)+DATE(1970,1,1)</f>
        <v>42059.970729166671</v>
      </c>
      <c r="U4016" s="21">
        <f>(((I4016/60)/60)/24)+DATE(1970,1,1)</f>
        <v>42089.929062499999</v>
      </c>
    </row>
    <row r="4017" spans="1:21" ht="49" x14ac:dyDescent="0.25">
      <c r="A4017">
        <v>3901</v>
      </c>
      <c r="B4017" s="9" t="s">
        <v>3898</v>
      </c>
      <c r="C4017" s="3" t="s">
        <v>8009</v>
      </c>
      <c r="D4017" s="12">
        <v>3000</v>
      </c>
      <c r="E4017" s="13">
        <v>25</v>
      </c>
      <c r="F4017" s="11" t="s">
        <v>8220</v>
      </c>
      <c r="G4017" s="11" t="s">
        <v>8223</v>
      </c>
      <c r="H4017" s="11" t="s">
        <v>8245</v>
      </c>
      <c r="I4017" s="11">
        <v>1450554599</v>
      </c>
      <c r="K4017" s="11">
        <v>1447098599</v>
      </c>
      <c r="L4017" s="11" t="b">
        <v>0</v>
      </c>
      <c r="M4017" s="11">
        <v>1</v>
      </c>
      <c r="N4017" s="11" t="b">
        <v>0</v>
      </c>
      <c r="O4017" s="11" t="s">
        <v>8269</v>
      </c>
      <c r="P4017" s="14">
        <f>ROUND(E4017/D4017*100,0)</f>
        <v>1</v>
      </c>
      <c r="Q4017" s="11">
        <f>IFERROR(ROUND(E4017/M4017,2),0)</f>
        <v>25</v>
      </c>
      <c r="R4017" s="16" t="s">
        <v>8315</v>
      </c>
      <c r="S4017" s="11" t="s">
        <v>8316</v>
      </c>
      <c r="T4017" s="21">
        <f>(((K4017/60)/60)/24)+DATE(1970,1,1)</f>
        <v>42317.826377314821</v>
      </c>
      <c r="U4017" s="21">
        <f>(((I4017/60)/60)/24)+DATE(1970,1,1)</f>
        <v>42357.826377314821</v>
      </c>
    </row>
    <row r="4018" spans="1:21" ht="49" x14ac:dyDescent="0.25">
      <c r="A4018">
        <v>3927</v>
      </c>
      <c r="B4018" s="9" t="s">
        <v>3924</v>
      </c>
      <c r="C4018" s="3" t="s">
        <v>8035</v>
      </c>
      <c r="D4018" s="12">
        <v>2500</v>
      </c>
      <c r="E4018" s="13">
        <v>25</v>
      </c>
      <c r="F4018" s="11" t="s">
        <v>8220</v>
      </c>
      <c r="G4018" s="11" t="s">
        <v>8224</v>
      </c>
      <c r="H4018" s="11" t="s">
        <v>8246</v>
      </c>
      <c r="I4018" s="11">
        <v>1407565504</v>
      </c>
      <c r="K4018" s="11">
        <v>1404973504</v>
      </c>
      <c r="L4018" s="11" t="b">
        <v>0</v>
      </c>
      <c r="M4018" s="11">
        <v>2</v>
      </c>
      <c r="N4018" s="11" t="b">
        <v>0</v>
      </c>
      <c r="O4018" s="11" t="s">
        <v>8269</v>
      </c>
      <c r="P4018" s="14">
        <f>ROUND(E4018/D4018*100,0)</f>
        <v>1</v>
      </c>
      <c r="Q4018" s="11">
        <f>IFERROR(ROUND(E4018/M4018,2),0)</f>
        <v>12.5</v>
      </c>
      <c r="R4018" s="16" t="s">
        <v>8315</v>
      </c>
      <c r="S4018" s="11" t="s">
        <v>8316</v>
      </c>
      <c r="T4018" s="21">
        <f>(((K4018/60)/60)/24)+DATE(1970,1,1)</f>
        <v>41830.267407407409</v>
      </c>
      <c r="U4018" s="21">
        <f>(((I4018/60)/60)/24)+DATE(1970,1,1)</f>
        <v>41860.267407407409</v>
      </c>
    </row>
    <row r="4019" spans="1:21" ht="49" x14ac:dyDescent="0.25">
      <c r="A4019">
        <v>3950</v>
      </c>
      <c r="B4019" s="9" t="s">
        <v>3947</v>
      </c>
      <c r="C4019" s="3" t="s">
        <v>8058</v>
      </c>
      <c r="D4019" s="12">
        <v>4000</v>
      </c>
      <c r="E4019" s="13">
        <v>25</v>
      </c>
      <c r="F4019" s="11" t="s">
        <v>8220</v>
      </c>
      <c r="G4019" s="11" t="s">
        <v>8223</v>
      </c>
      <c r="H4019" s="11" t="s">
        <v>8245</v>
      </c>
      <c r="I4019" s="11">
        <v>1460140500</v>
      </c>
      <c r="K4019" s="11">
        <v>1457628680</v>
      </c>
      <c r="L4019" s="11" t="b">
        <v>0</v>
      </c>
      <c r="M4019" s="11">
        <v>1</v>
      </c>
      <c r="N4019" s="11" t="b">
        <v>0</v>
      </c>
      <c r="O4019" s="11" t="s">
        <v>8269</v>
      </c>
      <c r="P4019" s="14">
        <f>ROUND(E4019/D4019*100,0)</f>
        <v>1</v>
      </c>
      <c r="Q4019" s="11">
        <f>IFERROR(ROUND(E4019/M4019,2),0)</f>
        <v>25</v>
      </c>
      <c r="R4019" s="16" t="s">
        <v>8315</v>
      </c>
      <c r="S4019" s="11" t="s">
        <v>8316</v>
      </c>
      <c r="T4019" s="21">
        <f>(((K4019/60)/60)/24)+DATE(1970,1,1)</f>
        <v>42439.702314814815</v>
      </c>
      <c r="U4019" s="21">
        <f>(((I4019/60)/60)/24)+DATE(1970,1,1)</f>
        <v>42468.774305555555</v>
      </c>
    </row>
    <row r="4020" spans="1:21" ht="49" x14ac:dyDescent="0.25">
      <c r="A4020">
        <v>3952</v>
      </c>
      <c r="B4020" s="9" t="s">
        <v>3949</v>
      </c>
      <c r="C4020" s="3" t="s">
        <v>8059</v>
      </c>
      <c r="D4020" s="12">
        <v>26000</v>
      </c>
      <c r="E4020" s="13">
        <v>25</v>
      </c>
      <c r="F4020" s="11" t="s">
        <v>8220</v>
      </c>
      <c r="G4020" s="11" t="s">
        <v>8223</v>
      </c>
      <c r="H4020" s="11" t="s">
        <v>8245</v>
      </c>
      <c r="I4020" s="11">
        <v>1445885890</v>
      </c>
      <c r="K4020" s="11">
        <v>1440701890</v>
      </c>
      <c r="L4020" s="11" t="b">
        <v>0</v>
      </c>
      <c r="M4020" s="11">
        <v>1</v>
      </c>
      <c r="N4020" s="11" t="b">
        <v>0</v>
      </c>
      <c r="O4020" s="11" t="s">
        <v>8269</v>
      </c>
      <c r="P4020" s="14">
        <f>ROUND(E4020/D4020*100,0)</f>
        <v>0</v>
      </c>
      <c r="Q4020" s="11">
        <f>IFERROR(ROUND(E4020/M4020,2),0)</f>
        <v>25</v>
      </c>
      <c r="R4020" s="16" t="s">
        <v>8315</v>
      </c>
      <c r="S4020" s="11" t="s">
        <v>8316</v>
      </c>
      <c r="T4020" s="21">
        <f>(((K4020/60)/60)/24)+DATE(1970,1,1)</f>
        <v>42243.790393518517</v>
      </c>
      <c r="U4020" s="21">
        <f>(((I4020/60)/60)/24)+DATE(1970,1,1)</f>
        <v>42303.790393518517</v>
      </c>
    </row>
    <row r="4021" spans="1:21" ht="49" x14ac:dyDescent="0.25">
      <c r="A4021">
        <v>4066</v>
      </c>
      <c r="B4021" s="9" t="s">
        <v>4062</v>
      </c>
      <c r="C4021" s="3" t="s">
        <v>8170</v>
      </c>
      <c r="D4021" s="12">
        <v>15000</v>
      </c>
      <c r="E4021" s="13">
        <v>25</v>
      </c>
      <c r="F4021" s="11" t="s">
        <v>8220</v>
      </c>
      <c r="G4021" s="11" t="s">
        <v>8223</v>
      </c>
      <c r="H4021" s="11" t="s">
        <v>8245</v>
      </c>
      <c r="I4021" s="11">
        <v>1463619388</v>
      </c>
      <c r="K4021" s="11">
        <v>1461027388</v>
      </c>
      <c r="L4021" s="11" t="b">
        <v>0</v>
      </c>
      <c r="M4021" s="11">
        <v>1</v>
      </c>
      <c r="N4021" s="11" t="b">
        <v>0</v>
      </c>
      <c r="O4021" s="11" t="s">
        <v>8269</v>
      </c>
      <c r="P4021" s="14">
        <f>ROUND(E4021/D4021*100,0)</f>
        <v>0</v>
      </c>
      <c r="Q4021" s="11">
        <f>IFERROR(ROUND(E4021/M4021,2),0)</f>
        <v>25</v>
      </c>
      <c r="R4021" s="16" t="s">
        <v>8315</v>
      </c>
      <c r="S4021" s="11" t="s">
        <v>8316</v>
      </c>
      <c r="T4021" s="21">
        <f>(((K4021/60)/60)/24)+DATE(1970,1,1)</f>
        <v>42479.039212962962</v>
      </c>
      <c r="U4021" s="21">
        <f>(((I4021/60)/60)/24)+DATE(1970,1,1)</f>
        <v>42509.039212962962</v>
      </c>
    </row>
    <row r="4022" spans="1:21" ht="49" x14ac:dyDescent="0.25">
      <c r="A4022">
        <v>4002</v>
      </c>
      <c r="B4022" s="9" t="s">
        <v>3998</v>
      </c>
      <c r="C4022" s="3" t="s">
        <v>8108</v>
      </c>
      <c r="D4022" s="12">
        <v>1250</v>
      </c>
      <c r="E4022" s="13">
        <v>23</v>
      </c>
      <c r="F4022" s="11" t="s">
        <v>8220</v>
      </c>
      <c r="G4022" s="11" t="s">
        <v>8223</v>
      </c>
      <c r="H4022" s="11" t="s">
        <v>8245</v>
      </c>
      <c r="I4022" s="11">
        <v>1411779761</v>
      </c>
      <c r="K4022" s="11">
        <v>1409187761</v>
      </c>
      <c r="L4022" s="11" t="b">
        <v>0</v>
      </c>
      <c r="M4022" s="11">
        <v>4</v>
      </c>
      <c r="N4022" s="11" t="b">
        <v>0</v>
      </c>
      <c r="O4022" s="11" t="s">
        <v>8269</v>
      </c>
      <c r="P4022" s="14">
        <f>ROUND(E4022/D4022*100,0)</f>
        <v>2</v>
      </c>
      <c r="Q4022" s="11">
        <f>IFERROR(ROUND(E4022/M4022,2),0)</f>
        <v>5.75</v>
      </c>
      <c r="R4022" s="16" t="s">
        <v>8315</v>
      </c>
      <c r="S4022" s="11" t="s">
        <v>8316</v>
      </c>
      <c r="T4022" s="21">
        <f>(((K4022/60)/60)/24)+DATE(1970,1,1)</f>
        <v>41879.043530092589</v>
      </c>
      <c r="U4022" s="21">
        <f>(((I4022/60)/60)/24)+DATE(1970,1,1)</f>
        <v>41909.043530092589</v>
      </c>
    </row>
    <row r="4023" spans="1:21" ht="49" x14ac:dyDescent="0.25">
      <c r="A4023">
        <v>3961</v>
      </c>
      <c r="B4023" s="9" t="s">
        <v>3958</v>
      </c>
      <c r="C4023" s="3" t="s">
        <v>8068</v>
      </c>
      <c r="D4023" s="12">
        <v>5000</v>
      </c>
      <c r="E4023" s="13">
        <v>21</v>
      </c>
      <c r="F4023" s="11" t="s">
        <v>8220</v>
      </c>
      <c r="G4023" s="11" t="s">
        <v>8224</v>
      </c>
      <c r="H4023" s="11" t="s">
        <v>8246</v>
      </c>
      <c r="I4023" s="11">
        <v>1399584210</v>
      </c>
      <c r="K4023" s="11">
        <v>1397683410</v>
      </c>
      <c r="L4023" s="11" t="b">
        <v>0</v>
      </c>
      <c r="M4023" s="11">
        <v>2</v>
      </c>
      <c r="N4023" s="11" t="b">
        <v>0</v>
      </c>
      <c r="O4023" s="11" t="s">
        <v>8269</v>
      </c>
      <c r="P4023" s="14">
        <f>ROUND(E4023/D4023*100,0)</f>
        <v>0</v>
      </c>
      <c r="Q4023" s="11">
        <f>IFERROR(ROUND(E4023/M4023,2),0)</f>
        <v>10.5</v>
      </c>
      <c r="R4023" s="16" t="s">
        <v>8315</v>
      </c>
      <c r="S4023" s="11" t="s">
        <v>8316</v>
      </c>
      <c r="T4023" s="21">
        <f>(((K4023/60)/60)/24)+DATE(1970,1,1)</f>
        <v>41745.891319444447</v>
      </c>
      <c r="U4023" s="21">
        <f>(((I4023/60)/60)/24)+DATE(1970,1,1)</f>
        <v>41767.891319444447</v>
      </c>
    </row>
    <row r="4024" spans="1:21" ht="33" x14ac:dyDescent="0.25">
      <c r="A4024">
        <v>4041</v>
      </c>
      <c r="B4024" s="9" t="s">
        <v>4037</v>
      </c>
      <c r="C4024" s="3" t="s">
        <v>8145</v>
      </c>
      <c r="D4024" s="12">
        <v>5000</v>
      </c>
      <c r="E4024" s="13">
        <v>21</v>
      </c>
      <c r="F4024" s="11" t="s">
        <v>8220</v>
      </c>
      <c r="G4024" s="11" t="s">
        <v>8224</v>
      </c>
      <c r="H4024" s="11" t="s">
        <v>8246</v>
      </c>
      <c r="I4024" s="11">
        <v>1473160954</v>
      </c>
      <c r="K4024" s="11">
        <v>1467976954</v>
      </c>
      <c r="L4024" s="11" t="b">
        <v>0</v>
      </c>
      <c r="M4024" s="11">
        <v>2</v>
      </c>
      <c r="N4024" s="11" t="b">
        <v>0</v>
      </c>
      <c r="O4024" s="11" t="s">
        <v>8269</v>
      </c>
      <c r="P4024" s="14">
        <f>ROUND(E4024/D4024*100,0)</f>
        <v>0</v>
      </c>
      <c r="Q4024" s="11">
        <f>IFERROR(ROUND(E4024/M4024,2),0)</f>
        <v>10.5</v>
      </c>
      <c r="R4024" s="16" t="s">
        <v>8315</v>
      </c>
      <c r="S4024" s="11" t="s">
        <v>8316</v>
      </c>
      <c r="T4024" s="21">
        <f>(((K4024/60)/60)/24)+DATE(1970,1,1)</f>
        <v>42559.474004629628</v>
      </c>
      <c r="U4024" s="21">
        <f>(((I4024/60)/60)/24)+DATE(1970,1,1)</f>
        <v>42619.474004629628</v>
      </c>
    </row>
    <row r="4025" spans="1:21" ht="49" x14ac:dyDescent="0.25">
      <c r="A4025">
        <v>4042</v>
      </c>
      <c r="B4025" s="9" t="s">
        <v>4038</v>
      </c>
      <c r="C4025" s="3" t="s">
        <v>8146</v>
      </c>
      <c r="D4025" s="12">
        <v>10000</v>
      </c>
      <c r="E4025" s="13">
        <v>21</v>
      </c>
      <c r="F4025" s="11" t="s">
        <v>8220</v>
      </c>
      <c r="G4025" s="11" t="s">
        <v>8223</v>
      </c>
      <c r="H4025" s="11" t="s">
        <v>8245</v>
      </c>
      <c r="I4025" s="11">
        <v>1421781360</v>
      </c>
      <c r="K4025" s="11">
        <v>1419213664</v>
      </c>
      <c r="L4025" s="11" t="b">
        <v>0</v>
      </c>
      <c r="M4025" s="11">
        <v>3</v>
      </c>
      <c r="N4025" s="11" t="b">
        <v>0</v>
      </c>
      <c r="O4025" s="11" t="s">
        <v>8269</v>
      </c>
      <c r="P4025" s="14">
        <f>ROUND(E4025/D4025*100,0)</f>
        <v>0</v>
      </c>
      <c r="Q4025" s="11">
        <f>IFERROR(ROUND(E4025/M4025,2),0)</f>
        <v>7</v>
      </c>
      <c r="R4025" s="16" t="s">
        <v>8315</v>
      </c>
      <c r="S4025" s="11" t="s">
        <v>8316</v>
      </c>
      <c r="T4025" s="21">
        <f>(((K4025/60)/60)/24)+DATE(1970,1,1)</f>
        <v>41995.084074074075</v>
      </c>
      <c r="U4025" s="21">
        <f>(((I4025/60)/60)/24)+DATE(1970,1,1)</f>
        <v>42024.802777777775</v>
      </c>
    </row>
    <row r="4026" spans="1:21" ht="33" x14ac:dyDescent="0.25">
      <c r="A4026">
        <v>3735</v>
      </c>
      <c r="B4026" s="9" t="s">
        <v>3732</v>
      </c>
      <c r="C4026" s="3" t="s">
        <v>7845</v>
      </c>
      <c r="D4026" s="12">
        <v>150</v>
      </c>
      <c r="E4026" s="13">
        <v>20</v>
      </c>
      <c r="F4026" s="11" t="s">
        <v>8220</v>
      </c>
      <c r="G4026" s="11" t="s">
        <v>8224</v>
      </c>
      <c r="H4026" s="11" t="s">
        <v>8246</v>
      </c>
      <c r="I4026" s="11">
        <v>1432831089</v>
      </c>
      <c r="K4026" s="11">
        <v>1430239089</v>
      </c>
      <c r="L4026" s="11" t="b">
        <v>0</v>
      </c>
      <c r="M4026" s="11">
        <v>2</v>
      </c>
      <c r="N4026" s="11" t="b">
        <v>0</v>
      </c>
      <c r="O4026" s="11" t="s">
        <v>8269</v>
      </c>
      <c r="P4026" s="14">
        <f>ROUND(E4026/D4026*100,0)</f>
        <v>13</v>
      </c>
      <c r="Q4026" s="11">
        <f>IFERROR(ROUND(E4026/M4026,2),0)</f>
        <v>10</v>
      </c>
      <c r="R4026" s="16" t="s">
        <v>8315</v>
      </c>
      <c r="S4026" s="11" t="s">
        <v>8316</v>
      </c>
      <c r="T4026" s="21">
        <f>(((K4026/60)/60)/24)+DATE(1970,1,1)</f>
        <v>42122.693159722221</v>
      </c>
      <c r="U4026" s="21">
        <f>(((I4026/60)/60)/24)+DATE(1970,1,1)</f>
        <v>42152.693159722221</v>
      </c>
    </row>
    <row r="4027" spans="1:21" ht="49" x14ac:dyDescent="0.25">
      <c r="A4027">
        <v>3852</v>
      </c>
      <c r="B4027" s="9" t="s">
        <v>3849</v>
      </c>
      <c r="C4027" s="3" t="s">
        <v>7961</v>
      </c>
      <c r="D4027" s="12">
        <v>10000</v>
      </c>
      <c r="E4027" s="13">
        <v>20</v>
      </c>
      <c r="F4027" s="11" t="s">
        <v>8220</v>
      </c>
      <c r="G4027" s="11" t="s">
        <v>8223</v>
      </c>
      <c r="H4027" s="11" t="s">
        <v>8245</v>
      </c>
      <c r="I4027" s="11">
        <v>1427427276</v>
      </c>
      <c r="K4027" s="11">
        <v>1425270876</v>
      </c>
      <c r="L4027" s="11" t="b">
        <v>0</v>
      </c>
      <c r="M4027" s="11">
        <v>2</v>
      </c>
      <c r="N4027" s="11" t="b">
        <v>0</v>
      </c>
      <c r="O4027" s="11" t="s">
        <v>8269</v>
      </c>
      <c r="P4027" s="14">
        <f>ROUND(E4027/D4027*100,0)</f>
        <v>0</v>
      </c>
      <c r="Q4027" s="11">
        <f>IFERROR(ROUND(E4027/M4027,2),0)</f>
        <v>10</v>
      </c>
      <c r="R4027" s="16" t="s">
        <v>8315</v>
      </c>
      <c r="S4027" s="11" t="s">
        <v>8316</v>
      </c>
      <c r="T4027" s="21">
        <f>(((K4027/60)/60)/24)+DATE(1970,1,1)</f>
        <v>42065.190694444449</v>
      </c>
      <c r="U4027" s="21">
        <f>(((I4027/60)/60)/24)+DATE(1970,1,1)</f>
        <v>42090.149027777778</v>
      </c>
    </row>
    <row r="4028" spans="1:21" ht="49" x14ac:dyDescent="0.25">
      <c r="A4028">
        <v>4092</v>
      </c>
      <c r="B4028" s="9" t="s">
        <v>4088</v>
      </c>
      <c r="C4028" s="3" t="s">
        <v>8195</v>
      </c>
      <c r="D4028" s="12">
        <v>110000</v>
      </c>
      <c r="E4028" s="13">
        <v>20</v>
      </c>
      <c r="F4028" s="11" t="s">
        <v>8220</v>
      </c>
      <c r="G4028" s="11" t="s">
        <v>8223</v>
      </c>
      <c r="H4028" s="11" t="s">
        <v>8245</v>
      </c>
      <c r="I4028" s="11">
        <v>1428205247</v>
      </c>
      <c r="K4028" s="11">
        <v>1423024847</v>
      </c>
      <c r="L4028" s="11" t="b">
        <v>0</v>
      </c>
      <c r="M4028" s="11">
        <v>1</v>
      </c>
      <c r="N4028" s="11" t="b">
        <v>0</v>
      </c>
      <c r="O4028" s="11" t="s">
        <v>8269</v>
      </c>
      <c r="P4028" s="14">
        <f>ROUND(E4028/D4028*100,0)</f>
        <v>0</v>
      </c>
      <c r="Q4028" s="11">
        <f>IFERROR(ROUND(E4028/M4028,2),0)</f>
        <v>20</v>
      </c>
      <c r="R4028" s="16" t="s">
        <v>8315</v>
      </c>
      <c r="S4028" s="11" t="s">
        <v>8316</v>
      </c>
      <c r="T4028" s="21">
        <f>(((K4028/60)/60)/24)+DATE(1970,1,1)</f>
        <v>42039.194988425923</v>
      </c>
      <c r="U4028" s="21">
        <f>(((I4028/60)/60)/24)+DATE(1970,1,1)</f>
        <v>42099.153321759266</v>
      </c>
    </row>
    <row r="4029" spans="1:21" ht="49" x14ac:dyDescent="0.25">
      <c r="A4029">
        <v>4011</v>
      </c>
      <c r="B4029" s="9" t="s">
        <v>4007</v>
      </c>
      <c r="C4029" s="3" t="s">
        <v>8116</v>
      </c>
      <c r="D4029" s="12">
        <v>250</v>
      </c>
      <c r="E4029" s="13">
        <v>19</v>
      </c>
      <c r="F4029" s="11" t="s">
        <v>8220</v>
      </c>
      <c r="G4029" s="11" t="s">
        <v>8224</v>
      </c>
      <c r="H4029" s="11" t="s">
        <v>8246</v>
      </c>
      <c r="I4029" s="11">
        <v>1422450278</v>
      </c>
      <c r="K4029" s="11">
        <v>1419858278</v>
      </c>
      <c r="L4029" s="11" t="b">
        <v>0</v>
      </c>
      <c r="M4029" s="11">
        <v>4</v>
      </c>
      <c r="N4029" s="11" t="b">
        <v>0</v>
      </c>
      <c r="O4029" s="11" t="s">
        <v>8269</v>
      </c>
      <c r="P4029" s="14">
        <f>ROUND(E4029/D4029*100,0)</f>
        <v>8</v>
      </c>
      <c r="Q4029" s="11">
        <f>IFERROR(ROUND(E4029/M4029,2),0)</f>
        <v>4.75</v>
      </c>
      <c r="R4029" s="16" t="s">
        <v>8315</v>
      </c>
      <c r="S4029" s="11" t="s">
        <v>8316</v>
      </c>
      <c r="T4029" s="21">
        <f>(((K4029/60)/60)/24)+DATE(1970,1,1)</f>
        <v>42002.54488425926</v>
      </c>
      <c r="U4029" s="21">
        <f>(((I4029/60)/60)/24)+DATE(1970,1,1)</f>
        <v>42032.54488425926</v>
      </c>
    </row>
    <row r="4030" spans="1:21" ht="49" x14ac:dyDescent="0.25">
      <c r="A4030">
        <v>4049</v>
      </c>
      <c r="B4030" s="9" t="s">
        <v>4045</v>
      </c>
      <c r="C4030" s="3" t="s">
        <v>8153</v>
      </c>
      <c r="D4030" s="12">
        <v>20000</v>
      </c>
      <c r="E4030" s="13">
        <v>16</v>
      </c>
      <c r="F4030" s="11" t="s">
        <v>8220</v>
      </c>
      <c r="G4030" s="11" t="s">
        <v>8223</v>
      </c>
      <c r="H4030" s="11" t="s">
        <v>8245</v>
      </c>
      <c r="I4030" s="11">
        <v>1436914815</v>
      </c>
      <c r="K4030" s="11">
        <v>1434322815</v>
      </c>
      <c r="L4030" s="11" t="b">
        <v>0</v>
      </c>
      <c r="M4030" s="11">
        <v>1</v>
      </c>
      <c r="N4030" s="11" t="b">
        <v>0</v>
      </c>
      <c r="O4030" s="11" t="s">
        <v>8269</v>
      </c>
      <c r="P4030" s="14">
        <f>ROUND(E4030/D4030*100,0)</f>
        <v>0</v>
      </c>
      <c r="Q4030" s="11">
        <f>IFERROR(ROUND(E4030/M4030,2),0)</f>
        <v>16</v>
      </c>
      <c r="R4030" s="16" t="s">
        <v>8315</v>
      </c>
      <c r="S4030" s="11" t="s">
        <v>8316</v>
      </c>
      <c r="T4030" s="21">
        <f>(((K4030/60)/60)/24)+DATE(1970,1,1)</f>
        <v>42169.958506944444</v>
      </c>
      <c r="U4030" s="21">
        <f>(((I4030/60)/60)/24)+DATE(1970,1,1)</f>
        <v>42199.958506944444</v>
      </c>
    </row>
    <row r="4031" spans="1:21" ht="49" x14ac:dyDescent="0.25">
      <c r="A4031">
        <v>3925</v>
      </c>
      <c r="B4031" s="9" t="s">
        <v>3922</v>
      </c>
      <c r="C4031" s="3" t="s">
        <v>8033</v>
      </c>
      <c r="D4031" s="12">
        <v>150</v>
      </c>
      <c r="E4031" s="13">
        <v>15</v>
      </c>
      <c r="F4031" s="11" t="s">
        <v>8220</v>
      </c>
      <c r="G4031" s="11" t="s">
        <v>8223</v>
      </c>
      <c r="H4031" s="11" t="s">
        <v>8245</v>
      </c>
      <c r="I4031" s="11">
        <v>1406753639</v>
      </c>
      <c r="K4031" s="11">
        <v>1404161639</v>
      </c>
      <c r="L4031" s="11" t="b">
        <v>0</v>
      </c>
      <c r="M4031" s="11">
        <v>3</v>
      </c>
      <c r="N4031" s="11" t="b">
        <v>0</v>
      </c>
      <c r="O4031" s="11" t="s">
        <v>8269</v>
      </c>
      <c r="P4031" s="14">
        <f>ROUND(E4031/D4031*100,0)</f>
        <v>10</v>
      </c>
      <c r="Q4031" s="11">
        <f>IFERROR(ROUND(E4031/M4031,2),0)</f>
        <v>5</v>
      </c>
      <c r="R4031" s="16" t="s">
        <v>8315</v>
      </c>
      <c r="S4031" s="11" t="s">
        <v>8316</v>
      </c>
      <c r="T4031" s="21">
        <f>(((K4031/60)/60)/24)+DATE(1970,1,1)</f>
        <v>41820.870821759258</v>
      </c>
      <c r="U4031" s="21">
        <f>(((I4031/60)/60)/24)+DATE(1970,1,1)</f>
        <v>41850.870821759258</v>
      </c>
    </row>
    <row r="4032" spans="1:21" ht="33" x14ac:dyDescent="0.25">
      <c r="A4032">
        <v>3926</v>
      </c>
      <c r="B4032" s="9" t="s">
        <v>3923</v>
      </c>
      <c r="C4032" s="3" t="s">
        <v>8034</v>
      </c>
      <c r="D4032" s="12">
        <v>5000</v>
      </c>
      <c r="E4032" s="13">
        <v>15</v>
      </c>
      <c r="F4032" s="11" t="s">
        <v>8220</v>
      </c>
      <c r="G4032" s="11" t="s">
        <v>8225</v>
      </c>
      <c r="H4032" s="11" t="s">
        <v>8247</v>
      </c>
      <c r="I4032" s="11">
        <v>1419645748</v>
      </c>
      <c r="K4032" s="11">
        <v>1417053748</v>
      </c>
      <c r="L4032" s="11" t="b">
        <v>0</v>
      </c>
      <c r="M4032" s="11">
        <v>1</v>
      </c>
      <c r="N4032" s="11" t="b">
        <v>0</v>
      </c>
      <c r="O4032" s="11" t="s">
        <v>8269</v>
      </c>
      <c r="P4032" s="14">
        <f>ROUND(E4032/D4032*100,0)</f>
        <v>0</v>
      </c>
      <c r="Q4032" s="11">
        <f>IFERROR(ROUND(E4032/M4032,2),0)</f>
        <v>15</v>
      </c>
      <c r="R4032" s="16" t="s">
        <v>8315</v>
      </c>
      <c r="S4032" s="11" t="s">
        <v>8316</v>
      </c>
      <c r="T4032" s="21">
        <f>(((K4032/60)/60)/24)+DATE(1970,1,1)</f>
        <v>41970.085046296299</v>
      </c>
      <c r="U4032" s="21">
        <f>(((I4032/60)/60)/24)+DATE(1970,1,1)</f>
        <v>42000.085046296299</v>
      </c>
    </row>
    <row r="4033" spans="1:21" ht="33" x14ac:dyDescent="0.25">
      <c r="A4033">
        <v>3600</v>
      </c>
      <c r="B4033" s="9" t="s">
        <v>3599</v>
      </c>
      <c r="C4033" s="3" t="s">
        <v>7710</v>
      </c>
      <c r="D4033" s="12">
        <v>10</v>
      </c>
      <c r="E4033" s="13">
        <v>13</v>
      </c>
      <c r="F4033" s="11" t="s">
        <v>8218</v>
      </c>
      <c r="G4033" s="11" t="s">
        <v>8223</v>
      </c>
      <c r="H4033" s="11" t="s">
        <v>8245</v>
      </c>
      <c r="I4033" s="11">
        <v>1476390164</v>
      </c>
      <c r="K4033" s="11">
        <v>1473970964</v>
      </c>
      <c r="L4033" s="11" t="b">
        <v>0</v>
      </c>
      <c r="M4033" s="11">
        <v>4</v>
      </c>
      <c r="N4033" s="11" t="b">
        <v>1</v>
      </c>
      <c r="O4033" s="11" t="s">
        <v>8269</v>
      </c>
      <c r="P4033" s="14">
        <f>ROUND(E4033/D4033*100,0)</f>
        <v>130</v>
      </c>
      <c r="Q4033" s="11">
        <f>IFERROR(ROUND(E4033/M4033,2),0)</f>
        <v>3.25</v>
      </c>
      <c r="R4033" s="16" t="s">
        <v>8315</v>
      </c>
      <c r="S4033" s="11" t="s">
        <v>8316</v>
      </c>
      <c r="T4033" s="21">
        <f>(((K4033/60)/60)/24)+DATE(1970,1,1)</f>
        <v>42628.849120370374</v>
      </c>
      <c r="U4033" s="21">
        <f>(((I4033/60)/60)/24)+DATE(1970,1,1)</f>
        <v>42656.849120370374</v>
      </c>
    </row>
    <row r="4034" spans="1:21" ht="33" x14ac:dyDescent="0.25">
      <c r="A4034">
        <v>3866</v>
      </c>
      <c r="B4034" s="9" t="s">
        <v>3863</v>
      </c>
      <c r="C4034" s="3" t="s">
        <v>7975</v>
      </c>
      <c r="D4034" s="12">
        <v>2000</v>
      </c>
      <c r="E4034" s="13">
        <v>11</v>
      </c>
      <c r="F4034" s="11" t="s">
        <v>8220</v>
      </c>
      <c r="G4034" s="11" t="s">
        <v>8223</v>
      </c>
      <c r="H4034" s="11" t="s">
        <v>8245</v>
      </c>
      <c r="I4034" s="11">
        <v>1458703740</v>
      </c>
      <c r="K4034" s="11">
        <v>1454453021</v>
      </c>
      <c r="L4034" s="11" t="b">
        <v>0</v>
      </c>
      <c r="M4034" s="11">
        <v>2</v>
      </c>
      <c r="N4034" s="11" t="b">
        <v>0</v>
      </c>
      <c r="O4034" s="11" t="s">
        <v>8269</v>
      </c>
      <c r="P4034" s="14">
        <f>ROUND(E4034/D4034*100,0)</f>
        <v>1</v>
      </c>
      <c r="Q4034" s="11">
        <f>IFERROR(ROUND(E4034/M4034,2),0)</f>
        <v>5.5</v>
      </c>
      <c r="R4034" s="16" t="s">
        <v>8315</v>
      </c>
      <c r="S4034" s="11" t="s">
        <v>8316</v>
      </c>
      <c r="T4034" s="21">
        <f>(((K4034/60)/60)/24)+DATE(1970,1,1)</f>
        <v>42402.947002314817</v>
      </c>
      <c r="U4034" s="21">
        <f>(((I4034/60)/60)/24)+DATE(1970,1,1)</f>
        <v>42452.145138888889</v>
      </c>
    </row>
    <row r="4035" spans="1:21" ht="49" x14ac:dyDescent="0.25">
      <c r="A4035">
        <v>3940</v>
      </c>
      <c r="B4035" s="9" t="s">
        <v>3937</v>
      </c>
      <c r="C4035" s="3" t="s">
        <v>8048</v>
      </c>
      <c r="D4035" s="12">
        <v>5000</v>
      </c>
      <c r="E4035" s="13">
        <v>11</v>
      </c>
      <c r="F4035" s="11" t="s">
        <v>8220</v>
      </c>
      <c r="G4035" s="11" t="s">
        <v>8223</v>
      </c>
      <c r="H4035" s="11" t="s">
        <v>8245</v>
      </c>
      <c r="I4035" s="11">
        <v>1420199351</v>
      </c>
      <c r="K4035" s="11">
        <v>1416311351</v>
      </c>
      <c r="L4035" s="11" t="b">
        <v>0</v>
      </c>
      <c r="M4035" s="11">
        <v>2</v>
      </c>
      <c r="N4035" s="11" t="b">
        <v>0</v>
      </c>
      <c r="O4035" s="11" t="s">
        <v>8269</v>
      </c>
      <c r="P4035" s="14">
        <f>ROUND(E4035/D4035*100,0)</f>
        <v>0</v>
      </c>
      <c r="Q4035" s="11">
        <f>IFERROR(ROUND(E4035/M4035,2),0)</f>
        <v>5.5</v>
      </c>
      <c r="R4035" s="16" t="s">
        <v>8315</v>
      </c>
      <c r="S4035" s="11" t="s">
        <v>8316</v>
      </c>
      <c r="T4035" s="21">
        <f>(((K4035/60)/60)/24)+DATE(1970,1,1)</f>
        <v>41961.492488425924</v>
      </c>
      <c r="U4035" s="21">
        <f>(((I4035/60)/60)/24)+DATE(1970,1,1)</f>
        <v>42006.492488425924</v>
      </c>
    </row>
    <row r="4036" spans="1:21" ht="65" x14ac:dyDescent="0.25">
      <c r="A4036">
        <v>3970</v>
      </c>
      <c r="B4036" s="9" t="s">
        <v>3967</v>
      </c>
      <c r="C4036" s="3" t="s">
        <v>8077</v>
      </c>
      <c r="D4036" s="12">
        <v>15000</v>
      </c>
      <c r="E4036" s="13">
        <v>11</v>
      </c>
      <c r="F4036" s="11" t="s">
        <v>8220</v>
      </c>
      <c r="G4036" s="11" t="s">
        <v>8223</v>
      </c>
      <c r="H4036" s="11" t="s">
        <v>8245</v>
      </c>
      <c r="I4036" s="11">
        <v>1460925811</v>
      </c>
      <c r="K4036" s="11">
        <v>1458333811</v>
      </c>
      <c r="L4036" s="11" t="b">
        <v>0</v>
      </c>
      <c r="M4036" s="11">
        <v>2</v>
      </c>
      <c r="N4036" s="11" t="b">
        <v>0</v>
      </c>
      <c r="O4036" s="11" t="s">
        <v>8269</v>
      </c>
      <c r="P4036" s="14">
        <f>ROUND(E4036/D4036*100,0)</f>
        <v>0</v>
      </c>
      <c r="Q4036" s="11">
        <f>IFERROR(ROUND(E4036/M4036,2),0)</f>
        <v>5.5</v>
      </c>
      <c r="R4036" s="16" t="s">
        <v>8315</v>
      </c>
      <c r="S4036" s="11" t="s">
        <v>8316</v>
      </c>
      <c r="T4036" s="21">
        <f>(((K4036/60)/60)/24)+DATE(1970,1,1)</f>
        <v>42447.863553240735</v>
      </c>
      <c r="U4036" s="21">
        <f>(((I4036/60)/60)/24)+DATE(1970,1,1)</f>
        <v>42477.863553240735</v>
      </c>
    </row>
    <row r="4037" spans="1:21" ht="49" x14ac:dyDescent="0.25">
      <c r="A4037">
        <v>3129</v>
      </c>
      <c r="B4037" s="9" t="s">
        <v>3129</v>
      </c>
      <c r="C4037" s="3" t="s">
        <v>7239</v>
      </c>
      <c r="D4037" s="12">
        <v>1250</v>
      </c>
      <c r="E4037" s="13">
        <v>10</v>
      </c>
      <c r="F4037" s="11" t="s">
        <v>8221</v>
      </c>
      <c r="G4037" s="11" t="s">
        <v>8223</v>
      </c>
      <c r="H4037" s="11" t="s">
        <v>8245</v>
      </c>
      <c r="I4037" s="11">
        <v>1492542819</v>
      </c>
      <c r="K4037" s="11">
        <v>1489090419</v>
      </c>
      <c r="L4037" s="11" t="b">
        <v>0</v>
      </c>
      <c r="M4037" s="11">
        <v>1</v>
      </c>
      <c r="N4037" s="11" t="b">
        <v>0</v>
      </c>
      <c r="O4037" s="11" t="s">
        <v>8269</v>
      </c>
      <c r="P4037" s="14">
        <f>ROUND(E4037/D4037*100,0)</f>
        <v>1</v>
      </c>
      <c r="Q4037" s="11">
        <f>IFERROR(ROUND(E4037/M4037,2),0)</f>
        <v>10</v>
      </c>
      <c r="R4037" s="16" t="s">
        <v>8315</v>
      </c>
      <c r="S4037" s="11" t="s">
        <v>8316</v>
      </c>
      <c r="T4037" s="21">
        <f>(((K4037/60)/60)/24)+DATE(1970,1,1)</f>
        <v>42803.842812499999</v>
      </c>
      <c r="U4037" s="21">
        <f>(((I4037/60)/60)/24)+DATE(1970,1,1)</f>
        <v>42843.801145833335</v>
      </c>
    </row>
    <row r="4038" spans="1:21" ht="33" x14ac:dyDescent="0.25">
      <c r="A4038">
        <v>3132</v>
      </c>
      <c r="B4038" s="9" t="s">
        <v>3132</v>
      </c>
      <c r="C4038" s="3" t="s">
        <v>7242</v>
      </c>
      <c r="D4038" s="12">
        <v>30000</v>
      </c>
      <c r="E4038" s="13">
        <v>10</v>
      </c>
      <c r="F4038" s="11" t="s">
        <v>8221</v>
      </c>
      <c r="G4038" s="11" t="s">
        <v>8223</v>
      </c>
      <c r="H4038" s="11" t="s">
        <v>8245</v>
      </c>
      <c r="I4038" s="11">
        <v>1492759460</v>
      </c>
      <c r="K4038" s="11">
        <v>1487579060</v>
      </c>
      <c r="L4038" s="11" t="b">
        <v>0</v>
      </c>
      <c r="M4038" s="11">
        <v>1</v>
      </c>
      <c r="N4038" s="11" t="b">
        <v>0</v>
      </c>
      <c r="O4038" s="11" t="s">
        <v>8269</v>
      </c>
      <c r="P4038" s="14">
        <f>ROUND(E4038/D4038*100,0)</f>
        <v>0</v>
      </c>
      <c r="Q4038" s="11">
        <f>IFERROR(ROUND(E4038/M4038,2),0)</f>
        <v>10</v>
      </c>
      <c r="R4038" s="16" t="s">
        <v>8315</v>
      </c>
      <c r="S4038" s="11" t="s">
        <v>8316</v>
      </c>
      <c r="T4038" s="21">
        <f>(((K4038/60)/60)/24)+DATE(1970,1,1)</f>
        <v>42786.350231481483</v>
      </c>
      <c r="U4038" s="21">
        <f>(((I4038/60)/60)/24)+DATE(1970,1,1)</f>
        <v>42846.308564814812</v>
      </c>
    </row>
    <row r="4039" spans="1:21" ht="49" x14ac:dyDescent="0.25">
      <c r="A4039">
        <v>3736</v>
      </c>
      <c r="B4039" s="9" t="s">
        <v>3733</v>
      </c>
      <c r="C4039" s="3" t="s">
        <v>7846</v>
      </c>
      <c r="D4039" s="12">
        <v>1500</v>
      </c>
      <c r="E4039" s="13">
        <v>10</v>
      </c>
      <c r="F4039" s="11" t="s">
        <v>8220</v>
      </c>
      <c r="G4039" s="11" t="s">
        <v>8224</v>
      </c>
      <c r="H4039" s="11" t="s">
        <v>8246</v>
      </c>
      <c r="I4039" s="11">
        <v>1427133600</v>
      </c>
      <c r="K4039" s="11">
        <v>1423847093</v>
      </c>
      <c r="L4039" s="11" t="b">
        <v>0</v>
      </c>
      <c r="M4039" s="11">
        <v>1</v>
      </c>
      <c r="N4039" s="11" t="b">
        <v>0</v>
      </c>
      <c r="O4039" s="11" t="s">
        <v>8269</v>
      </c>
      <c r="P4039" s="14">
        <f>ROUND(E4039/D4039*100,0)</f>
        <v>1</v>
      </c>
      <c r="Q4039" s="11">
        <f>IFERROR(ROUND(E4039/M4039,2),0)</f>
        <v>10</v>
      </c>
      <c r="R4039" s="16" t="s">
        <v>8315</v>
      </c>
      <c r="S4039" s="11" t="s">
        <v>8316</v>
      </c>
      <c r="T4039" s="21">
        <f>(((K4039/60)/60)/24)+DATE(1970,1,1)</f>
        <v>42048.711724537032</v>
      </c>
      <c r="U4039" s="21">
        <f>(((I4039/60)/60)/24)+DATE(1970,1,1)</f>
        <v>42086.75</v>
      </c>
    </row>
    <row r="4040" spans="1:21" ht="49" x14ac:dyDescent="0.25">
      <c r="A4040">
        <v>3745</v>
      </c>
      <c r="B4040" s="9" t="s">
        <v>3742</v>
      </c>
      <c r="C4040" s="3" t="s">
        <v>7855</v>
      </c>
      <c r="D4040" s="12">
        <v>100</v>
      </c>
      <c r="E4040" s="13">
        <v>10</v>
      </c>
      <c r="F4040" s="11" t="s">
        <v>8220</v>
      </c>
      <c r="G4040" s="11" t="s">
        <v>8223</v>
      </c>
      <c r="H4040" s="11" t="s">
        <v>8245</v>
      </c>
      <c r="I4040" s="11">
        <v>1407689102</v>
      </c>
      <c r="K4040" s="11">
        <v>1405097102</v>
      </c>
      <c r="L4040" s="11" t="b">
        <v>0</v>
      </c>
      <c r="M4040" s="11">
        <v>1</v>
      </c>
      <c r="N4040" s="11" t="b">
        <v>0</v>
      </c>
      <c r="O4040" s="11" t="s">
        <v>8269</v>
      </c>
      <c r="P4040" s="14">
        <f>ROUND(E4040/D4040*100,0)</f>
        <v>10</v>
      </c>
      <c r="Q4040" s="11">
        <f>IFERROR(ROUND(E4040/M4040,2),0)</f>
        <v>10</v>
      </c>
      <c r="R4040" s="16" t="s">
        <v>8315</v>
      </c>
      <c r="S4040" s="11" t="s">
        <v>8316</v>
      </c>
      <c r="T4040" s="21">
        <f>(((K4040/60)/60)/24)+DATE(1970,1,1)</f>
        <v>41831.697939814818</v>
      </c>
      <c r="U4040" s="21">
        <f>(((I4040/60)/60)/24)+DATE(1970,1,1)</f>
        <v>41861.697939814818</v>
      </c>
    </row>
    <row r="4041" spans="1:21" ht="49" x14ac:dyDescent="0.25">
      <c r="A4041">
        <v>3858</v>
      </c>
      <c r="B4041" s="9" t="s">
        <v>3855</v>
      </c>
      <c r="C4041" s="3" t="s">
        <v>7967</v>
      </c>
      <c r="D4041" s="12">
        <v>500</v>
      </c>
      <c r="E4041" s="13">
        <v>10</v>
      </c>
      <c r="F4041" s="11" t="s">
        <v>8220</v>
      </c>
      <c r="G4041" s="11" t="s">
        <v>8224</v>
      </c>
      <c r="H4041" s="11" t="s">
        <v>8246</v>
      </c>
      <c r="I4041" s="11">
        <v>1432328400</v>
      </c>
      <c r="K4041" s="11">
        <v>1430734844</v>
      </c>
      <c r="L4041" s="11" t="b">
        <v>0</v>
      </c>
      <c r="M4041" s="11">
        <v>1</v>
      </c>
      <c r="N4041" s="11" t="b">
        <v>0</v>
      </c>
      <c r="O4041" s="11" t="s">
        <v>8269</v>
      </c>
      <c r="P4041" s="14">
        <f>ROUND(E4041/D4041*100,0)</f>
        <v>2</v>
      </c>
      <c r="Q4041" s="11">
        <f>IFERROR(ROUND(E4041/M4041,2),0)</f>
        <v>10</v>
      </c>
      <c r="R4041" s="16" t="s">
        <v>8315</v>
      </c>
      <c r="S4041" s="11" t="s">
        <v>8316</v>
      </c>
      <c r="T4041" s="21">
        <f>(((K4041/60)/60)/24)+DATE(1970,1,1)</f>
        <v>42128.431064814817</v>
      </c>
      <c r="U4041" s="21">
        <f>(((I4041/60)/60)/24)+DATE(1970,1,1)</f>
        <v>42146.875</v>
      </c>
    </row>
    <row r="4042" spans="1:21" ht="49" x14ac:dyDescent="0.25">
      <c r="A4042">
        <v>3917</v>
      </c>
      <c r="B4042" s="9" t="s">
        <v>3914</v>
      </c>
      <c r="C4042" s="3" t="s">
        <v>8025</v>
      </c>
      <c r="D4042" s="12">
        <v>3500</v>
      </c>
      <c r="E4042" s="13">
        <v>10</v>
      </c>
      <c r="F4042" s="11" t="s">
        <v>8220</v>
      </c>
      <c r="G4042" s="11" t="s">
        <v>8224</v>
      </c>
      <c r="H4042" s="11" t="s">
        <v>8246</v>
      </c>
      <c r="I4042" s="11">
        <v>1410439161</v>
      </c>
      <c r="K4042" s="11">
        <v>1407847161</v>
      </c>
      <c r="L4042" s="11" t="b">
        <v>0</v>
      </c>
      <c r="M4042" s="11">
        <v>1</v>
      </c>
      <c r="N4042" s="11" t="b">
        <v>0</v>
      </c>
      <c r="O4042" s="11" t="s">
        <v>8269</v>
      </c>
      <c r="P4042" s="14">
        <f>ROUND(E4042/D4042*100,0)</f>
        <v>0</v>
      </c>
      <c r="Q4042" s="11">
        <f>IFERROR(ROUND(E4042/M4042,2),0)</f>
        <v>10</v>
      </c>
      <c r="R4042" s="16" t="s">
        <v>8315</v>
      </c>
      <c r="S4042" s="11" t="s">
        <v>8316</v>
      </c>
      <c r="T4042" s="21">
        <f>(((K4042/60)/60)/24)+DATE(1970,1,1)</f>
        <v>41863.527326388888</v>
      </c>
      <c r="U4042" s="21">
        <f>(((I4042/60)/60)/24)+DATE(1970,1,1)</f>
        <v>41893.527326388888</v>
      </c>
    </row>
    <row r="4043" spans="1:21" ht="21" x14ac:dyDescent="0.25">
      <c r="A4043">
        <v>4000</v>
      </c>
      <c r="B4043" s="9" t="s">
        <v>3996</v>
      </c>
      <c r="C4043" s="3" t="s">
        <v>8106</v>
      </c>
      <c r="D4043" s="12">
        <v>8000</v>
      </c>
      <c r="E4043" s="13">
        <v>10</v>
      </c>
      <c r="F4043" s="11" t="s">
        <v>8220</v>
      </c>
      <c r="G4043" s="11" t="s">
        <v>8223</v>
      </c>
      <c r="H4043" s="11" t="s">
        <v>8245</v>
      </c>
      <c r="I4043" s="11">
        <v>1462631358</v>
      </c>
      <c r="K4043" s="11">
        <v>1457450958</v>
      </c>
      <c r="L4043" s="11" t="b">
        <v>0</v>
      </c>
      <c r="M4043" s="11">
        <v>1</v>
      </c>
      <c r="N4043" s="11" t="b">
        <v>0</v>
      </c>
      <c r="O4043" s="11" t="s">
        <v>8269</v>
      </c>
      <c r="P4043" s="14">
        <f>ROUND(E4043/D4043*100,0)</f>
        <v>0</v>
      </c>
      <c r="Q4043" s="11">
        <f>IFERROR(ROUND(E4043/M4043,2),0)</f>
        <v>10</v>
      </c>
      <c r="R4043" s="16" t="s">
        <v>8315</v>
      </c>
      <c r="S4043" s="11" t="s">
        <v>8316</v>
      </c>
      <c r="T4043" s="21">
        <f>(((K4043/60)/60)/24)+DATE(1970,1,1)</f>
        <v>42437.64534722222</v>
      </c>
      <c r="U4043" s="21">
        <f>(((I4043/60)/60)/24)+DATE(1970,1,1)</f>
        <v>42497.603680555556</v>
      </c>
    </row>
    <row r="4044" spans="1:21" ht="49" x14ac:dyDescent="0.25">
      <c r="A4044">
        <v>4024</v>
      </c>
      <c r="B4044" s="9" t="s">
        <v>4020</v>
      </c>
      <c r="C4044" s="3" t="s">
        <v>8129</v>
      </c>
      <c r="D4044" s="12">
        <v>800</v>
      </c>
      <c r="E4044" s="13">
        <v>10</v>
      </c>
      <c r="F4044" s="11" t="s">
        <v>8220</v>
      </c>
      <c r="G4044" s="11" t="s">
        <v>8223</v>
      </c>
      <c r="H4044" s="11" t="s">
        <v>8245</v>
      </c>
      <c r="I4044" s="11">
        <v>1441037097</v>
      </c>
      <c r="K4044" s="11">
        <v>1438445097</v>
      </c>
      <c r="L4044" s="11" t="b">
        <v>0</v>
      </c>
      <c r="M4044" s="11">
        <v>1</v>
      </c>
      <c r="N4044" s="11" t="b">
        <v>0</v>
      </c>
      <c r="O4044" s="11" t="s">
        <v>8269</v>
      </c>
      <c r="P4044" s="14">
        <f>ROUND(E4044/D4044*100,0)</f>
        <v>1</v>
      </c>
      <c r="Q4044" s="11">
        <f>IFERROR(ROUND(E4044/M4044,2),0)</f>
        <v>10</v>
      </c>
      <c r="R4044" s="16" t="s">
        <v>8315</v>
      </c>
      <c r="S4044" s="11" t="s">
        <v>8316</v>
      </c>
      <c r="T4044" s="21">
        <f>(((K4044/60)/60)/24)+DATE(1970,1,1)</f>
        <v>42217.670104166667</v>
      </c>
      <c r="U4044" s="21">
        <f>(((I4044/60)/60)/24)+DATE(1970,1,1)</f>
        <v>42247.670104166667</v>
      </c>
    </row>
    <row r="4045" spans="1:21" ht="49" x14ac:dyDescent="0.25">
      <c r="A4045">
        <v>4084</v>
      </c>
      <c r="B4045" s="9" t="s">
        <v>4080</v>
      </c>
      <c r="C4045" s="3" t="s">
        <v>8187</v>
      </c>
      <c r="D4045" s="12">
        <v>3000</v>
      </c>
      <c r="E4045" s="13">
        <v>10</v>
      </c>
      <c r="F4045" s="11" t="s">
        <v>8220</v>
      </c>
      <c r="G4045" s="11" t="s">
        <v>8236</v>
      </c>
      <c r="H4045" s="11" t="s">
        <v>8248</v>
      </c>
      <c r="I4045" s="11">
        <v>1476008906</v>
      </c>
      <c r="K4045" s="11">
        <v>1473416906</v>
      </c>
      <c r="L4045" s="11" t="b">
        <v>0</v>
      </c>
      <c r="M4045" s="11">
        <v>1</v>
      </c>
      <c r="N4045" s="11" t="b">
        <v>0</v>
      </c>
      <c r="O4045" s="11" t="s">
        <v>8269</v>
      </c>
      <c r="P4045" s="14">
        <f>ROUND(E4045/D4045*100,0)</f>
        <v>0</v>
      </c>
      <c r="Q4045" s="11">
        <f>IFERROR(ROUND(E4045/M4045,2),0)</f>
        <v>10</v>
      </c>
      <c r="R4045" s="16" t="s">
        <v>8315</v>
      </c>
      <c r="S4045" s="11" t="s">
        <v>8316</v>
      </c>
      <c r="T4045" s="21">
        <f>(((K4045/60)/60)/24)+DATE(1970,1,1)</f>
        <v>42622.436412037037</v>
      </c>
      <c r="U4045" s="21">
        <f>(((I4045/60)/60)/24)+DATE(1970,1,1)</f>
        <v>42652.436412037037</v>
      </c>
    </row>
    <row r="4046" spans="1:21" ht="49" x14ac:dyDescent="0.25">
      <c r="A4046">
        <v>4085</v>
      </c>
      <c r="B4046" s="9" t="s">
        <v>4081</v>
      </c>
      <c r="C4046" s="3" t="s">
        <v>8188</v>
      </c>
      <c r="D4046" s="12">
        <v>3500</v>
      </c>
      <c r="E4046" s="13">
        <v>10</v>
      </c>
      <c r="F4046" s="11" t="s">
        <v>8220</v>
      </c>
      <c r="G4046" s="11" t="s">
        <v>8223</v>
      </c>
      <c r="H4046" s="11" t="s">
        <v>8245</v>
      </c>
      <c r="I4046" s="11">
        <v>1427169540</v>
      </c>
      <c r="K4046" s="11">
        <v>1424701775</v>
      </c>
      <c r="L4046" s="11" t="b">
        <v>0</v>
      </c>
      <c r="M4046" s="11">
        <v>1</v>
      </c>
      <c r="N4046" s="11" t="b">
        <v>0</v>
      </c>
      <c r="O4046" s="11" t="s">
        <v>8269</v>
      </c>
      <c r="P4046" s="14">
        <f>ROUND(E4046/D4046*100,0)</f>
        <v>0</v>
      </c>
      <c r="Q4046" s="11">
        <f>IFERROR(ROUND(E4046/M4046,2),0)</f>
        <v>10</v>
      </c>
      <c r="R4046" s="16" t="s">
        <v>8315</v>
      </c>
      <c r="S4046" s="11" t="s">
        <v>8316</v>
      </c>
      <c r="T4046" s="21">
        <f>(((K4046/60)/60)/24)+DATE(1970,1,1)</f>
        <v>42058.603877314818</v>
      </c>
      <c r="U4046" s="21">
        <f>(((I4046/60)/60)/24)+DATE(1970,1,1)</f>
        <v>42087.165972222225</v>
      </c>
    </row>
    <row r="4047" spans="1:21" ht="49" x14ac:dyDescent="0.25">
      <c r="A4047">
        <v>3957</v>
      </c>
      <c r="B4047" s="9" t="s">
        <v>3954</v>
      </c>
      <c r="C4047" s="3" t="s">
        <v>8064</v>
      </c>
      <c r="D4047" s="12">
        <v>28000</v>
      </c>
      <c r="E4047" s="13">
        <v>7</v>
      </c>
      <c r="F4047" s="11" t="s">
        <v>8220</v>
      </c>
      <c r="G4047" s="11" t="s">
        <v>8223</v>
      </c>
      <c r="H4047" s="11" t="s">
        <v>8245</v>
      </c>
      <c r="I4047" s="11">
        <v>1468020354</v>
      </c>
      <c r="K4047" s="11">
        <v>1464045954</v>
      </c>
      <c r="L4047" s="11" t="b">
        <v>0</v>
      </c>
      <c r="M4047" s="11">
        <v>1</v>
      </c>
      <c r="N4047" s="11" t="b">
        <v>0</v>
      </c>
      <c r="O4047" s="11" t="s">
        <v>8269</v>
      </c>
      <c r="P4047" s="14">
        <f>ROUND(E4047/D4047*100,0)</f>
        <v>0</v>
      </c>
      <c r="Q4047" s="11">
        <f>IFERROR(ROUND(E4047/M4047,2),0)</f>
        <v>7</v>
      </c>
      <c r="R4047" s="16" t="s">
        <v>8315</v>
      </c>
      <c r="S4047" s="11" t="s">
        <v>8316</v>
      </c>
      <c r="T4047" s="21">
        <f>(((K4047/60)/60)/24)+DATE(1970,1,1)</f>
        <v>42513.976319444439</v>
      </c>
      <c r="U4047" s="21">
        <f>(((I4047/60)/60)/24)+DATE(1970,1,1)</f>
        <v>42559.976319444439</v>
      </c>
    </row>
    <row r="4048" spans="1:21" ht="49" x14ac:dyDescent="0.25">
      <c r="A4048">
        <v>3915</v>
      </c>
      <c r="B4048" s="9" t="s">
        <v>3912</v>
      </c>
      <c r="C4048" s="3" t="s">
        <v>8023</v>
      </c>
      <c r="D4048" s="12">
        <v>1500</v>
      </c>
      <c r="E4048" s="13">
        <v>5</v>
      </c>
      <c r="F4048" s="11" t="s">
        <v>8220</v>
      </c>
      <c r="G4048" s="11" t="s">
        <v>8224</v>
      </c>
      <c r="H4048" s="11" t="s">
        <v>8246</v>
      </c>
      <c r="I4048" s="11">
        <v>1464824309</v>
      </c>
      <c r="K4048" s="11">
        <v>1462232309</v>
      </c>
      <c r="L4048" s="11" t="b">
        <v>0</v>
      </c>
      <c r="M4048" s="11">
        <v>1</v>
      </c>
      <c r="N4048" s="11" t="b">
        <v>0</v>
      </c>
      <c r="O4048" s="11" t="s">
        <v>8269</v>
      </c>
      <c r="P4048" s="14">
        <f>ROUND(E4048/D4048*100,0)</f>
        <v>0</v>
      </c>
      <c r="Q4048" s="11">
        <f>IFERROR(ROUND(E4048/M4048,2),0)</f>
        <v>5</v>
      </c>
      <c r="R4048" s="16" t="s">
        <v>8315</v>
      </c>
      <c r="S4048" s="11" t="s">
        <v>8316</v>
      </c>
      <c r="T4048" s="21">
        <f>(((K4048/60)/60)/24)+DATE(1970,1,1)</f>
        <v>42492.98505787037</v>
      </c>
      <c r="U4048" s="21">
        <f>(((I4048/60)/60)/24)+DATE(1970,1,1)</f>
        <v>42522.98505787037</v>
      </c>
    </row>
    <row r="4049" spans="1:21" ht="49" x14ac:dyDescent="0.25">
      <c r="A4049">
        <v>3939</v>
      </c>
      <c r="B4049" s="9" t="s">
        <v>3936</v>
      </c>
      <c r="C4049" s="3" t="s">
        <v>8047</v>
      </c>
      <c r="D4049" s="12">
        <v>5000</v>
      </c>
      <c r="E4049" s="13">
        <v>5</v>
      </c>
      <c r="F4049" s="11" t="s">
        <v>8220</v>
      </c>
      <c r="G4049" s="11" t="s">
        <v>8225</v>
      </c>
      <c r="H4049" s="11" t="s">
        <v>8247</v>
      </c>
      <c r="I4049" s="11">
        <v>1412656200</v>
      </c>
      <c r="K4049" s="11">
        <v>1412328979</v>
      </c>
      <c r="L4049" s="11" t="b">
        <v>0</v>
      </c>
      <c r="M4049" s="11">
        <v>1</v>
      </c>
      <c r="N4049" s="11" t="b">
        <v>0</v>
      </c>
      <c r="O4049" s="11" t="s">
        <v>8269</v>
      </c>
      <c r="P4049" s="14">
        <f>ROUND(E4049/D4049*100,0)</f>
        <v>0</v>
      </c>
      <c r="Q4049" s="11">
        <f>IFERROR(ROUND(E4049/M4049,2),0)</f>
        <v>5</v>
      </c>
      <c r="R4049" s="16" t="s">
        <v>8315</v>
      </c>
      <c r="S4049" s="11" t="s">
        <v>8316</v>
      </c>
      <c r="T4049" s="21">
        <f>(((K4049/60)/60)/24)+DATE(1970,1,1)</f>
        <v>41915.400219907409</v>
      </c>
      <c r="U4049" s="21">
        <f>(((I4049/60)/60)/24)+DATE(1970,1,1)</f>
        <v>41919.1875</v>
      </c>
    </row>
    <row r="4050" spans="1:21" ht="49" x14ac:dyDescent="0.25">
      <c r="A4050">
        <v>3945</v>
      </c>
      <c r="B4050" s="9" t="s">
        <v>3942</v>
      </c>
      <c r="C4050" s="3" t="s">
        <v>8053</v>
      </c>
      <c r="D4050" s="12">
        <v>2000</v>
      </c>
      <c r="E4050" s="13">
        <v>5</v>
      </c>
      <c r="F4050" s="11" t="s">
        <v>8220</v>
      </c>
      <c r="G4050" s="11" t="s">
        <v>8223</v>
      </c>
      <c r="H4050" s="11" t="s">
        <v>8245</v>
      </c>
      <c r="I4050" s="11">
        <v>1431717268</v>
      </c>
      <c r="K4050" s="11">
        <v>1429125268</v>
      </c>
      <c r="L4050" s="11" t="b">
        <v>0</v>
      </c>
      <c r="M4050" s="11">
        <v>1</v>
      </c>
      <c r="N4050" s="11" t="b">
        <v>0</v>
      </c>
      <c r="O4050" s="11" t="s">
        <v>8269</v>
      </c>
      <c r="P4050" s="14">
        <f>ROUND(E4050/D4050*100,0)</f>
        <v>0</v>
      </c>
      <c r="Q4050" s="11">
        <f>IFERROR(ROUND(E4050/M4050,2),0)</f>
        <v>5</v>
      </c>
      <c r="R4050" s="16" t="s">
        <v>8315</v>
      </c>
      <c r="S4050" s="11" t="s">
        <v>8316</v>
      </c>
      <c r="T4050" s="21">
        <f>(((K4050/60)/60)/24)+DATE(1970,1,1)</f>
        <v>42109.801712962959</v>
      </c>
      <c r="U4050" s="21">
        <f>(((I4050/60)/60)/24)+DATE(1970,1,1)</f>
        <v>42139.801712962959</v>
      </c>
    </row>
    <row r="4051" spans="1:21" ht="33" x14ac:dyDescent="0.25">
      <c r="A4051">
        <v>3994</v>
      </c>
      <c r="B4051" s="9" t="s">
        <v>3990</v>
      </c>
      <c r="C4051" s="3" t="s">
        <v>8100</v>
      </c>
      <c r="D4051" s="12">
        <v>2000</v>
      </c>
      <c r="E4051" s="13">
        <v>5</v>
      </c>
      <c r="F4051" s="11" t="s">
        <v>8220</v>
      </c>
      <c r="G4051" s="11" t="s">
        <v>8223</v>
      </c>
      <c r="H4051" s="11" t="s">
        <v>8245</v>
      </c>
      <c r="I4051" s="11">
        <v>1405761690</v>
      </c>
      <c r="K4051" s="11">
        <v>1403169690</v>
      </c>
      <c r="L4051" s="11" t="b">
        <v>0</v>
      </c>
      <c r="M4051" s="11">
        <v>1</v>
      </c>
      <c r="N4051" s="11" t="b">
        <v>0</v>
      </c>
      <c r="O4051" s="11" t="s">
        <v>8269</v>
      </c>
      <c r="P4051" s="14">
        <f>ROUND(E4051/D4051*100,0)</f>
        <v>0</v>
      </c>
      <c r="Q4051" s="11">
        <f>IFERROR(ROUND(E4051/M4051,2),0)</f>
        <v>5</v>
      </c>
      <c r="R4051" s="16" t="s">
        <v>8315</v>
      </c>
      <c r="S4051" s="11" t="s">
        <v>8316</v>
      </c>
      <c r="T4051" s="21">
        <f>(((K4051/60)/60)/24)+DATE(1970,1,1)</f>
        <v>41809.389930555553</v>
      </c>
      <c r="U4051" s="21">
        <f>(((I4051/60)/60)/24)+DATE(1970,1,1)</f>
        <v>41839.389930555553</v>
      </c>
    </row>
    <row r="4052" spans="1:21" ht="49" x14ac:dyDescent="0.25">
      <c r="A4052">
        <v>4007</v>
      </c>
      <c r="B4052" s="9" t="s">
        <v>4003</v>
      </c>
      <c r="C4052" s="3" t="s">
        <v>8112</v>
      </c>
      <c r="D4052" s="12">
        <v>2000</v>
      </c>
      <c r="E4052" s="13">
        <v>5</v>
      </c>
      <c r="F4052" s="11" t="s">
        <v>8220</v>
      </c>
      <c r="G4052" s="11" t="s">
        <v>8223</v>
      </c>
      <c r="H4052" s="11" t="s">
        <v>8245</v>
      </c>
      <c r="I4052" s="11">
        <v>1409070480</v>
      </c>
      <c r="K4052" s="11">
        <v>1406572381</v>
      </c>
      <c r="L4052" s="11" t="b">
        <v>0</v>
      </c>
      <c r="M4052" s="11">
        <v>1</v>
      </c>
      <c r="N4052" s="11" t="b">
        <v>0</v>
      </c>
      <c r="O4052" s="11" t="s">
        <v>8269</v>
      </c>
      <c r="P4052" s="14">
        <f>ROUND(E4052/D4052*100,0)</f>
        <v>0</v>
      </c>
      <c r="Q4052" s="11">
        <f>IFERROR(ROUND(E4052/M4052,2),0)</f>
        <v>5</v>
      </c>
      <c r="R4052" s="16" t="s">
        <v>8315</v>
      </c>
      <c r="S4052" s="11" t="s">
        <v>8316</v>
      </c>
      <c r="T4052" s="21">
        <f>(((K4052/60)/60)/24)+DATE(1970,1,1)</f>
        <v>41848.772928240738</v>
      </c>
      <c r="U4052" s="21">
        <f>(((I4052/60)/60)/24)+DATE(1970,1,1)</f>
        <v>41877.686111111114</v>
      </c>
    </row>
    <row r="4053" spans="1:21" ht="49" x14ac:dyDescent="0.25">
      <c r="A4053">
        <v>4079</v>
      </c>
      <c r="B4053" s="9" t="s">
        <v>4075</v>
      </c>
      <c r="C4053" s="3" t="s">
        <v>8182</v>
      </c>
      <c r="D4053" s="12">
        <v>3000</v>
      </c>
      <c r="E4053" s="13">
        <v>5</v>
      </c>
      <c r="F4053" s="11" t="s">
        <v>8220</v>
      </c>
      <c r="G4053" s="11" t="s">
        <v>8223</v>
      </c>
      <c r="H4053" s="11" t="s">
        <v>8245</v>
      </c>
      <c r="I4053" s="11">
        <v>1466375521</v>
      </c>
      <c r="K4053" s="11">
        <v>1463783521</v>
      </c>
      <c r="L4053" s="11" t="b">
        <v>0</v>
      </c>
      <c r="M4053" s="11">
        <v>1</v>
      </c>
      <c r="N4053" s="11" t="b">
        <v>0</v>
      </c>
      <c r="O4053" s="11" t="s">
        <v>8269</v>
      </c>
      <c r="P4053" s="14">
        <f>ROUND(E4053/D4053*100,0)</f>
        <v>0</v>
      </c>
      <c r="Q4053" s="11">
        <f>IFERROR(ROUND(E4053/M4053,2),0)</f>
        <v>5</v>
      </c>
      <c r="R4053" s="16" t="s">
        <v>8315</v>
      </c>
      <c r="S4053" s="11" t="s">
        <v>8316</v>
      </c>
      <c r="T4053" s="21">
        <f>(((K4053/60)/60)/24)+DATE(1970,1,1)</f>
        <v>42510.938900462963</v>
      </c>
      <c r="U4053" s="21">
        <f>(((I4053/60)/60)/24)+DATE(1970,1,1)</f>
        <v>42540.938900462963</v>
      </c>
    </row>
    <row r="4054" spans="1:21" ht="49" x14ac:dyDescent="0.25">
      <c r="A4054">
        <v>4072</v>
      </c>
      <c r="B4054" s="9" t="s">
        <v>4068</v>
      </c>
      <c r="C4054" s="3" t="s">
        <v>8175</v>
      </c>
      <c r="D4054" s="12">
        <v>1000</v>
      </c>
      <c r="E4054" s="13">
        <v>4</v>
      </c>
      <c r="F4054" s="11" t="s">
        <v>8220</v>
      </c>
      <c r="G4054" s="11" t="s">
        <v>8224</v>
      </c>
      <c r="H4054" s="11" t="s">
        <v>8246</v>
      </c>
      <c r="I4054" s="11">
        <v>1408646111</v>
      </c>
      <c r="K4054" s="11">
        <v>1403462111</v>
      </c>
      <c r="L4054" s="11" t="b">
        <v>0</v>
      </c>
      <c r="M4054" s="11">
        <v>2</v>
      </c>
      <c r="N4054" s="11" t="b">
        <v>0</v>
      </c>
      <c r="O4054" s="11" t="s">
        <v>8269</v>
      </c>
      <c r="P4054" s="14">
        <f>ROUND(E4054/D4054*100,0)</f>
        <v>0</v>
      </c>
      <c r="Q4054" s="11">
        <f>IFERROR(ROUND(E4054/M4054,2),0)</f>
        <v>2</v>
      </c>
      <c r="R4054" s="16" t="s">
        <v>8315</v>
      </c>
      <c r="S4054" s="11" t="s">
        <v>8316</v>
      </c>
      <c r="T4054" s="21">
        <f>(((K4054/60)/60)/24)+DATE(1970,1,1)</f>
        <v>41812.77443287037</v>
      </c>
      <c r="U4054" s="21">
        <f>(((I4054/60)/60)/24)+DATE(1970,1,1)</f>
        <v>41872.77443287037</v>
      </c>
    </row>
    <row r="4055" spans="1:21" ht="21" x14ac:dyDescent="0.25">
      <c r="A4055">
        <v>3904</v>
      </c>
      <c r="B4055" s="9" t="s">
        <v>3901</v>
      </c>
      <c r="C4055" s="3" t="s">
        <v>8012</v>
      </c>
      <c r="D4055" s="12">
        <v>10000</v>
      </c>
      <c r="E4055" s="13">
        <v>3</v>
      </c>
      <c r="F4055" s="11" t="s">
        <v>8220</v>
      </c>
      <c r="G4055" s="11" t="s">
        <v>8223</v>
      </c>
      <c r="H4055" s="11" t="s">
        <v>8245</v>
      </c>
      <c r="I4055" s="11">
        <v>1429074240</v>
      </c>
      <c r="K4055" s="11">
        <v>1427866200</v>
      </c>
      <c r="L4055" s="11" t="b">
        <v>0</v>
      </c>
      <c r="M4055" s="11">
        <v>2</v>
      </c>
      <c r="N4055" s="11" t="b">
        <v>0</v>
      </c>
      <c r="O4055" s="11" t="s">
        <v>8269</v>
      </c>
      <c r="P4055" s="14">
        <f>ROUND(E4055/D4055*100,0)</f>
        <v>0</v>
      </c>
      <c r="Q4055" s="11">
        <f>IFERROR(ROUND(E4055/M4055,2),0)</f>
        <v>1.5</v>
      </c>
      <c r="R4055" s="16" t="s">
        <v>8315</v>
      </c>
      <c r="S4055" s="11" t="s">
        <v>8316</v>
      </c>
      <c r="T4055" s="21">
        <f>(((K4055/60)/60)/24)+DATE(1970,1,1)</f>
        <v>42095.229166666672</v>
      </c>
      <c r="U4055" s="21">
        <f>(((I4055/60)/60)/24)+DATE(1970,1,1)</f>
        <v>42109.211111111115</v>
      </c>
    </row>
    <row r="4056" spans="1:21" ht="49" x14ac:dyDescent="0.25">
      <c r="A4056">
        <v>3993</v>
      </c>
      <c r="B4056" s="9" t="s">
        <v>3989</v>
      </c>
      <c r="C4056" s="3" t="s">
        <v>8099</v>
      </c>
      <c r="D4056" s="12">
        <v>50000</v>
      </c>
      <c r="E4056" s="13">
        <v>3</v>
      </c>
      <c r="F4056" s="11" t="s">
        <v>8220</v>
      </c>
      <c r="G4056" s="11" t="s">
        <v>8223</v>
      </c>
      <c r="H4056" s="11" t="s">
        <v>8245</v>
      </c>
      <c r="I4056" s="11">
        <v>1431549912</v>
      </c>
      <c r="K4056" s="11">
        <v>1428957912</v>
      </c>
      <c r="L4056" s="11" t="b">
        <v>0</v>
      </c>
      <c r="M4056" s="11">
        <v>1</v>
      </c>
      <c r="N4056" s="11" t="b">
        <v>0</v>
      </c>
      <c r="O4056" s="11" t="s">
        <v>8269</v>
      </c>
      <c r="P4056" s="14">
        <f>ROUND(E4056/D4056*100,0)</f>
        <v>0</v>
      </c>
      <c r="Q4056" s="11">
        <f>IFERROR(ROUND(E4056/M4056,2),0)</f>
        <v>3</v>
      </c>
      <c r="R4056" s="16" t="s">
        <v>8315</v>
      </c>
      <c r="S4056" s="11" t="s">
        <v>8316</v>
      </c>
      <c r="T4056" s="21">
        <f>(((K4056/60)/60)/24)+DATE(1970,1,1)</f>
        <v>42107.864722222221</v>
      </c>
      <c r="U4056" s="21">
        <f>(((I4056/60)/60)/24)+DATE(1970,1,1)</f>
        <v>42137.864722222221</v>
      </c>
    </row>
    <row r="4057" spans="1:21" ht="49" x14ac:dyDescent="0.25">
      <c r="A4057">
        <v>4082</v>
      </c>
      <c r="B4057" s="9" t="s">
        <v>4078</v>
      </c>
      <c r="C4057" s="3" t="s">
        <v>8185</v>
      </c>
      <c r="D4057" s="12">
        <v>150</v>
      </c>
      <c r="E4057" s="13">
        <v>3</v>
      </c>
      <c r="F4057" s="11" t="s">
        <v>8220</v>
      </c>
      <c r="G4057" s="11" t="s">
        <v>8223</v>
      </c>
      <c r="H4057" s="11" t="s">
        <v>8245</v>
      </c>
      <c r="I4057" s="11">
        <v>1447542000</v>
      </c>
      <c r="K4057" s="11">
        <v>1446179553</v>
      </c>
      <c r="L4057" s="11" t="b">
        <v>0</v>
      </c>
      <c r="M4057" s="11">
        <v>2</v>
      </c>
      <c r="N4057" s="11" t="b">
        <v>0</v>
      </c>
      <c r="O4057" s="11" t="s">
        <v>8269</v>
      </c>
      <c r="P4057" s="14">
        <f>ROUND(E4057/D4057*100,0)</f>
        <v>2</v>
      </c>
      <c r="Q4057" s="11">
        <f>IFERROR(ROUND(E4057/M4057,2),0)</f>
        <v>1.5</v>
      </c>
      <c r="R4057" s="16" t="s">
        <v>8315</v>
      </c>
      <c r="S4057" s="11" t="s">
        <v>8316</v>
      </c>
      <c r="T4057" s="21">
        <f>(((K4057/60)/60)/24)+DATE(1970,1,1)</f>
        <v>42307.189270833333</v>
      </c>
      <c r="U4057" s="21">
        <f>(((I4057/60)/60)/24)+DATE(1970,1,1)</f>
        <v>42322.958333333328</v>
      </c>
    </row>
    <row r="4058" spans="1:21" ht="49" x14ac:dyDescent="0.25">
      <c r="A4058">
        <v>4113</v>
      </c>
      <c r="B4058" s="9" t="s">
        <v>4109</v>
      </c>
      <c r="C4058" s="3" t="s">
        <v>8215</v>
      </c>
      <c r="D4058" s="12">
        <v>1500</v>
      </c>
      <c r="E4058" s="13">
        <v>3</v>
      </c>
      <c r="F4058" s="11" t="s">
        <v>8220</v>
      </c>
      <c r="G4058" s="11" t="s">
        <v>8223</v>
      </c>
      <c r="H4058" s="11" t="s">
        <v>8245</v>
      </c>
      <c r="I4058" s="11">
        <v>1452234840</v>
      </c>
      <c r="K4058" s="11">
        <v>1450619123</v>
      </c>
      <c r="L4058" s="11" t="b">
        <v>0</v>
      </c>
      <c r="M4058" s="11">
        <v>3</v>
      </c>
      <c r="N4058" s="11" t="b">
        <v>0</v>
      </c>
      <c r="O4058" s="11" t="s">
        <v>8269</v>
      </c>
      <c r="P4058" s="14">
        <f>ROUND(E4058/D4058*100,0)</f>
        <v>0</v>
      </c>
      <c r="Q4058" s="11">
        <f>IFERROR(ROUND(E4058/M4058,2),0)</f>
        <v>1</v>
      </c>
      <c r="R4058" s="16" t="s">
        <v>8315</v>
      </c>
      <c r="S4058" s="11" t="s">
        <v>8316</v>
      </c>
      <c r="T4058" s="21">
        <f>(((K4058/60)/60)/24)+DATE(1970,1,1)</f>
        <v>42358.573182870372</v>
      </c>
      <c r="U4058" s="21">
        <f>(((I4058/60)/60)/24)+DATE(1970,1,1)</f>
        <v>42377.273611111115</v>
      </c>
    </row>
    <row r="4059" spans="1:21" ht="49" x14ac:dyDescent="0.25">
      <c r="A4059">
        <v>4006</v>
      </c>
      <c r="B4059" s="9" t="s">
        <v>4002</v>
      </c>
      <c r="C4059" s="3" t="s">
        <v>8111</v>
      </c>
      <c r="D4059" s="12">
        <v>30000</v>
      </c>
      <c r="E4059" s="13">
        <v>2</v>
      </c>
      <c r="F4059" s="11" t="s">
        <v>8220</v>
      </c>
      <c r="G4059" s="11" t="s">
        <v>8223</v>
      </c>
      <c r="H4059" s="11" t="s">
        <v>8245</v>
      </c>
      <c r="I4059" s="11">
        <v>1455647587</v>
      </c>
      <c r="K4059" s="11">
        <v>1453487587</v>
      </c>
      <c r="L4059" s="11" t="b">
        <v>0</v>
      </c>
      <c r="M4059" s="11">
        <v>1</v>
      </c>
      <c r="N4059" s="11" t="b">
        <v>0</v>
      </c>
      <c r="O4059" s="11" t="s">
        <v>8269</v>
      </c>
      <c r="P4059" s="14">
        <f>ROUND(E4059/D4059*100,0)</f>
        <v>0</v>
      </c>
      <c r="Q4059" s="11">
        <f>IFERROR(ROUND(E4059/M4059,2),0)</f>
        <v>2</v>
      </c>
      <c r="R4059" s="16" t="s">
        <v>8315</v>
      </c>
      <c r="S4059" s="11" t="s">
        <v>8316</v>
      </c>
      <c r="T4059" s="21">
        <f>(((K4059/60)/60)/24)+DATE(1970,1,1)</f>
        <v>42391.772997685184</v>
      </c>
      <c r="U4059" s="21">
        <f>(((I4059/60)/60)/24)+DATE(1970,1,1)</f>
        <v>42416.772997685184</v>
      </c>
    </row>
    <row r="4060" spans="1:21" ht="49" x14ac:dyDescent="0.25">
      <c r="A4060">
        <v>3856</v>
      </c>
      <c r="B4060" s="9" t="s">
        <v>3853</v>
      </c>
      <c r="C4060" s="3" t="s">
        <v>7965</v>
      </c>
      <c r="D4060" s="12">
        <v>5000</v>
      </c>
      <c r="E4060" s="13">
        <v>1</v>
      </c>
      <c r="F4060" s="11" t="s">
        <v>8220</v>
      </c>
      <c r="G4060" s="11" t="s">
        <v>8223</v>
      </c>
      <c r="H4060" s="11" t="s">
        <v>8245</v>
      </c>
      <c r="I4060" s="11">
        <v>1425833403</v>
      </c>
      <c r="K4060" s="11">
        <v>1423245003</v>
      </c>
      <c r="L4060" s="11" t="b">
        <v>0</v>
      </c>
      <c r="M4060" s="11">
        <v>1</v>
      </c>
      <c r="N4060" s="11" t="b">
        <v>0</v>
      </c>
      <c r="O4060" s="11" t="s">
        <v>8269</v>
      </c>
      <c r="P4060" s="14">
        <f>ROUND(E4060/D4060*100,0)</f>
        <v>0</v>
      </c>
      <c r="Q4060" s="11">
        <f>IFERROR(ROUND(E4060/M4060,2),0)</f>
        <v>1</v>
      </c>
      <c r="R4060" s="16" t="s">
        <v>8315</v>
      </c>
      <c r="S4060" s="11" t="s">
        <v>8316</v>
      </c>
      <c r="T4060" s="21">
        <f>(((K4060/60)/60)/24)+DATE(1970,1,1)</f>
        <v>42041.743090277778</v>
      </c>
      <c r="U4060" s="21">
        <f>(((I4060/60)/60)/24)+DATE(1970,1,1)</f>
        <v>42071.701423611114</v>
      </c>
    </row>
    <row r="4061" spans="1:21" ht="49" x14ac:dyDescent="0.25">
      <c r="A4061">
        <v>3859</v>
      </c>
      <c r="B4061" s="9" t="s">
        <v>3856</v>
      </c>
      <c r="C4061" s="3" t="s">
        <v>7968</v>
      </c>
      <c r="D4061" s="12">
        <v>2500</v>
      </c>
      <c r="E4061" s="13">
        <v>1</v>
      </c>
      <c r="F4061" s="11" t="s">
        <v>8220</v>
      </c>
      <c r="G4061" s="11" t="s">
        <v>8223</v>
      </c>
      <c r="H4061" s="11" t="s">
        <v>8245</v>
      </c>
      <c r="I4061" s="11">
        <v>1403730000</v>
      </c>
      <c r="K4061" s="11">
        <v>1401485207</v>
      </c>
      <c r="L4061" s="11" t="b">
        <v>0</v>
      </c>
      <c r="M4061" s="11">
        <v>1</v>
      </c>
      <c r="N4061" s="11" t="b">
        <v>0</v>
      </c>
      <c r="O4061" s="11" t="s">
        <v>8269</v>
      </c>
      <c r="P4061" s="14">
        <f>ROUND(E4061/D4061*100,0)</f>
        <v>0</v>
      </c>
      <c r="Q4061" s="11">
        <f>IFERROR(ROUND(E4061/M4061,2),0)</f>
        <v>1</v>
      </c>
      <c r="R4061" s="16" t="s">
        <v>8315</v>
      </c>
      <c r="S4061" s="11" t="s">
        <v>8316</v>
      </c>
      <c r="T4061" s="21">
        <f>(((K4061/60)/60)/24)+DATE(1970,1,1)</f>
        <v>41789.893599537041</v>
      </c>
      <c r="U4061" s="21">
        <f>(((I4061/60)/60)/24)+DATE(1970,1,1)</f>
        <v>41815.875</v>
      </c>
    </row>
    <row r="4062" spans="1:21" ht="33" x14ac:dyDescent="0.25">
      <c r="A4062">
        <v>3862</v>
      </c>
      <c r="B4062" s="9" t="s">
        <v>3859</v>
      </c>
      <c r="C4062" s="3" t="s">
        <v>7971</v>
      </c>
      <c r="D4062" s="12">
        <v>7500</v>
      </c>
      <c r="E4062" s="13">
        <v>1</v>
      </c>
      <c r="F4062" s="11" t="s">
        <v>8220</v>
      </c>
      <c r="G4062" s="11" t="s">
        <v>8223</v>
      </c>
      <c r="H4062" s="11" t="s">
        <v>8245</v>
      </c>
      <c r="I4062" s="11">
        <v>1473699540</v>
      </c>
      <c r="K4062" s="11">
        <v>1472451356</v>
      </c>
      <c r="L4062" s="11" t="b">
        <v>0</v>
      </c>
      <c r="M4062" s="11">
        <v>1</v>
      </c>
      <c r="N4062" s="11" t="b">
        <v>0</v>
      </c>
      <c r="O4062" s="11" t="s">
        <v>8269</v>
      </c>
      <c r="P4062" s="14">
        <f>ROUND(E4062/D4062*100,0)</f>
        <v>0</v>
      </c>
      <c r="Q4062" s="11">
        <f>IFERROR(ROUND(E4062/M4062,2),0)</f>
        <v>1</v>
      </c>
      <c r="R4062" s="16" t="s">
        <v>8315</v>
      </c>
      <c r="S4062" s="11" t="s">
        <v>8316</v>
      </c>
      <c r="T4062" s="21">
        <f>(((K4062/60)/60)/24)+DATE(1970,1,1)</f>
        <v>42611.261064814811</v>
      </c>
      <c r="U4062" s="21">
        <f>(((I4062/60)/60)/24)+DATE(1970,1,1)</f>
        <v>42625.707638888889</v>
      </c>
    </row>
    <row r="4063" spans="1:21" ht="49" x14ac:dyDescent="0.25">
      <c r="A4063">
        <v>3912</v>
      </c>
      <c r="B4063" s="9" t="s">
        <v>3909</v>
      </c>
      <c r="C4063" s="3" t="s">
        <v>8020</v>
      </c>
      <c r="D4063" s="12">
        <v>15000</v>
      </c>
      <c r="E4063" s="13">
        <v>1</v>
      </c>
      <c r="F4063" s="11" t="s">
        <v>8220</v>
      </c>
      <c r="G4063" s="11" t="s">
        <v>8223</v>
      </c>
      <c r="H4063" s="11" t="s">
        <v>8245</v>
      </c>
      <c r="I4063" s="11">
        <v>1429936500</v>
      </c>
      <c r="K4063" s="11">
        <v>1424759330</v>
      </c>
      <c r="L4063" s="11" t="b">
        <v>0</v>
      </c>
      <c r="M4063" s="11">
        <v>1</v>
      </c>
      <c r="N4063" s="11" t="b">
        <v>0</v>
      </c>
      <c r="O4063" s="11" t="s">
        <v>8269</v>
      </c>
      <c r="P4063" s="14">
        <f>ROUND(E4063/D4063*100,0)</f>
        <v>0</v>
      </c>
      <c r="Q4063" s="11">
        <f>IFERROR(ROUND(E4063/M4063,2),0)</f>
        <v>1</v>
      </c>
      <c r="R4063" s="16" t="s">
        <v>8315</v>
      </c>
      <c r="S4063" s="11" t="s">
        <v>8316</v>
      </c>
      <c r="T4063" s="21">
        <f>(((K4063/60)/60)/24)+DATE(1970,1,1)</f>
        <v>42059.270023148143</v>
      </c>
      <c r="U4063" s="21">
        <f>(((I4063/60)/60)/24)+DATE(1970,1,1)</f>
        <v>42119.190972222219</v>
      </c>
    </row>
    <row r="4064" spans="1:21" ht="49" x14ac:dyDescent="0.25">
      <c r="A4064">
        <v>3932</v>
      </c>
      <c r="B4064" s="9" t="s">
        <v>3929</v>
      </c>
      <c r="C4064" s="3" t="s">
        <v>8040</v>
      </c>
      <c r="D4064" s="12">
        <v>12000</v>
      </c>
      <c r="E4064" s="13">
        <v>1</v>
      </c>
      <c r="F4064" s="11" t="s">
        <v>8220</v>
      </c>
      <c r="G4064" s="11" t="s">
        <v>8223</v>
      </c>
      <c r="H4064" s="11" t="s">
        <v>8245</v>
      </c>
      <c r="I4064" s="11">
        <v>1458097364</v>
      </c>
      <c r="K4064" s="11">
        <v>1455508964</v>
      </c>
      <c r="L4064" s="11" t="b">
        <v>0</v>
      </c>
      <c r="M4064" s="11">
        <v>1</v>
      </c>
      <c r="N4064" s="11" t="b">
        <v>0</v>
      </c>
      <c r="O4064" s="11" t="s">
        <v>8269</v>
      </c>
      <c r="P4064" s="14">
        <f>ROUND(E4064/D4064*100,0)</f>
        <v>0</v>
      </c>
      <c r="Q4064" s="11">
        <f>IFERROR(ROUND(E4064/M4064,2),0)</f>
        <v>1</v>
      </c>
      <c r="R4064" s="16" t="s">
        <v>8315</v>
      </c>
      <c r="S4064" s="11" t="s">
        <v>8316</v>
      </c>
      <c r="T4064" s="21">
        <f>(((K4064/60)/60)/24)+DATE(1970,1,1)</f>
        <v>42415.168564814812</v>
      </c>
      <c r="U4064" s="21">
        <f>(((I4064/60)/60)/24)+DATE(1970,1,1)</f>
        <v>42445.126898148148</v>
      </c>
    </row>
    <row r="4065" spans="1:21" ht="49" x14ac:dyDescent="0.25">
      <c r="A4065">
        <v>3951</v>
      </c>
      <c r="B4065" s="9" t="s">
        <v>3948</v>
      </c>
      <c r="C4065" s="3" t="s">
        <v>6961</v>
      </c>
      <c r="D4065" s="12">
        <v>200000</v>
      </c>
      <c r="E4065" s="13">
        <v>1</v>
      </c>
      <c r="F4065" s="11" t="s">
        <v>8220</v>
      </c>
      <c r="G4065" s="11" t="s">
        <v>8240</v>
      </c>
      <c r="H4065" s="11" t="s">
        <v>8248</v>
      </c>
      <c r="I4065" s="11">
        <v>1462301342</v>
      </c>
      <c r="K4065" s="11">
        <v>1457120942</v>
      </c>
      <c r="L4065" s="11" t="b">
        <v>0</v>
      </c>
      <c r="M4065" s="11">
        <v>1</v>
      </c>
      <c r="N4065" s="11" t="b">
        <v>0</v>
      </c>
      <c r="O4065" s="11" t="s">
        <v>8269</v>
      </c>
      <c r="P4065" s="14">
        <f>ROUND(E4065/D4065*100,0)</f>
        <v>0</v>
      </c>
      <c r="Q4065" s="11">
        <f>IFERROR(ROUND(E4065/M4065,2),0)</f>
        <v>1</v>
      </c>
      <c r="R4065" s="16" t="s">
        <v>8315</v>
      </c>
      <c r="S4065" s="11" t="s">
        <v>8316</v>
      </c>
      <c r="T4065" s="21">
        <f>(((K4065/60)/60)/24)+DATE(1970,1,1)</f>
        <v>42433.825717592597</v>
      </c>
      <c r="U4065" s="21">
        <f>(((I4065/60)/60)/24)+DATE(1970,1,1)</f>
        <v>42493.784050925926</v>
      </c>
    </row>
    <row r="4066" spans="1:21" ht="21" x14ac:dyDescent="0.25">
      <c r="A4066">
        <v>4004</v>
      </c>
      <c r="B4066" s="9" t="s">
        <v>4000</v>
      </c>
      <c r="C4066" s="3" t="s">
        <v>8109</v>
      </c>
      <c r="D4066" s="12">
        <v>500</v>
      </c>
      <c r="E4066" s="13">
        <v>1</v>
      </c>
      <c r="F4066" s="11" t="s">
        <v>8220</v>
      </c>
      <c r="G4066" s="11" t="s">
        <v>8223</v>
      </c>
      <c r="H4066" s="11" t="s">
        <v>8245</v>
      </c>
      <c r="I4066" s="11">
        <v>1412740457</v>
      </c>
      <c r="K4066" s="11">
        <v>1410148457</v>
      </c>
      <c r="L4066" s="11" t="b">
        <v>0</v>
      </c>
      <c r="M4066" s="11">
        <v>1</v>
      </c>
      <c r="N4066" s="11" t="b">
        <v>0</v>
      </c>
      <c r="O4066" s="11" t="s">
        <v>8269</v>
      </c>
      <c r="P4066" s="14">
        <f>ROUND(E4066/D4066*100,0)</f>
        <v>0</v>
      </c>
      <c r="Q4066" s="11">
        <f>IFERROR(ROUND(E4066/M4066,2),0)</f>
        <v>1</v>
      </c>
      <c r="R4066" s="16" t="s">
        <v>8315</v>
      </c>
      <c r="S4066" s="11" t="s">
        <v>8316</v>
      </c>
      <c r="T4066" s="21">
        <f>(((K4066/60)/60)/24)+DATE(1970,1,1)</f>
        <v>41890.16269675926</v>
      </c>
      <c r="U4066" s="21">
        <f>(((I4066/60)/60)/24)+DATE(1970,1,1)</f>
        <v>41920.16269675926</v>
      </c>
    </row>
    <row r="4067" spans="1:21" ht="49" x14ac:dyDescent="0.25">
      <c r="A4067">
        <v>4015</v>
      </c>
      <c r="B4067" s="9" t="s">
        <v>4011</v>
      </c>
      <c r="C4067" s="3" t="s">
        <v>8120</v>
      </c>
      <c r="D4067" s="12">
        <v>7000</v>
      </c>
      <c r="E4067" s="13">
        <v>1</v>
      </c>
      <c r="F4067" s="11" t="s">
        <v>8220</v>
      </c>
      <c r="G4067" s="11" t="s">
        <v>8223</v>
      </c>
      <c r="H4067" s="11" t="s">
        <v>8245</v>
      </c>
      <c r="I4067" s="11">
        <v>1437331463</v>
      </c>
      <c r="K4067" s="11">
        <v>1434739463</v>
      </c>
      <c r="L4067" s="11" t="b">
        <v>0</v>
      </c>
      <c r="M4067" s="11">
        <v>1</v>
      </c>
      <c r="N4067" s="11" t="b">
        <v>0</v>
      </c>
      <c r="O4067" s="11" t="s">
        <v>8269</v>
      </c>
      <c r="P4067" s="14">
        <f>ROUND(E4067/D4067*100,0)</f>
        <v>0</v>
      </c>
      <c r="Q4067" s="11">
        <f>IFERROR(ROUND(E4067/M4067,2),0)</f>
        <v>1</v>
      </c>
      <c r="R4067" s="16" t="s">
        <v>8315</v>
      </c>
      <c r="S4067" s="11" t="s">
        <v>8316</v>
      </c>
      <c r="T4067" s="21">
        <f>(((K4067/60)/60)/24)+DATE(1970,1,1)</f>
        <v>42174.780821759254</v>
      </c>
      <c r="U4067" s="21">
        <f>(((I4067/60)/60)/24)+DATE(1970,1,1)</f>
        <v>42204.780821759254</v>
      </c>
    </row>
    <row r="4068" spans="1:21" ht="49" x14ac:dyDescent="0.25">
      <c r="A4068">
        <v>4045</v>
      </c>
      <c r="B4068" s="9" t="s">
        <v>4041</v>
      </c>
      <c r="C4068" s="3" t="s">
        <v>8149</v>
      </c>
      <c r="D4068" s="12">
        <v>5000</v>
      </c>
      <c r="E4068" s="13">
        <v>1</v>
      </c>
      <c r="F4068" s="11" t="s">
        <v>8220</v>
      </c>
      <c r="G4068" s="11" t="s">
        <v>8225</v>
      </c>
      <c r="H4068" s="11" t="s">
        <v>8247</v>
      </c>
      <c r="I4068" s="11">
        <v>1408596589</v>
      </c>
      <c r="K4068" s="11">
        <v>1406004589</v>
      </c>
      <c r="L4068" s="11" t="b">
        <v>0</v>
      </c>
      <c r="M4068" s="11">
        <v>1</v>
      </c>
      <c r="N4068" s="11" t="b">
        <v>0</v>
      </c>
      <c r="O4068" s="11" t="s">
        <v>8269</v>
      </c>
      <c r="P4068" s="14">
        <f>ROUND(E4068/D4068*100,0)</f>
        <v>0</v>
      </c>
      <c r="Q4068" s="11">
        <f>IFERROR(ROUND(E4068/M4068,2),0)</f>
        <v>1</v>
      </c>
      <c r="R4068" s="16" t="s">
        <v>8315</v>
      </c>
      <c r="S4068" s="11" t="s">
        <v>8316</v>
      </c>
      <c r="T4068" s="21">
        <f>(((K4068/60)/60)/24)+DATE(1970,1,1)</f>
        <v>41842.201261574075</v>
      </c>
      <c r="U4068" s="21">
        <f>(((I4068/60)/60)/24)+DATE(1970,1,1)</f>
        <v>41872.201261574075</v>
      </c>
    </row>
    <row r="4069" spans="1:21" ht="49" x14ac:dyDescent="0.25">
      <c r="A4069">
        <v>4050</v>
      </c>
      <c r="B4069" s="9" t="s">
        <v>4046</v>
      </c>
      <c r="C4069" s="3" t="s">
        <v>8154</v>
      </c>
      <c r="D4069" s="12">
        <v>1500</v>
      </c>
      <c r="E4069" s="13">
        <v>1</v>
      </c>
      <c r="F4069" s="11" t="s">
        <v>8220</v>
      </c>
      <c r="G4069" s="11" t="s">
        <v>8223</v>
      </c>
      <c r="H4069" s="11" t="s">
        <v>8245</v>
      </c>
      <c r="I4069" s="11">
        <v>1414077391</v>
      </c>
      <c r="K4069" s="11">
        <v>1411485391</v>
      </c>
      <c r="L4069" s="11" t="b">
        <v>0</v>
      </c>
      <c r="M4069" s="11">
        <v>1</v>
      </c>
      <c r="N4069" s="11" t="b">
        <v>0</v>
      </c>
      <c r="O4069" s="11" t="s">
        <v>8269</v>
      </c>
      <c r="P4069" s="14">
        <f>ROUND(E4069/D4069*100,0)</f>
        <v>0</v>
      </c>
      <c r="Q4069" s="11">
        <f>IFERROR(ROUND(E4069/M4069,2),0)</f>
        <v>1</v>
      </c>
      <c r="R4069" s="16" t="s">
        <v>8315</v>
      </c>
      <c r="S4069" s="11" t="s">
        <v>8316</v>
      </c>
      <c r="T4069" s="21">
        <f>(((K4069/60)/60)/24)+DATE(1970,1,1)</f>
        <v>41905.636469907404</v>
      </c>
      <c r="U4069" s="21">
        <f>(((I4069/60)/60)/24)+DATE(1970,1,1)</f>
        <v>41935.636469907404</v>
      </c>
    </row>
    <row r="4070" spans="1:21" ht="49" x14ac:dyDescent="0.25">
      <c r="A4070">
        <v>4112</v>
      </c>
      <c r="B4070" s="9" t="s">
        <v>4108</v>
      </c>
      <c r="C4070" s="3" t="s">
        <v>6961</v>
      </c>
      <c r="D4070" s="12">
        <v>2500</v>
      </c>
      <c r="E4070" s="13">
        <v>1</v>
      </c>
      <c r="F4070" s="11" t="s">
        <v>8220</v>
      </c>
      <c r="G4070" s="11" t="s">
        <v>8240</v>
      </c>
      <c r="H4070" s="11" t="s">
        <v>8248</v>
      </c>
      <c r="I4070" s="11">
        <v>1456617600</v>
      </c>
      <c r="K4070" s="11">
        <v>1454280186</v>
      </c>
      <c r="L4070" s="11" t="b">
        <v>0</v>
      </c>
      <c r="M4070" s="11">
        <v>1</v>
      </c>
      <c r="N4070" s="11" t="b">
        <v>0</v>
      </c>
      <c r="O4070" s="11" t="s">
        <v>8269</v>
      </c>
      <c r="P4070" s="14">
        <f>ROUND(E4070/D4070*100,0)</f>
        <v>0</v>
      </c>
      <c r="Q4070" s="11">
        <f>IFERROR(ROUND(E4070/M4070,2),0)</f>
        <v>1</v>
      </c>
      <c r="R4070" s="16" t="s">
        <v>8315</v>
      </c>
      <c r="S4070" s="11" t="s">
        <v>8316</v>
      </c>
      <c r="T4070" s="21">
        <f>(((K4070/60)/60)/24)+DATE(1970,1,1)</f>
        <v>42400.946597222224</v>
      </c>
      <c r="U4070" s="21">
        <f>(((I4070/60)/60)/24)+DATE(1970,1,1)</f>
        <v>42428</v>
      </c>
    </row>
    <row r="4071" spans="1:21" ht="65" x14ac:dyDescent="0.25">
      <c r="A4071">
        <v>3138</v>
      </c>
      <c r="B4071" s="9" t="s">
        <v>3138</v>
      </c>
      <c r="C4071" s="3" t="s">
        <v>7248</v>
      </c>
      <c r="D4071" s="12">
        <v>200</v>
      </c>
      <c r="E4071" s="13">
        <v>0</v>
      </c>
      <c r="F4071" s="11" t="s">
        <v>8221</v>
      </c>
      <c r="G4071" s="11" t="s">
        <v>8224</v>
      </c>
      <c r="H4071" s="11" t="s">
        <v>8246</v>
      </c>
      <c r="I4071" s="11">
        <v>1491233407</v>
      </c>
      <c r="K4071" s="11">
        <v>1489591807</v>
      </c>
      <c r="L4071" s="11" t="b">
        <v>0</v>
      </c>
      <c r="M4071" s="11">
        <v>0</v>
      </c>
      <c r="N4071" s="11" t="b">
        <v>0</v>
      </c>
      <c r="O4071" s="11" t="s">
        <v>8269</v>
      </c>
      <c r="P4071" s="14">
        <f>ROUND(E4071/D4071*100,0)</f>
        <v>0</v>
      </c>
      <c r="Q4071" s="11">
        <f>IFERROR(ROUND(E4071/M4071,2),0)</f>
        <v>0</v>
      </c>
      <c r="R4071" s="16" t="s">
        <v>8315</v>
      </c>
      <c r="S4071" s="11" t="s">
        <v>8316</v>
      </c>
      <c r="T4071" s="21">
        <f>(((K4071/60)/60)/24)+DATE(1970,1,1)</f>
        <v>42809.645914351851</v>
      </c>
      <c r="U4071" s="21">
        <f>(((I4071/60)/60)/24)+DATE(1970,1,1)</f>
        <v>42828.645914351851</v>
      </c>
    </row>
    <row r="4072" spans="1:21" ht="65" x14ac:dyDescent="0.25">
      <c r="A4072">
        <v>3143</v>
      </c>
      <c r="B4072" s="9" t="s">
        <v>3143</v>
      </c>
      <c r="C4072" s="3" t="s">
        <v>7253</v>
      </c>
      <c r="D4072" s="12">
        <v>700</v>
      </c>
      <c r="E4072" s="13">
        <v>0</v>
      </c>
      <c r="F4072" s="11" t="s">
        <v>8221</v>
      </c>
      <c r="G4072" s="11" t="s">
        <v>8224</v>
      </c>
      <c r="H4072" s="11" t="s">
        <v>8246</v>
      </c>
      <c r="I4072" s="11">
        <v>1491726956</v>
      </c>
      <c r="K4072" s="11">
        <v>1489480556</v>
      </c>
      <c r="L4072" s="11" t="b">
        <v>0</v>
      </c>
      <c r="M4072" s="11">
        <v>0</v>
      </c>
      <c r="N4072" s="11" t="b">
        <v>0</v>
      </c>
      <c r="O4072" s="11" t="s">
        <v>8269</v>
      </c>
      <c r="P4072" s="14">
        <f>ROUND(E4072/D4072*100,0)</f>
        <v>0</v>
      </c>
      <c r="Q4072" s="11">
        <f>IFERROR(ROUND(E4072/M4072,2),0)</f>
        <v>0</v>
      </c>
      <c r="R4072" s="16" t="s">
        <v>8315</v>
      </c>
      <c r="S4072" s="11" t="s">
        <v>8316</v>
      </c>
      <c r="T4072" s="21">
        <f>(((K4072/60)/60)/24)+DATE(1970,1,1)</f>
        <v>42808.358287037037</v>
      </c>
      <c r="U4072" s="21">
        <f>(((I4072/60)/60)/24)+DATE(1970,1,1)</f>
        <v>42834.358287037037</v>
      </c>
    </row>
    <row r="4073" spans="1:21" ht="33" x14ac:dyDescent="0.25">
      <c r="A4073">
        <v>3145</v>
      </c>
      <c r="B4073" s="9" t="s">
        <v>3145</v>
      </c>
      <c r="C4073" s="3" t="s">
        <v>7255</v>
      </c>
      <c r="D4073" s="12">
        <v>25000</v>
      </c>
      <c r="E4073" s="13">
        <v>0</v>
      </c>
      <c r="F4073" s="11" t="s">
        <v>8221</v>
      </c>
      <c r="G4073" s="11" t="s">
        <v>8223</v>
      </c>
      <c r="H4073" s="11" t="s">
        <v>8245</v>
      </c>
      <c r="I4073" s="11">
        <v>1490659134</v>
      </c>
      <c r="K4073" s="11">
        <v>1485478734</v>
      </c>
      <c r="L4073" s="11" t="b">
        <v>0</v>
      </c>
      <c r="M4073" s="11">
        <v>0</v>
      </c>
      <c r="N4073" s="11" t="b">
        <v>0</v>
      </c>
      <c r="O4073" s="11" t="s">
        <v>8269</v>
      </c>
      <c r="P4073" s="14">
        <f>ROUND(E4073/D4073*100,0)</f>
        <v>0</v>
      </c>
      <c r="Q4073" s="11">
        <f>IFERROR(ROUND(E4073/M4073,2),0)</f>
        <v>0</v>
      </c>
      <c r="R4073" s="16" t="s">
        <v>8315</v>
      </c>
      <c r="S4073" s="11" t="s">
        <v>8316</v>
      </c>
      <c r="T4073" s="21">
        <f>(((K4073/60)/60)/24)+DATE(1970,1,1)</f>
        <v>42762.040902777779</v>
      </c>
      <c r="U4073" s="21">
        <f>(((I4073/60)/60)/24)+DATE(1970,1,1)</f>
        <v>42821.999236111107</v>
      </c>
    </row>
    <row r="4074" spans="1:21" ht="49" x14ac:dyDescent="0.25">
      <c r="A4074">
        <v>3733</v>
      </c>
      <c r="B4074" s="9" t="s">
        <v>3730</v>
      </c>
      <c r="C4074" s="3" t="s">
        <v>7843</v>
      </c>
      <c r="D4074" s="12">
        <v>1500</v>
      </c>
      <c r="E4074" s="13">
        <v>0</v>
      </c>
      <c r="F4074" s="11" t="s">
        <v>8220</v>
      </c>
      <c r="G4074" s="11" t="s">
        <v>8223</v>
      </c>
      <c r="H4074" s="11" t="s">
        <v>8245</v>
      </c>
      <c r="I4074" s="11">
        <v>1429396200</v>
      </c>
      <c r="K4074" s="11">
        <v>1428539708</v>
      </c>
      <c r="L4074" s="11" t="b">
        <v>0</v>
      </c>
      <c r="M4074" s="11">
        <v>0</v>
      </c>
      <c r="N4074" s="11" t="b">
        <v>0</v>
      </c>
      <c r="O4074" s="11" t="s">
        <v>8269</v>
      </c>
      <c r="P4074" s="14">
        <f>ROUND(E4074/D4074*100,0)</f>
        <v>0</v>
      </c>
      <c r="Q4074" s="11">
        <f>IFERROR(ROUND(E4074/M4074,2),0)</f>
        <v>0</v>
      </c>
      <c r="R4074" s="16" t="s">
        <v>8315</v>
      </c>
      <c r="S4074" s="11" t="s">
        <v>8316</v>
      </c>
      <c r="T4074" s="21">
        <f>(((K4074/60)/60)/24)+DATE(1970,1,1)</f>
        <v>42103.024398148147</v>
      </c>
      <c r="U4074" s="21">
        <f>(((I4074/60)/60)/24)+DATE(1970,1,1)</f>
        <v>42112.9375</v>
      </c>
    </row>
    <row r="4075" spans="1:21" ht="49" x14ac:dyDescent="0.25">
      <c r="A4075">
        <v>3741</v>
      </c>
      <c r="B4075" s="9" t="s">
        <v>3738</v>
      </c>
      <c r="C4075" s="3" t="s">
        <v>7851</v>
      </c>
      <c r="D4075" s="12">
        <v>20000</v>
      </c>
      <c r="E4075" s="13">
        <v>0</v>
      </c>
      <c r="F4075" s="11" t="s">
        <v>8220</v>
      </c>
      <c r="G4075" s="11" t="s">
        <v>8223</v>
      </c>
      <c r="H4075" s="11" t="s">
        <v>8245</v>
      </c>
      <c r="I4075" s="11">
        <v>1450389950</v>
      </c>
      <c r="K4075" s="11">
        <v>1447797950</v>
      </c>
      <c r="L4075" s="11" t="b">
        <v>0</v>
      </c>
      <c r="M4075" s="11">
        <v>0</v>
      </c>
      <c r="N4075" s="11" t="b">
        <v>0</v>
      </c>
      <c r="O4075" s="11" t="s">
        <v>8269</v>
      </c>
      <c r="P4075" s="14">
        <f>ROUND(E4075/D4075*100,0)</f>
        <v>0</v>
      </c>
      <c r="Q4075" s="11">
        <f>IFERROR(ROUND(E4075/M4075,2),0)</f>
        <v>0</v>
      </c>
      <c r="R4075" s="16" t="s">
        <v>8315</v>
      </c>
      <c r="S4075" s="11" t="s">
        <v>8316</v>
      </c>
      <c r="T4075" s="21">
        <f>(((K4075/60)/60)/24)+DATE(1970,1,1)</f>
        <v>42325.920717592591</v>
      </c>
      <c r="U4075" s="21">
        <f>(((I4075/60)/60)/24)+DATE(1970,1,1)</f>
        <v>42355.920717592591</v>
      </c>
    </row>
    <row r="4076" spans="1:21" ht="33" x14ac:dyDescent="0.25">
      <c r="A4076">
        <v>3743</v>
      </c>
      <c r="B4076" s="9" t="s">
        <v>3740</v>
      </c>
      <c r="C4076" s="3" t="s">
        <v>7853</v>
      </c>
      <c r="D4076" s="12">
        <v>2200</v>
      </c>
      <c r="E4076" s="13">
        <v>0</v>
      </c>
      <c r="F4076" s="11" t="s">
        <v>8220</v>
      </c>
      <c r="G4076" s="11" t="s">
        <v>8223</v>
      </c>
      <c r="H4076" s="11" t="s">
        <v>8245</v>
      </c>
      <c r="I4076" s="11">
        <v>1404406964</v>
      </c>
      <c r="K4076" s="11">
        <v>1401814964</v>
      </c>
      <c r="L4076" s="11" t="b">
        <v>0</v>
      </c>
      <c r="M4076" s="11">
        <v>0</v>
      </c>
      <c r="N4076" s="11" t="b">
        <v>0</v>
      </c>
      <c r="O4076" s="11" t="s">
        <v>8269</v>
      </c>
      <c r="P4076" s="14">
        <f>ROUND(E4076/D4076*100,0)</f>
        <v>0</v>
      </c>
      <c r="Q4076" s="11">
        <f>IFERROR(ROUND(E4076/M4076,2),0)</f>
        <v>0</v>
      </c>
      <c r="R4076" s="16" t="s">
        <v>8315</v>
      </c>
      <c r="S4076" s="11" t="s">
        <v>8316</v>
      </c>
      <c r="T4076" s="21">
        <f>(((K4076/60)/60)/24)+DATE(1970,1,1)</f>
        <v>41793.710231481484</v>
      </c>
      <c r="U4076" s="21">
        <f>(((I4076/60)/60)/24)+DATE(1970,1,1)</f>
        <v>41823.710231481484</v>
      </c>
    </row>
    <row r="4077" spans="1:21" ht="49" x14ac:dyDescent="0.25">
      <c r="A4077">
        <v>3744</v>
      </c>
      <c r="B4077" s="9" t="s">
        <v>3741</v>
      </c>
      <c r="C4077" s="3" t="s">
        <v>7854</v>
      </c>
      <c r="D4077" s="12">
        <v>1200</v>
      </c>
      <c r="E4077" s="13">
        <v>0</v>
      </c>
      <c r="F4077" s="11" t="s">
        <v>8220</v>
      </c>
      <c r="G4077" s="11" t="s">
        <v>8223</v>
      </c>
      <c r="H4077" s="11" t="s">
        <v>8245</v>
      </c>
      <c r="I4077" s="11">
        <v>1404532740</v>
      </c>
      <c r="K4077" s="11">
        <v>1401823952</v>
      </c>
      <c r="L4077" s="11" t="b">
        <v>0</v>
      </c>
      <c r="M4077" s="11">
        <v>0</v>
      </c>
      <c r="N4077" s="11" t="b">
        <v>0</v>
      </c>
      <c r="O4077" s="11" t="s">
        <v>8269</v>
      </c>
      <c r="P4077" s="14">
        <f>ROUND(E4077/D4077*100,0)</f>
        <v>0</v>
      </c>
      <c r="Q4077" s="11">
        <f>IFERROR(ROUND(E4077/M4077,2),0)</f>
        <v>0</v>
      </c>
      <c r="R4077" s="16" t="s">
        <v>8315</v>
      </c>
      <c r="S4077" s="11" t="s">
        <v>8316</v>
      </c>
      <c r="T4077" s="21">
        <f>(((K4077/60)/60)/24)+DATE(1970,1,1)</f>
        <v>41793.814259259263</v>
      </c>
      <c r="U4077" s="21">
        <f>(((I4077/60)/60)/24)+DATE(1970,1,1)</f>
        <v>41825.165972222225</v>
      </c>
    </row>
    <row r="4078" spans="1:21" ht="49" x14ac:dyDescent="0.25">
      <c r="A4078">
        <v>3863</v>
      </c>
      <c r="B4078" s="9" t="s">
        <v>3860</v>
      </c>
      <c r="C4078" s="3" t="s">
        <v>7972</v>
      </c>
      <c r="D4078" s="12">
        <v>6000</v>
      </c>
      <c r="E4078" s="13">
        <v>0</v>
      </c>
      <c r="F4078" s="11" t="s">
        <v>8220</v>
      </c>
      <c r="G4078" s="11" t="s">
        <v>8223</v>
      </c>
      <c r="H4078" s="11" t="s">
        <v>8245</v>
      </c>
      <c r="I4078" s="11">
        <v>1446739905</v>
      </c>
      <c r="K4078" s="11">
        <v>1441552305</v>
      </c>
      <c r="L4078" s="11" t="b">
        <v>0</v>
      </c>
      <c r="M4078" s="11">
        <v>0</v>
      </c>
      <c r="N4078" s="11" t="b">
        <v>0</v>
      </c>
      <c r="O4078" s="11" t="s">
        <v>8269</v>
      </c>
      <c r="P4078" s="14">
        <f>ROUND(E4078/D4078*100,0)</f>
        <v>0</v>
      </c>
      <c r="Q4078" s="11">
        <f>IFERROR(ROUND(E4078/M4078,2),0)</f>
        <v>0</v>
      </c>
      <c r="R4078" s="16" t="s">
        <v>8315</v>
      </c>
      <c r="S4078" s="11" t="s">
        <v>8316</v>
      </c>
      <c r="T4078" s="21">
        <f>(((K4078/60)/60)/24)+DATE(1970,1,1)</f>
        <v>42253.633159722223</v>
      </c>
      <c r="U4078" s="21">
        <f>(((I4078/60)/60)/24)+DATE(1970,1,1)</f>
        <v>42313.674826388888</v>
      </c>
    </row>
    <row r="4079" spans="1:21" ht="49" x14ac:dyDescent="0.25">
      <c r="A4079">
        <v>3892</v>
      </c>
      <c r="B4079" s="9" t="s">
        <v>3889</v>
      </c>
      <c r="C4079" s="3" t="s">
        <v>8000</v>
      </c>
      <c r="D4079" s="12">
        <v>1000</v>
      </c>
      <c r="E4079" s="13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K4079" s="11">
        <v>1408203557</v>
      </c>
      <c r="L4079" s="11" t="b">
        <v>0</v>
      </c>
      <c r="M4079" s="11">
        <v>0</v>
      </c>
      <c r="N4079" s="11" t="b">
        <v>0</v>
      </c>
      <c r="O4079" s="11" t="s">
        <v>8269</v>
      </c>
      <c r="P4079" s="14">
        <f>ROUND(E4079/D4079*100,0)</f>
        <v>0</v>
      </c>
      <c r="Q4079" s="11">
        <f>IFERROR(ROUND(E4079/M4079,2),0)</f>
        <v>0</v>
      </c>
      <c r="R4079" s="16" t="s">
        <v>8315</v>
      </c>
      <c r="S4079" s="11" t="s">
        <v>8316</v>
      </c>
      <c r="T4079" s="21">
        <f>(((K4079/60)/60)/24)+DATE(1970,1,1)</f>
        <v>41867.652280092596</v>
      </c>
      <c r="U4079" s="21">
        <f>(((I4079/60)/60)/24)+DATE(1970,1,1)</f>
        <v>41875.291666666664</v>
      </c>
    </row>
    <row r="4080" spans="1:21" ht="49" x14ac:dyDescent="0.25">
      <c r="A4080">
        <v>3903</v>
      </c>
      <c r="B4080" s="9" t="s">
        <v>3900</v>
      </c>
      <c r="C4080" s="3" t="s">
        <v>8011</v>
      </c>
      <c r="D4080" s="12">
        <v>1500</v>
      </c>
      <c r="E4080" s="13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K4080" s="11">
        <v>1435709765</v>
      </c>
      <c r="L4080" s="11" t="b">
        <v>0</v>
      </c>
      <c r="M4080" s="11">
        <v>0</v>
      </c>
      <c r="N4080" s="11" t="b">
        <v>0</v>
      </c>
      <c r="O4080" s="11" t="s">
        <v>8269</v>
      </c>
      <c r="P4080" s="14">
        <f>ROUND(E4080/D4080*100,0)</f>
        <v>0</v>
      </c>
      <c r="Q4080" s="11">
        <f>IFERROR(ROUND(E4080/M4080,2),0)</f>
        <v>0</v>
      </c>
      <c r="R4080" s="16" t="s">
        <v>8315</v>
      </c>
      <c r="S4080" s="11" t="s">
        <v>8316</v>
      </c>
      <c r="T4080" s="21">
        <f>(((K4080/60)/60)/24)+DATE(1970,1,1)</f>
        <v>42186.01116898148</v>
      </c>
      <c r="U4080" s="21">
        <f>(((I4080/60)/60)/24)+DATE(1970,1,1)</f>
        <v>42230.818055555559</v>
      </c>
    </row>
    <row r="4081" spans="1:21" ht="49" x14ac:dyDescent="0.25">
      <c r="A4081">
        <v>3916</v>
      </c>
      <c r="B4081" s="9" t="s">
        <v>3913</v>
      </c>
      <c r="C4081" s="3" t="s">
        <v>8024</v>
      </c>
      <c r="D4081" s="12">
        <v>2000</v>
      </c>
      <c r="E4081" s="13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K4081" s="11">
        <v>1462360752</v>
      </c>
      <c r="L4081" s="11" t="b">
        <v>0</v>
      </c>
      <c r="M4081" s="11">
        <v>0</v>
      </c>
      <c r="N4081" s="11" t="b">
        <v>0</v>
      </c>
      <c r="O4081" s="11" t="s">
        <v>8269</v>
      </c>
      <c r="P4081" s="14">
        <f>ROUND(E4081/D4081*100,0)</f>
        <v>0</v>
      </c>
      <c r="Q4081" s="11">
        <f>IFERROR(ROUND(E4081/M4081,2),0)</f>
        <v>0</v>
      </c>
      <c r="R4081" s="16" t="s">
        <v>8315</v>
      </c>
      <c r="S4081" s="11" t="s">
        <v>8316</v>
      </c>
      <c r="T4081" s="21">
        <f>(((K4081/60)/60)/24)+DATE(1970,1,1)</f>
        <v>42494.471666666665</v>
      </c>
      <c r="U4081" s="21">
        <f>(((I4081/60)/60)/24)+DATE(1970,1,1)</f>
        <v>42524.471666666665</v>
      </c>
    </row>
    <row r="4082" spans="1:21" ht="49" x14ac:dyDescent="0.25">
      <c r="A4082">
        <v>3921</v>
      </c>
      <c r="B4082" s="9" t="s">
        <v>3918</v>
      </c>
      <c r="C4082" s="3" t="s">
        <v>8029</v>
      </c>
      <c r="D4082" s="12">
        <v>3000</v>
      </c>
      <c r="E4082" s="13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K4082" s="11">
        <v>1413291655</v>
      </c>
      <c r="L4082" s="11" t="b">
        <v>0</v>
      </c>
      <c r="M4082" s="11">
        <v>0</v>
      </c>
      <c r="N4082" s="11" t="b">
        <v>0</v>
      </c>
      <c r="O4082" s="11" t="s">
        <v>8269</v>
      </c>
      <c r="P4082" s="14">
        <f>ROUND(E4082/D4082*100,0)</f>
        <v>0</v>
      </c>
      <c r="Q4082" s="11">
        <f>IFERROR(ROUND(E4082/M4082,2),0)</f>
        <v>0</v>
      </c>
      <c r="R4082" s="16" t="s">
        <v>8315</v>
      </c>
      <c r="S4082" s="11" t="s">
        <v>8316</v>
      </c>
      <c r="T4082" s="21">
        <f>(((K4082/60)/60)/24)+DATE(1970,1,1)</f>
        <v>41926.542303240742</v>
      </c>
      <c r="U4082" s="21">
        <f>(((I4082/60)/60)/24)+DATE(1970,1,1)</f>
        <v>41938.75</v>
      </c>
    </row>
    <row r="4083" spans="1:21" ht="49" x14ac:dyDescent="0.25">
      <c r="A4083">
        <v>3930</v>
      </c>
      <c r="B4083" s="9" t="s">
        <v>3927</v>
      </c>
      <c r="C4083" s="3" t="s">
        <v>8038</v>
      </c>
      <c r="D4083" s="12">
        <v>10000</v>
      </c>
      <c r="E4083" s="13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K4083" s="11">
        <v>1457078868</v>
      </c>
      <c r="L4083" s="11" t="b">
        <v>0</v>
      </c>
      <c r="M4083" s="11">
        <v>0</v>
      </c>
      <c r="N4083" s="11" t="b">
        <v>0</v>
      </c>
      <c r="O4083" s="11" t="s">
        <v>8269</v>
      </c>
      <c r="P4083" s="14">
        <f>ROUND(E4083/D4083*100,0)</f>
        <v>0</v>
      </c>
      <c r="Q4083" s="11">
        <f>IFERROR(ROUND(E4083/M4083,2),0)</f>
        <v>0</v>
      </c>
      <c r="R4083" s="16" t="s">
        <v>8315</v>
      </c>
      <c r="S4083" s="11" t="s">
        <v>8316</v>
      </c>
      <c r="T4083" s="21">
        <f>(((K4083/60)/60)/24)+DATE(1970,1,1)</f>
        <v>42433.338749999995</v>
      </c>
      <c r="U4083" s="21">
        <f>(((I4083/60)/60)/24)+DATE(1970,1,1)</f>
        <v>42461.25</v>
      </c>
    </row>
    <row r="4084" spans="1:21" ht="49" x14ac:dyDescent="0.25">
      <c r="A4084">
        <v>3931</v>
      </c>
      <c r="B4084" s="9" t="s">
        <v>3928</v>
      </c>
      <c r="C4084" s="3" t="s">
        <v>8039</v>
      </c>
      <c r="D4084" s="12">
        <v>8000</v>
      </c>
      <c r="E4084" s="13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K4084" s="11">
        <v>1439350707</v>
      </c>
      <c r="L4084" s="11" t="b">
        <v>0</v>
      </c>
      <c r="M4084" s="11">
        <v>0</v>
      </c>
      <c r="N4084" s="11" t="b">
        <v>0</v>
      </c>
      <c r="O4084" s="11" t="s">
        <v>8269</v>
      </c>
      <c r="P4084" s="14">
        <f>ROUND(E4084/D4084*100,0)</f>
        <v>0</v>
      </c>
      <c r="Q4084" s="11">
        <f>IFERROR(ROUND(E4084/M4084,2),0)</f>
        <v>0</v>
      </c>
      <c r="R4084" s="16" t="s">
        <v>8315</v>
      </c>
      <c r="S4084" s="11" t="s">
        <v>8316</v>
      </c>
      <c r="T4084" s="21">
        <f>(((K4084/60)/60)/24)+DATE(1970,1,1)</f>
        <v>42228.151701388888</v>
      </c>
      <c r="U4084" s="21">
        <f>(((I4084/60)/60)/24)+DATE(1970,1,1)</f>
        <v>42253.151701388888</v>
      </c>
    </row>
    <row r="4085" spans="1:21" ht="49" x14ac:dyDescent="0.25">
      <c r="A4085">
        <v>3936</v>
      </c>
      <c r="B4085" s="9" t="s">
        <v>3933</v>
      </c>
      <c r="C4085" s="3" t="s">
        <v>8044</v>
      </c>
      <c r="D4085" s="12">
        <v>20000</v>
      </c>
      <c r="E4085" s="13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K4085" s="11">
        <v>1477981120</v>
      </c>
      <c r="L4085" s="11" t="b">
        <v>0</v>
      </c>
      <c r="M4085" s="11">
        <v>0</v>
      </c>
      <c r="N4085" s="11" t="b">
        <v>0</v>
      </c>
      <c r="O4085" s="11" t="s">
        <v>8269</v>
      </c>
      <c r="P4085" s="14">
        <f>ROUND(E4085/D4085*100,0)</f>
        <v>0</v>
      </c>
      <c r="Q4085" s="11">
        <f>IFERROR(ROUND(E4085/M4085,2),0)</f>
        <v>0</v>
      </c>
      <c r="R4085" s="16" t="s">
        <v>8315</v>
      </c>
      <c r="S4085" s="11" t="s">
        <v>8316</v>
      </c>
      <c r="T4085" s="21">
        <f>(((K4085/60)/60)/24)+DATE(1970,1,1)</f>
        <v>42675.262962962966</v>
      </c>
      <c r="U4085" s="21">
        <f>(((I4085/60)/60)/24)+DATE(1970,1,1)</f>
        <v>42705.304629629631</v>
      </c>
    </row>
    <row r="4086" spans="1:21" ht="49" x14ac:dyDescent="0.25">
      <c r="A4086">
        <v>3942</v>
      </c>
      <c r="B4086" s="9" t="s">
        <v>3939</v>
      </c>
      <c r="C4086" s="3" t="s">
        <v>8050</v>
      </c>
      <c r="D4086" s="12">
        <v>1200</v>
      </c>
      <c r="E4086" s="13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K4086" s="11">
        <v>1429306914</v>
      </c>
      <c r="L4086" s="11" t="b">
        <v>0</v>
      </c>
      <c r="M4086" s="11">
        <v>0</v>
      </c>
      <c r="N4086" s="11" t="b">
        <v>0</v>
      </c>
      <c r="O4086" s="11" t="s">
        <v>8269</v>
      </c>
      <c r="P4086" s="14">
        <f>ROUND(E4086/D4086*100,0)</f>
        <v>0</v>
      </c>
      <c r="Q4086" s="11">
        <f>IFERROR(ROUND(E4086/M4086,2),0)</f>
        <v>0</v>
      </c>
      <c r="R4086" s="16" t="s">
        <v>8315</v>
      </c>
      <c r="S4086" s="11" t="s">
        <v>8316</v>
      </c>
      <c r="T4086" s="21">
        <f>(((K4086/60)/60)/24)+DATE(1970,1,1)</f>
        <v>42111.904097222221</v>
      </c>
      <c r="U4086" s="21">
        <f>(((I4086/60)/60)/24)+DATE(1970,1,1)</f>
        <v>42171.904097222221</v>
      </c>
    </row>
    <row r="4087" spans="1:21" ht="49" x14ac:dyDescent="0.25">
      <c r="A4087">
        <v>3944</v>
      </c>
      <c r="B4087" s="9" t="s">
        <v>3941</v>
      </c>
      <c r="C4087" s="3" t="s">
        <v>8052</v>
      </c>
      <c r="D4087" s="12">
        <v>5000</v>
      </c>
      <c r="E4087" s="13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K4087" s="11">
        <v>1438098875</v>
      </c>
      <c r="L4087" s="11" t="b">
        <v>0</v>
      </c>
      <c r="M4087" s="11">
        <v>0</v>
      </c>
      <c r="N4087" s="11" t="b">
        <v>0</v>
      </c>
      <c r="O4087" s="11" t="s">
        <v>8269</v>
      </c>
      <c r="P4087" s="14">
        <f>ROUND(E4087/D4087*100,0)</f>
        <v>0</v>
      </c>
      <c r="Q4087" s="11">
        <f>IFERROR(ROUND(E4087/M4087,2),0)</f>
        <v>0</v>
      </c>
      <c r="R4087" s="16" t="s">
        <v>8315</v>
      </c>
      <c r="S4087" s="11" t="s">
        <v>8316</v>
      </c>
      <c r="T4087" s="21">
        <f>(((K4087/60)/60)/24)+DATE(1970,1,1)</f>
        <v>42213.662905092591</v>
      </c>
      <c r="U4087" s="21">
        <f>(((I4087/60)/60)/24)+DATE(1970,1,1)</f>
        <v>42243.662905092591</v>
      </c>
    </row>
    <row r="4088" spans="1:21" ht="49" x14ac:dyDescent="0.25">
      <c r="A4088">
        <v>3948</v>
      </c>
      <c r="B4088" s="9" t="s">
        <v>3945</v>
      </c>
      <c r="C4088" s="3" t="s">
        <v>8056</v>
      </c>
      <c r="D4088" s="12">
        <v>30000</v>
      </c>
      <c r="E4088" s="13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K4088" s="11">
        <v>1404892123</v>
      </c>
      <c r="L4088" s="11" t="b">
        <v>0</v>
      </c>
      <c r="M4088" s="11">
        <v>0</v>
      </c>
      <c r="N4088" s="11" t="b">
        <v>0</v>
      </c>
      <c r="O4088" s="11" t="s">
        <v>8269</v>
      </c>
      <c r="P4088" s="14">
        <f>ROUND(E4088/D4088*100,0)</f>
        <v>0</v>
      </c>
      <c r="Q4088" s="11">
        <f>IFERROR(ROUND(E4088/M4088,2),0)</f>
        <v>0</v>
      </c>
      <c r="R4088" s="16" t="s">
        <v>8315</v>
      </c>
      <c r="S4088" s="11" t="s">
        <v>8316</v>
      </c>
      <c r="T4088" s="21">
        <f>(((K4088/60)/60)/24)+DATE(1970,1,1)</f>
        <v>41829.325497685182</v>
      </c>
      <c r="U4088" s="21">
        <f>(((I4088/60)/60)/24)+DATE(1970,1,1)</f>
        <v>41889.325497685182</v>
      </c>
    </row>
    <row r="4089" spans="1:21" ht="49" x14ac:dyDescent="0.25">
      <c r="A4089">
        <v>3953</v>
      </c>
      <c r="B4089" s="9" t="s">
        <v>3950</v>
      </c>
      <c r="C4089" s="3" t="s">
        <v>8060</v>
      </c>
      <c r="D4089" s="12">
        <v>17600</v>
      </c>
      <c r="E4089" s="13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K4089" s="11">
        <v>1467162586</v>
      </c>
      <c r="L4089" s="11" t="b">
        <v>0</v>
      </c>
      <c r="M4089" s="11">
        <v>0</v>
      </c>
      <c r="N4089" s="11" t="b">
        <v>0</v>
      </c>
      <c r="O4089" s="11" t="s">
        <v>8269</v>
      </c>
      <c r="P4089" s="14">
        <f>ROUND(E4089/D4089*100,0)</f>
        <v>0</v>
      </c>
      <c r="Q4089" s="11">
        <f>IFERROR(ROUND(E4089/M4089,2),0)</f>
        <v>0</v>
      </c>
      <c r="R4089" s="16" t="s">
        <v>8315</v>
      </c>
      <c r="S4089" s="11" t="s">
        <v>8316</v>
      </c>
      <c r="T4089" s="21">
        <f>(((K4089/60)/60)/24)+DATE(1970,1,1)</f>
        <v>42550.048449074078</v>
      </c>
      <c r="U4089" s="21">
        <f>(((I4089/60)/60)/24)+DATE(1970,1,1)</f>
        <v>42580.978472222225</v>
      </c>
    </row>
    <row r="4090" spans="1:21" ht="49" x14ac:dyDescent="0.25">
      <c r="A4090">
        <v>3954</v>
      </c>
      <c r="B4090" s="9" t="s">
        <v>3951</v>
      </c>
      <c r="C4090" s="3" t="s">
        <v>8061</v>
      </c>
      <c r="D4090" s="12">
        <v>25000</v>
      </c>
      <c r="E4090" s="13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K4090" s="11">
        <v>1400168264</v>
      </c>
      <c r="L4090" s="11" t="b">
        <v>0</v>
      </c>
      <c r="M4090" s="11">
        <v>0</v>
      </c>
      <c r="N4090" s="11" t="b">
        <v>0</v>
      </c>
      <c r="O4090" s="11" t="s">
        <v>8269</v>
      </c>
      <c r="P4090" s="14">
        <f>ROUND(E4090/D4090*100,0)</f>
        <v>0</v>
      </c>
      <c r="Q4090" s="11">
        <f>IFERROR(ROUND(E4090/M4090,2),0)</f>
        <v>0</v>
      </c>
      <c r="R4090" s="16" t="s">
        <v>8315</v>
      </c>
      <c r="S4090" s="11" t="s">
        <v>8316</v>
      </c>
      <c r="T4090" s="21">
        <f>(((K4090/60)/60)/24)+DATE(1970,1,1)</f>
        <v>41774.651203703703</v>
      </c>
      <c r="U4090" s="21">
        <f>(((I4090/60)/60)/24)+DATE(1970,1,1)</f>
        <v>41834.651203703703</v>
      </c>
    </row>
    <row r="4091" spans="1:21" ht="49" x14ac:dyDescent="0.25">
      <c r="A4091">
        <v>3956</v>
      </c>
      <c r="B4091" s="9" t="s">
        <v>3953</v>
      </c>
      <c r="C4091" s="3" t="s">
        <v>8063</v>
      </c>
      <c r="D4091" s="12">
        <v>5500</v>
      </c>
      <c r="E4091" s="13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K4091" s="11">
        <v>1459203727</v>
      </c>
      <c r="L4091" s="11" t="b">
        <v>0</v>
      </c>
      <c r="M4091" s="11">
        <v>0</v>
      </c>
      <c r="N4091" s="11" t="b">
        <v>0</v>
      </c>
      <c r="O4091" s="11" t="s">
        <v>8269</v>
      </c>
      <c r="P4091" s="14">
        <f>ROUND(E4091/D4091*100,0)</f>
        <v>0</v>
      </c>
      <c r="Q4091" s="11">
        <f>IFERROR(ROUND(E4091/M4091,2),0)</f>
        <v>0</v>
      </c>
      <c r="R4091" s="16" t="s">
        <v>8315</v>
      </c>
      <c r="S4091" s="11" t="s">
        <v>8316</v>
      </c>
      <c r="T4091" s="21">
        <f>(((K4091/60)/60)/24)+DATE(1970,1,1)</f>
        <v>42457.932025462964</v>
      </c>
      <c r="U4091" s="21">
        <f>(((I4091/60)/60)/24)+DATE(1970,1,1)</f>
        <v>42485.013888888891</v>
      </c>
    </row>
    <row r="4092" spans="1:21" ht="49" x14ac:dyDescent="0.25">
      <c r="A4092">
        <v>3963</v>
      </c>
      <c r="B4092" s="9" t="s">
        <v>3960</v>
      </c>
      <c r="C4092" s="3" t="s">
        <v>8070</v>
      </c>
      <c r="D4092" s="12">
        <v>10000</v>
      </c>
      <c r="E4092" s="13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K4092" s="11">
        <v>1445226117</v>
      </c>
      <c r="L4092" s="11" t="b">
        <v>0</v>
      </c>
      <c r="M4092" s="11">
        <v>0</v>
      </c>
      <c r="N4092" s="11" t="b">
        <v>0</v>
      </c>
      <c r="O4092" s="11" t="s">
        <v>8269</v>
      </c>
      <c r="P4092" s="14">
        <f>ROUND(E4092/D4092*100,0)</f>
        <v>0</v>
      </c>
      <c r="Q4092" s="11">
        <f>IFERROR(ROUND(E4092/M4092,2),0)</f>
        <v>0</v>
      </c>
      <c r="R4092" s="16" t="s">
        <v>8315</v>
      </c>
      <c r="S4092" s="11" t="s">
        <v>8316</v>
      </c>
      <c r="T4092" s="21">
        <f>(((K4092/60)/60)/24)+DATE(1970,1,1)</f>
        <v>42296.154131944444</v>
      </c>
      <c r="U4092" s="21">
        <f>(((I4092/60)/60)/24)+DATE(1970,1,1)</f>
        <v>42326.195798611108</v>
      </c>
    </row>
    <row r="4093" spans="1:21" ht="49" x14ac:dyDescent="0.25">
      <c r="A4093">
        <v>3975</v>
      </c>
      <c r="B4093" s="9" t="s">
        <v>3972</v>
      </c>
      <c r="C4093" s="3" t="s">
        <v>8082</v>
      </c>
      <c r="D4093" s="12">
        <v>678</v>
      </c>
      <c r="E4093" s="13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K4093" s="11">
        <v>1465850898</v>
      </c>
      <c r="L4093" s="11" t="b">
        <v>0</v>
      </c>
      <c r="M4093" s="11">
        <v>0</v>
      </c>
      <c r="N4093" s="11" t="b">
        <v>0</v>
      </c>
      <c r="O4093" s="11" t="s">
        <v>8269</v>
      </c>
      <c r="P4093" s="14">
        <f>ROUND(E4093/D4093*100,0)</f>
        <v>0</v>
      </c>
      <c r="Q4093" s="11">
        <f>IFERROR(ROUND(E4093/M4093,2),0)</f>
        <v>0</v>
      </c>
      <c r="R4093" s="16" t="s">
        <v>8315</v>
      </c>
      <c r="S4093" s="11" t="s">
        <v>8316</v>
      </c>
      <c r="T4093" s="21">
        <f>(((K4093/60)/60)/24)+DATE(1970,1,1)</f>
        <v>42534.866875</v>
      </c>
      <c r="U4093" s="21">
        <f>(((I4093/60)/60)/24)+DATE(1970,1,1)</f>
        <v>42564.866875</v>
      </c>
    </row>
    <row r="4094" spans="1:21" ht="49" x14ac:dyDescent="0.25">
      <c r="A4094">
        <v>3989</v>
      </c>
      <c r="B4094" s="9" t="s">
        <v>3985</v>
      </c>
      <c r="C4094" s="3" t="s">
        <v>8095</v>
      </c>
      <c r="D4094" s="12">
        <v>3000</v>
      </c>
      <c r="E4094" s="13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K4094" s="11">
        <v>1444413581</v>
      </c>
      <c r="L4094" s="11" t="b">
        <v>0</v>
      </c>
      <c r="M4094" s="11">
        <v>0</v>
      </c>
      <c r="N4094" s="11" t="b">
        <v>0</v>
      </c>
      <c r="O4094" s="11" t="s">
        <v>8269</v>
      </c>
      <c r="P4094" s="14">
        <f>ROUND(E4094/D4094*100,0)</f>
        <v>0</v>
      </c>
      <c r="Q4094" s="11">
        <f>IFERROR(ROUND(E4094/M4094,2),0)</f>
        <v>0</v>
      </c>
      <c r="R4094" s="16" t="s">
        <v>8315</v>
      </c>
      <c r="S4094" s="11" t="s">
        <v>8316</v>
      </c>
      <c r="T4094" s="21">
        <f>(((K4094/60)/60)/24)+DATE(1970,1,1)</f>
        <v>42286.749780092592</v>
      </c>
      <c r="U4094" s="21">
        <f>(((I4094/60)/60)/24)+DATE(1970,1,1)</f>
        <v>42316.791446759264</v>
      </c>
    </row>
    <row r="4095" spans="1:21" ht="49" x14ac:dyDescent="0.25">
      <c r="A4095">
        <v>3997</v>
      </c>
      <c r="B4095" s="9" t="s">
        <v>3993</v>
      </c>
      <c r="C4095" s="3" t="s">
        <v>8103</v>
      </c>
      <c r="D4095" s="12">
        <v>3000</v>
      </c>
      <c r="E4095" s="13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K4095" s="11">
        <v>1425633821</v>
      </c>
      <c r="L4095" s="11" t="b">
        <v>0</v>
      </c>
      <c r="M4095" s="11">
        <v>0</v>
      </c>
      <c r="N4095" s="11" t="b">
        <v>0</v>
      </c>
      <c r="O4095" s="11" t="s">
        <v>8269</v>
      </c>
      <c r="P4095" s="14">
        <f>ROUND(E4095/D4095*100,0)</f>
        <v>0</v>
      </c>
      <c r="Q4095" s="11">
        <f>IFERROR(ROUND(E4095/M4095,2),0)</f>
        <v>0</v>
      </c>
      <c r="R4095" s="16" t="s">
        <v>8315</v>
      </c>
      <c r="S4095" s="11" t="s">
        <v>8316</v>
      </c>
      <c r="T4095" s="21">
        <f>(((K4095/60)/60)/24)+DATE(1970,1,1)</f>
        <v>42069.391446759255</v>
      </c>
      <c r="U4095" s="21">
        <f>(((I4095/60)/60)/24)+DATE(1970,1,1)</f>
        <v>42099.349780092598</v>
      </c>
    </row>
    <row r="4096" spans="1:21" ht="49" x14ac:dyDescent="0.25">
      <c r="A4096">
        <v>4012</v>
      </c>
      <c r="B4096" s="9" t="s">
        <v>4008</v>
      </c>
      <c r="C4096" s="3" t="s">
        <v>8117</v>
      </c>
      <c r="D4096" s="12">
        <v>575</v>
      </c>
      <c r="E4096" s="13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K4096" s="11">
        <v>1427979849</v>
      </c>
      <c r="L4096" s="11" t="b">
        <v>0</v>
      </c>
      <c r="M4096" s="11">
        <v>0</v>
      </c>
      <c r="N4096" s="11" t="b">
        <v>0</v>
      </c>
      <c r="O4096" s="11" t="s">
        <v>8269</v>
      </c>
      <c r="P4096" s="14">
        <f>ROUND(E4096/D4096*100,0)</f>
        <v>0</v>
      </c>
      <c r="Q4096" s="11">
        <f>IFERROR(ROUND(E4096/M4096,2),0)</f>
        <v>0</v>
      </c>
      <c r="R4096" s="16" t="s">
        <v>8315</v>
      </c>
      <c r="S4096" s="11" t="s">
        <v>8316</v>
      </c>
      <c r="T4096" s="21">
        <f>(((K4096/60)/60)/24)+DATE(1970,1,1)</f>
        <v>42096.544548611113</v>
      </c>
      <c r="U4096" s="21">
        <f>(((I4096/60)/60)/24)+DATE(1970,1,1)</f>
        <v>42126.544548611113</v>
      </c>
    </row>
    <row r="4097" spans="1:21" ht="49" x14ac:dyDescent="0.25">
      <c r="A4097">
        <v>4014</v>
      </c>
      <c r="B4097" s="9" t="s">
        <v>4010</v>
      </c>
      <c r="C4097" s="3" t="s">
        <v>8119</v>
      </c>
      <c r="D4097" s="12">
        <v>9000</v>
      </c>
      <c r="E4097" s="13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K4097" s="11">
        <v>1455861269</v>
      </c>
      <c r="L4097" s="11" t="b">
        <v>0</v>
      </c>
      <c r="M4097" s="11">
        <v>0</v>
      </c>
      <c r="N4097" s="11" t="b">
        <v>0</v>
      </c>
      <c r="O4097" s="11" t="s">
        <v>8269</v>
      </c>
      <c r="P4097" s="14">
        <f>ROUND(E4097/D4097*100,0)</f>
        <v>0</v>
      </c>
      <c r="Q4097" s="11">
        <f>IFERROR(ROUND(E4097/M4097,2),0)</f>
        <v>0</v>
      </c>
      <c r="R4097" s="16" t="s">
        <v>8315</v>
      </c>
      <c r="S4097" s="11" t="s">
        <v>8316</v>
      </c>
      <c r="T4097" s="21">
        <f>(((K4097/60)/60)/24)+DATE(1970,1,1)</f>
        <v>42419.246168981481</v>
      </c>
      <c r="U4097" s="21">
        <f>(((I4097/60)/60)/24)+DATE(1970,1,1)</f>
        <v>42434.246168981481</v>
      </c>
    </row>
    <row r="4098" spans="1:21" ht="49" x14ac:dyDescent="0.25">
      <c r="A4098">
        <v>4023</v>
      </c>
      <c r="B4098" s="9" t="s">
        <v>4019</v>
      </c>
      <c r="C4098" s="3" t="s">
        <v>8128</v>
      </c>
      <c r="D4098" s="12">
        <v>7000</v>
      </c>
      <c r="E4098" s="13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K4098" s="11">
        <v>1454975963</v>
      </c>
      <c r="L4098" s="11" t="b">
        <v>0</v>
      </c>
      <c r="M4098" s="11">
        <v>0</v>
      </c>
      <c r="N4098" s="11" t="b">
        <v>0</v>
      </c>
      <c r="O4098" s="11" t="s">
        <v>8269</v>
      </c>
      <c r="P4098" s="14">
        <f>ROUND(E4098/D4098*100,0)</f>
        <v>0</v>
      </c>
      <c r="Q4098" s="11">
        <f>IFERROR(ROUND(E4098/M4098,2),0)</f>
        <v>0</v>
      </c>
      <c r="R4098" s="16" t="s">
        <v>8315</v>
      </c>
      <c r="S4098" s="11" t="s">
        <v>8316</v>
      </c>
      <c r="T4098" s="21">
        <f>(((K4098/60)/60)/24)+DATE(1970,1,1)</f>
        <v>42408.999571759254</v>
      </c>
      <c r="U4098" s="21">
        <f>(((I4098/60)/60)/24)+DATE(1970,1,1)</f>
        <v>42453.957905092597</v>
      </c>
    </row>
    <row r="4099" spans="1:21" ht="49" x14ac:dyDescent="0.25">
      <c r="A4099">
        <v>4026</v>
      </c>
      <c r="B4099" s="9" t="s">
        <v>4022</v>
      </c>
      <c r="C4099" s="3" t="s">
        <v>8131</v>
      </c>
      <c r="D4099" s="12">
        <v>4000</v>
      </c>
      <c r="E4099" s="13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K4099" s="11">
        <v>1444059839</v>
      </c>
      <c r="L4099" s="11" t="b">
        <v>0</v>
      </c>
      <c r="M4099" s="11">
        <v>0</v>
      </c>
      <c r="N4099" s="11" t="b">
        <v>0</v>
      </c>
      <c r="O4099" s="11" t="s">
        <v>8269</v>
      </c>
      <c r="P4099" s="14">
        <f>ROUND(E4099/D4099*100,0)</f>
        <v>0</v>
      </c>
      <c r="Q4099" s="11">
        <f>IFERROR(ROUND(E4099/M4099,2),0)</f>
        <v>0</v>
      </c>
      <c r="R4099" s="16" t="s">
        <v>8315</v>
      </c>
      <c r="S4099" s="11" t="s">
        <v>8316</v>
      </c>
      <c r="T4099" s="21">
        <f>(((K4099/60)/60)/24)+DATE(1970,1,1)</f>
        <v>42282.655543981484</v>
      </c>
      <c r="U4099" s="21">
        <f>(((I4099/60)/60)/24)+DATE(1970,1,1)</f>
        <v>42342.697210648148</v>
      </c>
    </row>
    <row r="4100" spans="1:21" ht="49" x14ac:dyDescent="0.25">
      <c r="A4100">
        <v>4029</v>
      </c>
      <c r="B4100" s="9" t="s">
        <v>4025</v>
      </c>
      <c r="C4100" s="3" t="s">
        <v>8134</v>
      </c>
      <c r="D4100" s="12">
        <v>20000</v>
      </c>
      <c r="E4100" s="13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K4100" s="11">
        <v>1447461370</v>
      </c>
      <c r="L4100" s="11" t="b">
        <v>0</v>
      </c>
      <c r="M4100" s="11">
        <v>0</v>
      </c>
      <c r="N4100" s="11" t="b">
        <v>0</v>
      </c>
      <c r="O4100" s="11" t="s">
        <v>8269</v>
      </c>
      <c r="P4100" s="14">
        <f>ROUND(E4100/D4100*100,0)</f>
        <v>0</v>
      </c>
      <c r="Q4100" s="11">
        <f>IFERROR(ROUND(E4100/M4100,2),0)</f>
        <v>0</v>
      </c>
      <c r="R4100" s="16" t="s">
        <v>8315</v>
      </c>
      <c r="S4100" s="11" t="s">
        <v>8316</v>
      </c>
      <c r="T4100" s="21">
        <f>(((K4100/60)/60)/24)+DATE(1970,1,1)</f>
        <v>42322.025115740747</v>
      </c>
      <c r="U4100" s="21">
        <f>(((I4100/60)/60)/24)+DATE(1970,1,1)</f>
        <v>42352.025115740747</v>
      </c>
    </row>
    <row r="4101" spans="1:21" ht="49" x14ac:dyDescent="0.25">
      <c r="A4101">
        <v>4031</v>
      </c>
      <c r="B4101" s="9" t="s">
        <v>4027</v>
      </c>
      <c r="C4101" s="3" t="s">
        <v>8136</v>
      </c>
      <c r="D4101" s="12">
        <v>5000</v>
      </c>
      <c r="E4101" s="13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K4101" s="11">
        <v>1414591364</v>
      </c>
      <c r="L4101" s="11" t="b">
        <v>0</v>
      </c>
      <c r="M4101" s="11">
        <v>0</v>
      </c>
      <c r="N4101" s="11" t="b">
        <v>0</v>
      </c>
      <c r="O4101" s="11" t="s">
        <v>8269</v>
      </c>
      <c r="P4101" s="14">
        <f>ROUND(E4101/D4101*100,0)</f>
        <v>0</v>
      </c>
      <c r="Q4101" s="11">
        <f>IFERROR(ROUND(E4101/M4101,2),0)</f>
        <v>0</v>
      </c>
      <c r="R4101" s="16" t="s">
        <v>8315</v>
      </c>
      <c r="S4101" s="11" t="s">
        <v>8316</v>
      </c>
      <c r="T4101" s="21">
        <f>(((K4101/60)/60)/24)+DATE(1970,1,1)</f>
        <v>41941.585231481484</v>
      </c>
      <c r="U4101" s="21">
        <f>(((I4101/60)/60)/24)+DATE(1970,1,1)</f>
        <v>41991.626898148148</v>
      </c>
    </row>
    <row r="4102" spans="1:21" ht="49" x14ac:dyDescent="0.25">
      <c r="A4102">
        <v>4043</v>
      </c>
      <c r="B4102" s="9" t="s">
        <v>4039</v>
      </c>
      <c r="C4102" s="3" t="s">
        <v>8147</v>
      </c>
      <c r="D4102" s="12">
        <v>300</v>
      </c>
      <c r="E4102" s="13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K4102" s="11">
        <v>1415228325</v>
      </c>
      <c r="L4102" s="11" t="b">
        <v>0</v>
      </c>
      <c r="M4102" s="11">
        <v>0</v>
      </c>
      <c r="N4102" s="11" t="b">
        <v>0</v>
      </c>
      <c r="O4102" s="11" t="s">
        <v>8269</v>
      </c>
      <c r="P4102" s="14">
        <f>ROUND(E4102/D4102*100,0)</f>
        <v>0</v>
      </c>
      <c r="Q4102" s="11">
        <f>IFERROR(ROUND(E4102/M4102,2),0)</f>
        <v>0</v>
      </c>
      <c r="R4102" s="16" t="s">
        <v>8315</v>
      </c>
      <c r="S4102" s="11" t="s">
        <v>8316</v>
      </c>
      <c r="T4102" s="21">
        <f>(((K4102/60)/60)/24)+DATE(1970,1,1)</f>
        <v>41948.957465277781</v>
      </c>
      <c r="U4102" s="21">
        <f>(((I4102/60)/60)/24)+DATE(1970,1,1)</f>
        <v>41963.957465277781</v>
      </c>
    </row>
    <row r="4103" spans="1:21" ht="49" x14ac:dyDescent="0.25">
      <c r="A4103">
        <v>4051</v>
      </c>
      <c r="B4103" s="9" t="s">
        <v>4047</v>
      </c>
      <c r="C4103" s="3" t="s">
        <v>8155</v>
      </c>
      <c r="D4103" s="12">
        <v>500</v>
      </c>
      <c r="E4103" s="13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K4103" s="11">
        <v>1399058797</v>
      </c>
      <c r="L4103" s="11" t="b">
        <v>0</v>
      </c>
      <c r="M4103" s="11">
        <v>0</v>
      </c>
      <c r="N4103" s="11" t="b">
        <v>0</v>
      </c>
      <c r="O4103" s="11" t="s">
        <v>8269</v>
      </c>
      <c r="P4103" s="14">
        <f>ROUND(E4103/D4103*100,0)</f>
        <v>0</v>
      </c>
      <c r="Q4103" s="11">
        <f>IFERROR(ROUND(E4103/M4103,2),0)</f>
        <v>0</v>
      </c>
      <c r="R4103" s="16" t="s">
        <v>8315</v>
      </c>
      <c r="S4103" s="11" t="s">
        <v>8316</v>
      </c>
      <c r="T4103" s="21">
        <f>(((K4103/60)/60)/24)+DATE(1970,1,1)</f>
        <v>41761.810150462967</v>
      </c>
      <c r="U4103" s="21">
        <f>(((I4103/60)/60)/24)+DATE(1970,1,1)</f>
        <v>41768.286805555559</v>
      </c>
    </row>
    <row r="4104" spans="1:21" ht="49" x14ac:dyDescent="0.25">
      <c r="A4104">
        <v>4054</v>
      </c>
      <c r="B4104" s="9" t="s">
        <v>4050</v>
      </c>
      <c r="C4104" s="3" t="s">
        <v>8158</v>
      </c>
      <c r="D4104" s="12">
        <v>8880</v>
      </c>
      <c r="E4104" s="13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K4104" s="11">
        <v>1472674285</v>
      </c>
      <c r="L4104" s="11" t="b">
        <v>0</v>
      </c>
      <c r="M4104" s="11">
        <v>0</v>
      </c>
      <c r="N4104" s="11" t="b">
        <v>0</v>
      </c>
      <c r="O4104" s="11" t="s">
        <v>8269</v>
      </c>
      <c r="P4104" s="14">
        <f>ROUND(E4104/D4104*100,0)</f>
        <v>0</v>
      </c>
      <c r="Q4104" s="11">
        <f>IFERROR(ROUND(E4104/M4104,2),0)</f>
        <v>0</v>
      </c>
      <c r="R4104" s="16" t="s">
        <v>8315</v>
      </c>
      <c r="S4104" s="11" t="s">
        <v>8316</v>
      </c>
      <c r="T4104" s="21">
        <f>(((K4104/60)/60)/24)+DATE(1970,1,1)</f>
        <v>42613.841261574074</v>
      </c>
      <c r="U4104" s="21">
        <f>(((I4104/60)/60)/24)+DATE(1970,1,1)</f>
        <v>42644.166666666672</v>
      </c>
    </row>
    <row r="4105" spans="1:21" ht="33" x14ac:dyDescent="0.25">
      <c r="A4105">
        <v>4061</v>
      </c>
      <c r="B4105" s="9" t="s">
        <v>4057</v>
      </c>
      <c r="C4105" s="3" t="s">
        <v>8165</v>
      </c>
      <c r="D4105" s="12">
        <v>525</v>
      </c>
      <c r="E4105" s="13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K4105" s="11">
        <v>1456025023</v>
      </c>
      <c r="L4105" s="11" t="b">
        <v>0</v>
      </c>
      <c r="M4105" s="11">
        <v>0</v>
      </c>
      <c r="N4105" s="11" t="b">
        <v>0</v>
      </c>
      <c r="O4105" s="11" t="s">
        <v>8269</v>
      </c>
      <c r="P4105" s="14">
        <f>ROUND(E4105/D4105*100,0)</f>
        <v>0</v>
      </c>
      <c r="Q4105" s="11">
        <f>IFERROR(ROUND(E4105/M4105,2),0)</f>
        <v>0</v>
      </c>
      <c r="R4105" s="16" t="s">
        <v>8315</v>
      </c>
      <c r="S4105" s="11" t="s">
        <v>8316</v>
      </c>
      <c r="T4105" s="21">
        <f>(((K4105/60)/60)/24)+DATE(1970,1,1)</f>
        <v>42421.141469907408</v>
      </c>
      <c r="U4105" s="21">
        <f>(((I4105/60)/60)/24)+DATE(1970,1,1)</f>
        <v>42481.099803240737</v>
      </c>
    </row>
    <row r="4106" spans="1:21" ht="49" x14ac:dyDescent="0.25">
      <c r="A4106">
        <v>4071</v>
      </c>
      <c r="B4106" s="9" t="s">
        <v>4067</v>
      </c>
      <c r="C4106" s="3" t="s">
        <v>8174</v>
      </c>
      <c r="D4106" s="12">
        <v>20000</v>
      </c>
      <c r="E4106" s="13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K4106" s="11">
        <v>1480187931</v>
      </c>
      <c r="L4106" s="11" t="b">
        <v>0</v>
      </c>
      <c r="M4106" s="11">
        <v>0</v>
      </c>
      <c r="N4106" s="11" t="b">
        <v>0</v>
      </c>
      <c r="O4106" s="11" t="s">
        <v>8269</v>
      </c>
      <c r="P4106" s="14">
        <f>ROUND(E4106/D4106*100,0)</f>
        <v>0</v>
      </c>
      <c r="Q4106" s="11">
        <f>IFERROR(ROUND(E4106/M4106,2),0)</f>
        <v>0</v>
      </c>
      <c r="R4106" s="16" t="s">
        <v>8315</v>
      </c>
      <c r="S4106" s="11" t="s">
        <v>8316</v>
      </c>
      <c r="T4106" s="21">
        <f>(((K4106/60)/60)/24)+DATE(1970,1,1)</f>
        <v>42700.804756944446</v>
      </c>
      <c r="U4106" s="21">
        <f>(((I4106/60)/60)/24)+DATE(1970,1,1)</f>
        <v>42730.804756944446</v>
      </c>
    </row>
    <row r="4107" spans="1:21" ht="49" x14ac:dyDescent="0.25">
      <c r="A4107">
        <v>4076</v>
      </c>
      <c r="B4107" s="9" t="s">
        <v>4072</v>
      </c>
      <c r="C4107" s="3" t="s">
        <v>8179</v>
      </c>
      <c r="D4107" s="12">
        <v>700</v>
      </c>
      <c r="E4107" s="13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K4107" s="11">
        <v>1411499149</v>
      </c>
      <c r="L4107" s="11" t="b">
        <v>0</v>
      </c>
      <c r="M4107" s="11">
        <v>0</v>
      </c>
      <c r="N4107" s="11" t="b">
        <v>0</v>
      </c>
      <c r="O4107" s="11" t="s">
        <v>8269</v>
      </c>
      <c r="P4107" s="14">
        <f>ROUND(E4107/D4107*100,0)</f>
        <v>0</v>
      </c>
      <c r="Q4107" s="11">
        <f>IFERROR(ROUND(E4107/M4107,2),0)</f>
        <v>0</v>
      </c>
      <c r="R4107" s="16" t="s">
        <v>8315</v>
      </c>
      <c r="S4107" s="11" t="s">
        <v>8316</v>
      </c>
      <c r="T4107" s="21">
        <f>(((K4107/60)/60)/24)+DATE(1970,1,1)</f>
        <v>41905.795706018522</v>
      </c>
      <c r="U4107" s="21">
        <f>(((I4107/60)/60)/24)+DATE(1970,1,1)</f>
        <v>41933.82708333333</v>
      </c>
    </row>
    <row r="4108" spans="1:21" ht="49" x14ac:dyDescent="0.25">
      <c r="A4108">
        <v>4078</v>
      </c>
      <c r="B4108" s="9" t="s">
        <v>4074</v>
      </c>
      <c r="C4108" s="3" t="s">
        <v>8181</v>
      </c>
      <c r="D4108" s="12">
        <v>250</v>
      </c>
      <c r="E4108" s="13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K4108" s="11">
        <v>1482951242</v>
      </c>
      <c r="L4108" s="11" t="b">
        <v>0</v>
      </c>
      <c r="M4108" s="11">
        <v>0</v>
      </c>
      <c r="N4108" s="11" t="b">
        <v>0</v>
      </c>
      <c r="O4108" s="11" t="s">
        <v>8269</v>
      </c>
      <c r="P4108" s="14">
        <f>ROUND(E4108/D4108*100,0)</f>
        <v>0</v>
      </c>
      <c r="Q4108" s="11">
        <f>IFERROR(ROUND(E4108/M4108,2),0)</f>
        <v>0</v>
      </c>
      <c r="R4108" s="16" t="s">
        <v>8315</v>
      </c>
      <c r="S4108" s="11" t="s">
        <v>8316</v>
      </c>
      <c r="T4108" s="21">
        <f>(((K4108/60)/60)/24)+DATE(1970,1,1)</f>
        <v>42732.787523148145</v>
      </c>
      <c r="U4108" s="21">
        <f>(((I4108/60)/60)/24)+DATE(1970,1,1)</f>
        <v>42762.787523148145</v>
      </c>
    </row>
    <row r="4109" spans="1:21" ht="49" x14ac:dyDescent="0.25">
      <c r="A4109">
        <v>4080</v>
      </c>
      <c r="B4109" s="9" t="s">
        <v>4076</v>
      </c>
      <c r="C4109" s="3" t="s">
        <v>8183</v>
      </c>
      <c r="D4109" s="12">
        <v>3000</v>
      </c>
      <c r="E4109" s="13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K4109" s="11">
        <v>1463849116</v>
      </c>
      <c r="L4109" s="11" t="b">
        <v>0</v>
      </c>
      <c r="M4109" s="11">
        <v>0</v>
      </c>
      <c r="N4109" s="11" t="b">
        <v>0</v>
      </c>
      <c r="O4109" s="11" t="s">
        <v>8269</v>
      </c>
      <c r="P4109" s="14">
        <f>ROUND(E4109/D4109*100,0)</f>
        <v>0</v>
      </c>
      <c r="Q4109" s="11">
        <f>IFERROR(ROUND(E4109/M4109,2),0)</f>
        <v>0</v>
      </c>
      <c r="R4109" s="16" t="s">
        <v>8315</v>
      </c>
      <c r="S4109" s="11" t="s">
        <v>8316</v>
      </c>
      <c r="T4109" s="21">
        <f>(((K4109/60)/60)/24)+DATE(1970,1,1)</f>
        <v>42511.698101851856</v>
      </c>
      <c r="U4109" s="21">
        <f>(((I4109/60)/60)/24)+DATE(1970,1,1)</f>
        <v>42535.787500000006</v>
      </c>
    </row>
    <row r="4110" spans="1:21" ht="21" x14ac:dyDescent="0.25">
      <c r="A4110">
        <v>4087</v>
      </c>
      <c r="B4110" s="9" t="s">
        <v>4083</v>
      </c>
      <c r="C4110" s="3" t="s">
        <v>8190</v>
      </c>
      <c r="D4110" s="12">
        <v>9600</v>
      </c>
      <c r="E4110" s="13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K4110" s="11">
        <v>1466185786</v>
      </c>
      <c r="L4110" s="11" t="b">
        <v>0</v>
      </c>
      <c r="M4110" s="11">
        <v>0</v>
      </c>
      <c r="N4110" s="11" t="b">
        <v>0</v>
      </c>
      <c r="O4110" s="11" t="s">
        <v>8269</v>
      </c>
      <c r="P4110" s="14">
        <f>ROUND(E4110/D4110*100,0)</f>
        <v>0</v>
      </c>
      <c r="Q4110" s="11">
        <f>IFERROR(ROUND(E4110/M4110,2),0)</f>
        <v>0</v>
      </c>
      <c r="R4110" s="16" t="s">
        <v>8315</v>
      </c>
      <c r="S4110" s="11" t="s">
        <v>8316</v>
      </c>
      <c r="T4110" s="21">
        <f>(((K4110/60)/60)/24)+DATE(1970,1,1)</f>
        <v>42538.742893518516</v>
      </c>
      <c r="U4110" s="21">
        <f>(((I4110/60)/60)/24)+DATE(1970,1,1)</f>
        <v>42568.742893518516</v>
      </c>
    </row>
    <row r="4111" spans="1:21" ht="49" x14ac:dyDescent="0.25">
      <c r="A4111">
        <v>4097</v>
      </c>
      <c r="B4111" s="9" t="s">
        <v>4093</v>
      </c>
      <c r="C4111" s="3" t="s">
        <v>8200</v>
      </c>
      <c r="D4111" s="12">
        <v>10000</v>
      </c>
      <c r="E4111" s="13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K4111" s="11">
        <v>1449431237</v>
      </c>
      <c r="L4111" s="11" t="b">
        <v>0</v>
      </c>
      <c r="M4111" s="11">
        <v>0</v>
      </c>
      <c r="N4111" s="11" t="b">
        <v>0</v>
      </c>
      <c r="O4111" s="11" t="s">
        <v>8269</v>
      </c>
      <c r="P4111" s="14">
        <f>ROUND(E4111/D4111*100,0)</f>
        <v>0</v>
      </c>
      <c r="Q4111" s="11">
        <f>IFERROR(ROUND(E4111/M4111,2),0)</f>
        <v>0</v>
      </c>
      <c r="R4111" s="16" t="s">
        <v>8315</v>
      </c>
      <c r="S4111" s="11" t="s">
        <v>8316</v>
      </c>
      <c r="T4111" s="21">
        <f>(((K4111/60)/60)/24)+DATE(1970,1,1)</f>
        <v>42344.824502314819</v>
      </c>
      <c r="U4111" s="21">
        <f>(((I4111/60)/60)/24)+DATE(1970,1,1)</f>
        <v>42400.996527777781</v>
      </c>
    </row>
    <row r="4112" spans="1:21" ht="49" x14ac:dyDescent="0.25">
      <c r="A4112">
        <v>4098</v>
      </c>
      <c r="B4112" s="9" t="s">
        <v>4094</v>
      </c>
      <c r="C4112" s="3" t="s">
        <v>8201</v>
      </c>
      <c r="D4112" s="12">
        <v>75000</v>
      </c>
      <c r="E4112" s="13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K4112" s="11">
        <v>1462468797</v>
      </c>
      <c r="L4112" s="11" t="b">
        <v>0</v>
      </c>
      <c r="M4112" s="11">
        <v>0</v>
      </c>
      <c r="N4112" s="11" t="b">
        <v>0</v>
      </c>
      <c r="O4112" s="11" t="s">
        <v>8269</v>
      </c>
      <c r="P4112" s="14">
        <f>ROUND(E4112/D4112*100,0)</f>
        <v>0</v>
      </c>
      <c r="Q4112" s="11">
        <f>IFERROR(ROUND(E4112/M4112,2),0)</f>
        <v>0</v>
      </c>
      <c r="R4112" s="16" t="s">
        <v>8315</v>
      </c>
      <c r="S4112" s="11" t="s">
        <v>8316</v>
      </c>
      <c r="T4112" s="21">
        <f>(((K4112/60)/60)/24)+DATE(1970,1,1)</f>
        <v>42495.722187499996</v>
      </c>
      <c r="U4112" s="21">
        <f>(((I4112/60)/60)/24)+DATE(1970,1,1)</f>
        <v>42525.722187499996</v>
      </c>
    </row>
    <row r="4113" spans="1:21" ht="33" x14ac:dyDescent="0.25">
      <c r="A4113">
        <v>4100</v>
      </c>
      <c r="B4113" s="9" t="s">
        <v>4096</v>
      </c>
      <c r="C4113" s="3" t="s">
        <v>8203</v>
      </c>
      <c r="D4113" s="12">
        <v>270</v>
      </c>
      <c r="E4113" s="13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K4113" s="11">
        <v>1413341990</v>
      </c>
      <c r="L4113" s="11" t="b">
        <v>0</v>
      </c>
      <c r="M4113" s="11">
        <v>0</v>
      </c>
      <c r="N4113" s="11" t="b">
        <v>0</v>
      </c>
      <c r="O4113" s="11" t="s">
        <v>8269</v>
      </c>
      <c r="P4113" s="14">
        <f>ROUND(E4113/D4113*100,0)</f>
        <v>0</v>
      </c>
      <c r="Q4113" s="11">
        <f>IFERROR(ROUND(E4113/M4113,2),0)</f>
        <v>0</v>
      </c>
      <c r="R4113" s="16" t="s">
        <v>8315</v>
      </c>
      <c r="S4113" s="11" t="s">
        <v>8316</v>
      </c>
      <c r="T4113" s="21">
        <f>(((K4113/60)/60)/24)+DATE(1970,1,1)</f>
        <v>41927.124884259261</v>
      </c>
      <c r="U4113" s="21">
        <f>(((I4113/60)/60)/24)+DATE(1970,1,1)</f>
        <v>41937.124884259261</v>
      </c>
    </row>
    <row r="4114" spans="1:21" ht="49" x14ac:dyDescent="0.25">
      <c r="A4114">
        <v>4101</v>
      </c>
      <c r="B4114" s="9" t="s">
        <v>4097</v>
      </c>
      <c r="C4114" s="3" t="s">
        <v>8204</v>
      </c>
      <c r="D4114" s="12">
        <v>600</v>
      </c>
      <c r="E4114" s="13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K4114" s="11">
        <v>1482788482</v>
      </c>
      <c r="L4114" s="11" t="b">
        <v>0</v>
      </c>
      <c r="M4114" s="11">
        <v>0</v>
      </c>
      <c r="N4114" s="11" t="b">
        <v>0</v>
      </c>
      <c r="O4114" s="11" t="s">
        <v>8269</v>
      </c>
      <c r="P4114" s="14">
        <f>ROUND(E4114/D4114*100,0)</f>
        <v>0</v>
      </c>
      <c r="Q4114" s="11">
        <f>IFERROR(ROUND(E4114/M4114,2),0)</f>
        <v>0</v>
      </c>
      <c r="R4114" s="16" t="s">
        <v>8315</v>
      </c>
      <c r="S4114" s="11" t="s">
        <v>8316</v>
      </c>
      <c r="T4114" s="21">
        <f>(((K4114/60)/60)/24)+DATE(1970,1,1)</f>
        <v>42730.903726851851</v>
      </c>
      <c r="U4114" s="21">
        <f>(((I4114/60)/60)/24)+DATE(1970,1,1)</f>
        <v>42760.903726851851</v>
      </c>
    </row>
    <row r="4115" spans="1:21" ht="49" x14ac:dyDescent="0.25">
      <c r="A4115">
        <v>4109</v>
      </c>
      <c r="B4115" s="9" t="s">
        <v>4105</v>
      </c>
      <c r="C4115" s="3" t="s">
        <v>8212</v>
      </c>
      <c r="D4115" s="12">
        <v>500</v>
      </c>
      <c r="E4115" s="13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K4115" s="11">
        <v>1446209804</v>
      </c>
      <c r="L4115" s="11" t="b">
        <v>0</v>
      </c>
      <c r="M4115" s="11">
        <v>0</v>
      </c>
      <c r="N4115" s="11" t="b">
        <v>0</v>
      </c>
      <c r="O4115" s="11" t="s">
        <v>8269</v>
      </c>
      <c r="P4115" s="14">
        <f>ROUND(E4115/D4115*100,0)</f>
        <v>0</v>
      </c>
      <c r="Q4115" s="11">
        <f>IFERROR(ROUND(E4115/M4115,2),0)</f>
        <v>0</v>
      </c>
      <c r="R4115" s="16" t="s">
        <v>8315</v>
      </c>
      <c r="S4115" s="11" t="s">
        <v>8316</v>
      </c>
      <c r="T4115" s="21">
        <f>(((K4115/60)/60)/24)+DATE(1970,1,1)</f>
        <v>42307.539398148147</v>
      </c>
      <c r="U4115" s="21">
        <f>(((I4115/60)/60)/24)+DATE(1970,1,1)</f>
        <v>42337.581064814818</v>
      </c>
    </row>
    <row r="4116" spans="1:21" ht="21" hidden="1" x14ac:dyDescent="0.25">
      <c r="D4116" s="5"/>
      <c r="E4116" s="7"/>
      <c r="F4116"/>
      <c r="G4116"/>
      <c r="H4116"/>
      <c r="L4116"/>
      <c r="M4116"/>
      <c r="N4116"/>
      <c r="O4116"/>
      <c r="P4116"/>
      <c r="Q4116">
        <f t="shared" ref="Q4116" si="45">IFERROR(ROUND(E4116/M4116,2),0)</f>
        <v>0</v>
      </c>
      <c r="T4116" s="21">
        <f t="shared" ref="T4099:T4116" si="46">(((K4116/60)/60)/24)+DATE(1970,1,1)</f>
        <v>25569</v>
      </c>
      <c r="U4116" s="21">
        <f t="shared" ref="U4099:U4116" si="47">(((I4116/60)/60)/24)+DATE(1970,1,1)</f>
        <v>25569</v>
      </c>
    </row>
    <row r="4117" spans="1:21" x14ac:dyDescent="0.2">
      <c r="D4117" s="5"/>
      <c r="E4117" s="7"/>
      <c r="F4117"/>
      <c r="G4117"/>
      <c r="H4117"/>
      <c r="L4117"/>
      <c r="M4117"/>
      <c r="N4117"/>
      <c r="O4117"/>
      <c r="P4117"/>
      <c r="Q4117"/>
    </row>
  </sheetData>
  <autoFilter ref="A1:U4116" xr:uid="{00000000-0001-0000-0000-000000000000}">
    <filterColumn colId="18">
      <filters>
        <filter val="plays"/>
      </filters>
    </filterColumn>
    <sortState xmlns:xlrd2="http://schemas.microsoft.com/office/spreadsheetml/2017/richdata2" ref="A522:U4115">
      <sortCondition descending="1" ref="J1:J4116"/>
    </sortState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S1:U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A169-C5D5-4140-82D0-EF8B04102DA5}">
  <dimension ref="A1:E18"/>
  <sheetViews>
    <sheetView workbookViewId="0">
      <selection activeCell="T9" sqref="T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1" width="5.1640625" bestFit="1" customWidth="1"/>
    <col min="12" max="12" width="10" bestFit="1" customWidth="1"/>
    <col min="13" max="94" width="14.83203125" bestFit="1" customWidth="1"/>
    <col min="95" max="95" width="10" bestFit="1" customWidth="1"/>
    <col min="96" max="4115" width="14.83203125" bestFit="1" customWidth="1"/>
    <col min="4116" max="4116" width="10" bestFit="1" customWidth="1"/>
  </cols>
  <sheetData>
    <row r="1" spans="1:5" x14ac:dyDescent="0.2">
      <c r="A1" s="17" t="s">
        <v>8358</v>
      </c>
      <c r="B1" t="s">
        <v>8315</v>
      </c>
    </row>
    <row r="2" spans="1:5" x14ac:dyDescent="0.2">
      <c r="A2" s="17" t="s">
        <v>8401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3" t="s">
        <v>8371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">
      <c r="A7" s="23" t="s">
        <v>8378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">
      <c r="A8" s="23" t="s">
        <v>8379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">
      <c r="A9" s="23" t="s">
        <v>8380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">
      <c r="A10" s="23" t="s">
        <v>8372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">
      <c r="A11" s="23" t="s">
        <v>8381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">
      <c r="A12" s="23" t="s">
        <v>8373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">
      <c r="A13" s="23" t="s">
        <v>8374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">
      <c r="A14" s="23" t="s">
        <v>8375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">
      <c r="A15" s="23" t="s">
        <v>8376</v>
      </c>
      <c r="B15" s="19">
        <v>65</v>
      </c>
      <c r="C15" s="19">
        <v>50</v>
      </c>
      <c r="D15" s="19"/>
      <c r="E15" s="19">
        <v>115</v>
      </c>
    </row>
    <row r="16" spans="1:5" x14ac:dyDescent="0.2">
      <c r="A16" s="23" t="s">
        <v>8377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">
      <c r="A17" s="23" t="s">
        <v>8382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">
      <c r="A18" s="23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0363-E9A9-B142-81AA-71E0FA4B7DAF}">
  <dimension ref="A1:H13"/>
  <sheetViews>
    <sheetView tabSelected="1" workbookViewId="0">
      <pane ySplit="1" topLeftCell="A2" activePane="bottomLeft" state="frozen"/>
      <selection pane="bottomLeft" activeCell="E14" sqref="E14"/>
    </sheetView>
  </sheetViews>
  <sheetFormatPr baseColWidth="10" defaultRowHeight="15" x14ac:dyDescent="0.2"/>
  <cols>
    <col min="1" max="1" width="16.1640625" style="11" customWidth="1"/>
    <col min="2" max="16384" width="10.83203125" style="11"/>
  </cols>
  <sheetData>
    <row r="1" spans="1:8" s="26" customFormat="1" ht="32" x14ac:dyDescent="0.2">
      <c r="A1" s="26" t="s">
        <v>8384</v>
      </c>
      <c r="B1" s="26" t="s">
        <v>8402</v>
      </c>
      <c r="C1" s="26" t="s">
        <v>8403</v>
      </c>
      <c r="D1" s="26" t="s">
        <v>8404</v>
      </c>
      <c r="E1" s="26" t="s">
        <v>8405</v>
      </c>
      <c r="F1" s="26" t="s">
        <v>8406</v>
      </c>
      <c r="G1" s="26" t="s">
        <v>8407</v>
      </c>
      <c r="H1" s="26" t="s">
        <v>8408</v>
      </c>
    </row>
    <row r="2" spans="1:8" x14ac:dyDescent="0.2">
      <c r="A2" s="11" t="s">
        <v>8409</v>
      </c>
      <c r="B2" s="11">
        <f>COUNTIFS(Kickstarter!$D:$D, "&lt;1000", Kickstarter!$F:$F, "Successful", Kickstarter!$S:$S, "Plays")</f>
        <v>141</v>
      </c>
      <c r="C2" s="11">
        <f>COUNTIFS(Kickstarter!$D:$D, "&lt;1000", Kickstarter!$F:$F, "Failed", Kickstarter!$S:$S, "Plays")</f>
        <v>45</v>
      </c>
      <c r="D2" s="11">
        <f>COUNTIFS(Kickstarter!$D:$D, "&lt;1000", Kickstarter!$F:$F, "canceled", Kickstarter!$S:$S, "Plays")</f>
        <v>0</v>
      </c>
      <c r="E2" s="11">
        <f>SUM(B2:D2)</f>
        <v>186</v>
      </c>
      <c r="F2" s="27">
        <f>B2/E2</f>
        <v>0.75806451612903225</v>
      </c>
      <c r="G2" s="27">
        <f>IFERROR(C2/E2,0)</f>
        <v>0.24193548387096775</v>
      </c>
      <c r="H2" s="27">
        <f>IFERROR(D2/E3, 0)</f>
        <v>0</v>
      </c>
    </row>
    <row r="3" spans="1:8" x14ac:dyDescent="0.2">
      <c r="A3" s="11" t="s">
        <v>8410</v>
      </c>
      <c r="B3" s="11">
        <f>COUNTIFS(Kickstarter!$D:$D, "&gt;=1000", Kickstarter!$D:$D, "&lt;=4999", Kickstarter!$F:$F, "Successful", Kickstarter!$S:$S, "Plays")</f>
        <v>388</v>
      </c>
      <c r="C3" s="11">
        <f>COUNTIFS(Kickstarter!$D:$D, "&gt;=1000", Kickstarter!$D:$D, "&lt;=4999", Kickstarter!$F:$F, "Failed", Kickstarter!$S:$S, "Plays")</f>
        <v>146</v>
      </c>
      <c r="D3" s="11">
        <f>COUNTIFS(Kickstarter!$D:$D, "&gt;=1000", Kickstarter!$D:$D, "&lt;=4999", Kickstarter!$F:$F, "canceled", Kickstarter!$S:$S, "Plays")</f>
        <v>0</v>
      </c>
      <c r="E3" s="11">
        <f t="shared" ref="E3:E13" si="0">SUM(B3:D3)</f>
        <v>534</v>
      </c>
      <c r="F3" s="27">
        <f t="shared" ref="F3:F13" si="1">B3/E3</f>
        <v>0.72659176029962547</v>
      </c>
      <c r="G3" s="27">
        <f t="shared" ref="G3:G13" si="2">IFERROR(C3/E3,0)</f>
        <v>0.27340823970037453</v>
      </c>
      <c r="H3" s="27">
        <f t="shared" ref="H3:H13" si="3">IFERROR(D3/E4, 0)</f>
        <v>0</v>
      </c>
    </row>
    <row r="4" spans="1:8" x14ac:dyDescent="0.2">
      <c r="A4" s="11" t="s">
        <v>8411</v>
      </c>
      <c r="B4" s="11">
        <f>COUNTIFS(Kickstarter!$D:$D, "&gt;=5000", Kickstarter!$D:$D, "&lt;=9999", Kickstarter!$F:$F, "Successful", Kickstarter!$S:$S, "Plays")</f>
        <v>93</v>
      </c>
      <c r="C4" s="11">
        <f>COUNTIFS(Kickstarter!$D:$D, "&gt;=5000", Kickstarter!$D:$D, "&lt;=9999", Kickstarter!$F:$F, "Failed", Kickstarter!$S:$S, "Plays")</f>
        <v>76</v>
      </c>
      <c r="D4" s="11">
        <f>COUNTIFS(Kickstarter!$D:$D, "&gt;=5000", Kickstarter!$D:$D, "&lt;=9999", Kickstarter!$F:$F, "canceled", Kickstarter!$S:$S, "Plays")</f>
        <v>0</v>
      </c>
      <c r="E4" s="11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s="11" t="s">
        <v>8412</v>
      </c>
      <c r="B5" s="11">
        <f>COUNTIFS(Kickstarter!$D:$D, "&gt;=10000", Kickstarter!$D:$D, "&lt;=14999", Kickstarter!$F:$F, "Successful", Kickstarter!$S:$S, "Plays")</f>
        <v>39</v>
      </c>
      <c r="C5" s="11">
        <f>COUNTIFS(Kickstarter!$D:$D, "&gt;=10000", Kickstarter!$D:$D, "&lt;=14999", Kickstarter!$F:$F, "Failed", Kickstarter!$S:$S, "Plays")</f>
        <v>33</v>
      </c>
      <c r="D5" s="11">
        <f>COUNTIFS(Kickstarter!$D:$D, "&gt;=10000", Kickstarter!$D:$D, "&lt;=14999", Kickstarter!$F:$F, "canceled", Kickstarter!$S:$S, "Plays")</f>
        <v>0</v>
      </c>
      <c r="E5" s="11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s="11" t="s">
        <v>8413</v>
      </c>
      <c r="B6" s="11">
        <f>COUNTIFS(Kickstarter!$D:$D, "&gt;=15000", Kickstarter!$D:$D, "&lt;=19999", Kickstarter!$F:$F, "Successful", Kickstarter!$S:$S, "Plays")</f>
        <v>12</v>
      </c>
      <c r="C6" s="11">
        <f>COUNTIFS(Kickstarter!$D:$D, "&gt;=15000", Kickstarter!$D:$D, "&lt;=19999", Kickstarter!$F:$F, "Failed", Kickstarter!$S:$S, "Plays")</f>
        <v>12</v>
      </c>
      <c r="D6" s="11">
        <f>COUNTIFS(Kickstarter!$D:$D, "&gt;=15000", Kickstarter!$D:$D, "&lt;=19999", Kickstarter!$F:$F, "canceled", Kickstarter!$S:$S, "Plays")</f>
        <v>0</v>
      </c>
      <c r="E6" s="11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s="11" t="s">
        <v>8414</v>
      </c>
      <c r="B7" s="11">
        <f>COUNTIFS(Kickstarter!$D:$D, "&gt;=20000", Kickstarter!$D:$D, "&lt;=24999", Kickstarter!$F:$F, "Successful", Kickstarter!$S:$S, "Plays")</f>
        <v>9</v>
      </c>
      <c r="C7" s="11">
        <f>COUNTIFS(Kickstarter!$D:$D, "&gt;=20000", Kickstarter!$D:$D, "&lt;=24999", Kickstarter!$F:$F, "Failed", Kickstarter!$S:$S, "Plays")</f>
        <v>11</v>
      </c>
      <c r="D7" s="11">
        <f>COUNTIFS(Kickstarter!$D:$D, "&gt;=20000", Kickstarter!$D:$D, "&lt;=24999", Kickstarter!$F:$F, "canceled", Kickstarter!$S:$S, "Plays")</f>
        <v>0</v>
      </c>
      <c r="E7" s="11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s="11" t="s">
        <v>8415</v>
      </c>
      <c r="B8" s="11">
        <f>COUNTIFS(Kickstarter!$D:$D, "&gt;=25000", Kickstarter!$D:$D, "&lt;=29999", Kickstarter!$F:$F, "Successful", Kickstarter!$S:$S, "Plays")</f>
        <v>1</v>
      </c>
      <c r="C8" s="11">
        <f>COUNTIFS(Kickstarter!$D:$D, "&gt;=25000", Kickstarter!$D:$D, "&lt;=29999", Kickstarter!$F:$F, "Failed", Kickstarter!$S:$S, "Plays")</f>
        <v>4</v>
      </c>
      <c r="D8" s="11">
        <f>COUNTIFS(Kickstarter!$D:$D, "&gt;=25000", Kickstarter!$D:$D, "&lt;=29999", Kickstarter!$F:$F, "canceled", Kickstarter!$S:$S, "Plays")</f>
        <v>0</v>
      </c>
      <c r="E8" s="11">
        <f t="shared" si="0"/>
        <v>5</v>
      </c>
      <c r="F8" s="27">
        <f>IFERROR(B8/E8,0)</f>
        <v>0.2</v>
      </c>
      <c r="G8" s="27">
        <f t="shared" si="2"/>
        <v>0.8</v>
      </c>
      <c r="H8" s="27">
        <f t="shared" si="3"/>
        <v>0</v>
      </c>
    </row>
    <row r="9" spans="1:8" x14ac:dyDescent="0.2">
      <c r="A9" s="11" t="s">
        <v>8416</v>
      </c>
      <c r="B9" s="11">
        <f>COUNTIFS(Kickstarter!$D:$D, "&gt;=30000", Kickstarter!$D:$D, "&lt;=34999", Kickstarter!$F:$F, "Successful", Kickstarter!$S:$S, "Plays")</f>
        <v>3</v>
      </c>
      <c r="C9" s="11">
        <f>COUNTIFS(Kickstarter!$D:$D, "&gt;=30000", Kickstarter!$D:$D, "&lt;=34999", Kickstarter!$F:$F, "Failed", Kickstarter!$S:$S, "Plays")</f>
        <v>8</v>
      </c>
      <c r="D9" s="11">
        <f>COUNTIFS(Kickstarter!$D:$D, "&gt;=30000", Kickstarter!$D:$D, "&lt;=34999", Kickstarter!$F:$F, "canceled", Kickstarter!$S:$S, "Plays")</f>
        <v>0</v>
      </c>
      <c r="E9" s="11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s="11" t="s">
        <v>8417</v>
      </c>
      <c r="B10" s="11">
        <f>COUNTIFS(Kickstarter!$D:$D, "&gt;=35000", Kickstarter!$D:$D, "&lt;=39999", Kickstarter!$F:$F, "Successful", Kickstarter!$S:$S, "Plays")</f>
        <v>4</v>
      </c>
      <c r="C10" s="11">
        <f>COUNTIFS(Kickstarter!$D:$D, "&gt;=35000", Kickstarter!$D:$D, "&lt;=39999", Kickstarter!$F:$F, "Failed", Kickstarter!$S:$S, "Plays")</f>
        <v>2</v>
      </c>
      <c r="D10" s="11">
        <f>COUNTIFS(Kickstarter!$D:$D, "&gt;=35000", Kickstarter!$D:$D, "&lt;=39999", Kickstarter!$F:$F, "canceled", Kickstarter!$S:$S, "Plays")</f>
        <v>0</v>
      </c>
      <c r="E10" s="11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s="11" t="s">
        <v>8418</v>
      </c>
      <c r="B11" s="11">
        <f>COUNTIFS(Kickstarter!$D:$D, "&gt;=40000", Kickstarter!$D:$D, "&lt;=44999", Kickstarter!$F:$F, "Successful", Kickstarter!$S:$S, "Plays")</f>
        <v>2</v>
      </c>
      <c r="C11" s="11">
        <f>COUNTIFS(Kickstarter!$D:$D, "&gt;=40000", Kickstarter!$D:$D, "&lt;=44999", Kickstarter!$F:$F, "Failed", Kickstarter!$S:$S, "Plays")</f>
        <v>1</v>
      </c>
      <c r="D11" s="11">
        <f>COUNTIFS(Kickstarter!$D:$D, "&gt;=40000", Kickstarter!$D:$D, "&lt;=44999", Kickstarter!$F:$F, "canceled", Kickstarter!$S:$S, "Plays")</f>
        <v>0</v>
      </c>
      <c r="E11" s="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s="11" t="s">
        <v>8419</v>
      </c>
      <c r="B12" s="11">
        <f>COUNTIFS(Kickstarter!$D:$D, "&gt;=45000", Kickstarter!$D:$D, "&lt;=49999", Kickstarter!$F:$F, "Successful", Kickstarter!$S:$S, "Plays")</f>
        <v>0</v>
      </c>
      <c r="C12" s="11">
        <f>COUNTIFS(Kickstarter!$D:$D, "&gt;=45000", Kickstarter!$D:$D, "&lt;=49999", Kickstarter!$F:$F, "Failed", Kickstarter!$S:$S, "Plays")</f>
        <v>1</v>
      </c>
      <c r="D12" s="11">
        <f>COUNTIFS(Kickstarter!$D:$D, "&gt;=45000", Kickstarter!$D:$D, "&lt;=49999", Kickstarter!$F:$F, "canceled", Kickstarter!$S:$S, "Plays")</f>
        <v>0</v>
      </c>
      <c r="E12" s="11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s="11" t="s">
        <v>8420</v>
      </c>
      <c r="B13" s="11">
        <f>COUNTIFS(Kickstarter!$D:$D, "&gt;=50000", Kickstarter!$F:$F, "Successful", Kickstarter!$S:$S, "Plays")</f>
        <v>2</v>
      </c>
      <c r="C13" s="11">
        <f>COUNTIFS(Kickstarter!$D:$D, "&gt;=50000", Kickstarter!$F:$F, "Failed", Kickstarter!$S:$S, "Plays")</f>
        <v>14</v>
      </c>
      <c r="D13" s="11">
        <f>COUNTIFS(Kickstarter!$D:$D, "&gt;=50000", Kickstarter!$F:$F, "canceled", Kickstarter!$S:$S, "Plays")</f>
        <v>0</v>
      </c>
      <c r="E13" s="11">
        <f t="shared" si="0"/>
        <v>16</v>
      </c>
      <c r="F13" s="27">
        <f>IFERROR(B13/E13,0)</f>
        <v>0.125</v>
      </c>
      <c r="G13" s="27">
        <f t="shared" si="2"/>
        <v>0.875</v>
      </c>
      <c r="H13" s="27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C0DA-F35C-C843-B50D-46577280B707}">
  <dimension ref="A1:T414"/>
  <sheetViews>
    <sheetView topLeftCell="A411" workbookViewId="0">
      <selection activeCell="E414" sqref="E41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225" x14ac:dyDescent="0.25">
      <c r="A2">
        <v>521</v>
      </c>
      <c r="B2" s="9" t="s">
        <v>522</v>
      </c>
      <c r="C2" s="3" t="s">
        <v>4631</v>
      </c>
      <c r="D2" s="12">
        <v>5000</v>
      </c>
      <c r="E2" s="13">
        <v>5232</v>
      </c>
      <c r="F2" s="11" t="s">
        <v>8218</v>
      </c>
      <c r="G2" s="11" t="s">
        <v>8223</v>
      </c>
      <c r="H2" s="11" t="s">
        <v>8245</v>
      </c>
      <c r="I2" s="11">
        <v>1477976340</v>
      </c>
      <c r="J2" s="11">
        <v>1475460819</v>
      </c>
      <c r="K2" s="11" t="b">
        <v>0</v>
      </c>
      <c r="L2" s="11">
        <v>56</v>
      </c>
      <c r="M2" s="11" t="b">
        <v>1</v>
      </c>
      <c r="N2" s="11" t="s">
        <v>8269</v>
      </c>
      <c r="O2" s="14">
        <v>105</v>
      </c>
      <c r="P2" s="11">
        <v>93.43</v>
      </c>
      <c r="Q2" s="16" t="s">
        <v>8315</v>
      </c>
      <c r="R2" s="11" t="s">
        <v>8316</v>
      </c>
      <c r="S2" s="21">
        <v>42646.092812499999</v>
      </c>
      <c r="T2" s="21">
        <v>42675.207638888889</v>
      </c>
    </row>
    <row r="3" spans="1:20" ht="145" x14ac:dyDescent="0.25">
      <c r="A3">
        <v>522</v>
      </c>
      <c r="B3" s="9" t="s">
        <v>523</v>
      </c>
      <c r="C3" s="3" t="s">
        <v>4632</v>
      </c>
      <c r="D3" s="12">
        <v>3000</v>
      </c>
      <c r="E3" s="13">
        <v>3440</v>
      </c>
      <c r="F3" s="11" t="s">
        <v>8218</v>
      </c>
      <c r="G3" s="11" t="s">
        <v>8223</v>
      </c>
      <c r="H3" s="11" t="s">
        <v>8245</v>
      </c>
      <c r="I3" s="11">
        <v>1458518325</v>
      </c>
      <c r="J3" s="11">
        <v>1456793925</v>
      </c>
      <c r="K3" s="11" t="b">
        <v>0</v>
      </c>
      <c r="L3" s="11">
        <v>31</v>
      </c>
      <c r="M3" s="11" t="b">
        <v>1</v>
      </c>
      <c r="N3" s="11" t="s">
        <v>8269</v>
      </c>
      <c r="O3" s="14">
        <v>115</v>
      </c>
      <c r="P3" s="11">
        <v>110.97</v>
      </c>
      <c r="Q3" s="16" t="s">
        <v>8315</v>
      </c>
      <c r="R3" s="11" t="s">
        <v>8316</v>
      </c>
      <c r="S3" s="21">
        <v>42430.040798611109</v>
      </c>
      <c r="T3" s="21">
        <v>42449.999131944445</v>
      </c>
    </row>
    <row r="4" spans="1:20" ht="193" x14ac:dyDescent="0.25">
      <c r="A4">
        <v>523</v>
      </c>
      <c r="B4" s="9" t="s">
        <v>524</v>
      </c>
      <c r="C4" s="3" t="s">
        <v>4633</v>
      </c>
      <c r="D4" s="12">
        <v>5000</v>
      </c>
      <c r="E4" s="13">
        <v>6030</v>
      </c>
      <c r="F4" s="11" t="s">
        <v>8218</v>
      </c>
      <c r="G4" s="11" t="s">
        <v>8223</v>
      </c>
      <c r="H4" s="11" t="s">
        <v>8245</v>
      </c>
      <c r="I4" s="11">
        <v>1442805076</v>
      </c>
      <c r="J4" s="11">
        <v>1440213076</v>
      </c>
      <c r="K4" s="11" t="b">
        <v>0</v>
      </c>
      <c r="L4" s="11">
        <v>84</v>
      </c>
      <c r="M4" s="11" t="b">
        <v>1</v>
      </c>
      <c r="N4" s="11" t="s">
        <v>8269</v>
      </c>
      <c r="O4" s="14">
        <v>121</v>
      </c>
      <c r="P4" s="11">
        <v>71.790000000000006</v>
      </c>
      <c r="Q4" s="16" t="s">
        <v>8315</v>
      </c>
      <c r="R4" s="11" t="s">
        <v>8316</v>
      </c>
      <c r="S4" s="21">
        <v>42238.13282407407</v>
      </c>
      <c r="T4" s="21">
        <v>42268.13282407407</v>
      </c>
    </row>
    <row r="5" spans="1:20" ht="193" x14ac:dyDescent="0.25">
      <c r="A5">
        <v>525</v>
      </c>
      <c r="B5" s="9" t="s">
        <v>526</v>
      </c>
      <c r="C5" s="3" t="s">
        <v>4635</v>
      </c>
      <c r="D5" s="12">
        <v>12000</v>
      </c>
      <c r="E5" s="13">
        <v>12000</v>
      </c>
      <c r="F5" s="11" t="s">
        <v>8218</v>
      </c>
      <c r="G5" s="11" t="s">
        <v>8223</v>
      </c>
      <c r="H5" s="11" t="s">
        <v>8245</v>
      </c>
      <c r="I5" s="11">
        <v>1410601041</v>
      </c>
      <c r="J5" s="11">
        <v>1406713041</v>
      </c>
      <c r="K5" s="11" t="b">
        <v>0</v>
      </c>
      <c r="L5" s="11">
        <v>12</v>
      </c>
      <c r="M5" s="11" t="b">
        <v>1</v>
      </c>
      <c r="N5" s="11" t="s">
        <v>8269</v>
      </c>
      <c r="O5" s="14">
        <v>100</v>
      </c>
      <c r="P5" s="11">
        <v>1000</v>
      </c>
      <c r="Q5" s="16" t="s">
        <v>8315</v>
      </c>
      <c r="R5" s="11" t="s">
        <v>8316</v>
      </c>
      <c r="S5" s="21">
        <v>41850.400937500002</v>
      </c>
      <c r="T5" s="21">
        <v>41895.400937500002</v>
      </c>
    </row>
    <row r="6" spans="1:20" ht="209" x14ac:dyDescent="0.25">
      <c r="A6">
        <v>527</v>
      </c>
      <c r="B6" s="9" t="s">
        <v>528</v>
      </c>
      <c r="C6" s="3" t="s">
        <v>4637</v>
      </c>
      <c r="D6" s="12">
        <v>10000</v>
      </c>
      <c r="E6" s="13">
        <v>10085</v>
      </c>
      <c r="F6" s="11" t="s">
        <v>8218</v>
      </c>
      <c r="G6" s="11" t="s">
        <v>8223</v>
      </c>
      <c r="H6" s="11" t="s">
        <v>8245</v>
      </c>
      <c r="I6" s="11">
        <v>1487347500</v>
      </c>
      <c r="J6" s="11">
        <v>1484715366</v>
      </c>
      <c r="K6" s="11" t="b">
        <v>0</v>
      </c>
      <c r="L6" s="11">
        <v>158</v>
      </c>
      <c r="M6" s="11" t="b">
        <v>1</v>
      </c>
      <c r="N6" s="11" t="s">
        <v>8269</v>
      </c>
      <c r="O6" s="14">
        <v>101</v>
      </c>
      <c r="P6" s="11">
        <v>63.83</v>
      </c>
      <c r="Q6" s="16" t="s">
        <v>8315</v>
      </c>
      <c r="R6" s="11" t="s">
        <v>8316</v>
      </c>
      <c r="S6" s="21">
        <v>42753.205625000002</v>
      </c>
      <c r="T6" s="21">
        <v>42783.670138888891</v>
      </c>
    </row>
    <row r="7" spans="1:20" ht="81" x14ac:dyDescent="0.25">
      <c r="A7">
        <v>528</v>
      </c>
      <c r="B7" s="9" t="s">
        <v>529</v>
      </c>
      <c r="C7" s="3" t="s">
        <v>4638</v>
      </c>
      <c r="D7" s="12">
        <v>1150</v>
      </c>
      <c r="E7" s="13">
        <v>1330</v>
      </c>
      <c r="F7" s="11" t="s">
        <v>8218</v>
      </c>
      <c r="G7" s="11" t="s">
        <v>8223</v>
      </c>
      <c r="H7" s="11" t="s">
        <v>8245</v>
      </c>
      <c r="I7" s="11">
        <v>1434921600</v>
      </c>
      <c r="J7" s="11">
        <v>1433109907</v>
      </c>
      <c r="K7" s="11" t="b">
        <v>0</v>
      </c>
      <c r="L7" s="11">
        <v>30</v>
      </c>
      <c r="M7" s="11" t="b">
        <v>1</v>
      </c>
      <c r="N7" s="11" t="s">
        <v>8269</v>
      </c>
      <c r="O7" s="14">
        <v>116</v>
      </c>
      <c r="P7" s="11">
        <v>44.33</v>
      </c>
      <c r="Q7" s="16" t="s">
        <v>8315</v>
      </c>
      <c r="R7" s="11" t="s">
        <v>8316</v>
      </c>
      <c r="S7" s="21">
        <v>42155.920219907406</v>
      </c>
      <c r="T7" s="21">
        <v>42176.888888888891</v>
      </c>
    </row>
    <row r="8" spans="1:20" ht="225" x14ac:dyDescent="0.25">
      <c r="A8">
        <v>530</v>
      </c>
      <c r="B8" s="9" t="s">
        <v>531</v>
      </c>
      <c r="C8" s="3" t="s">
        <v>4640</v>
      </c>
      <c r="D8" s="12">
        <v>3405</v>
      </c>
      <c r="E8" s="13">
        <v>3670</v>
      </c>
      <c r="F8" s="11" t="s">
        <v>8218</v>
      </c>
      <c r="G8" s="11" t="s">
        <v>8223</v>
      </c>
      <c r="H8" s="11" t="s">
        <v>8245</v>
      </c>
      <c r="I8" s="11">
        <v>1435111200</v>
      </c>
      <c r="J8" s="11">
        <v>1433254268</v>
      </c>
      <c r="K8" s="11" t="b">
        <v>0</v>
      </c>
      <c r="L8" s="11">
        <v>29</v>
      </c>
      <c r="M8" s="11" t="b">
        <v>1</v>
      </c>
      <c r="N8" s="11" t="s">
        <v>8269</v>
      </c>
      <c r="O8" s="14">
        <v>108</v>
      </c>
      <c r="P8" s="11">
        <v>126.55</v>
      </c>
      <c r="Q8" s="16" t="s">
        <v>8315</v>
      </c>
      <c r="R8" s="11" t="s">
        <v>8316</v>
      </c>
      <c r="S8" s="21">
        <v>42157.591064814813</v>
      </c>
      <c r="T8" s="21">
        <v>42179.083333333328</v>
      </c>
    </row>
    <row r="9" spans="1:20" ht="241" x14ac:dyDescent="0.25">
      <c r="A9">
        <v>531</v>
      </c>
      <c r="B9" s="9" t="s">
        <v>532</v>
      </c>
      <c r="C9" s="3" t="s">
        <v>4641</v>
      </c>
      <c r="D9" s="12">
        <v>4000</v>
      </c>
      <c r="E9" s="13">
        <v>4000</v>
      </c>
      <c r="F9" s="11" t="s">
        <v>8218</v>
      </c>
      <c r="G9" s="11" t="s">
        <v>8223</v>
      </c>
      <c r="H9" s="11" t="s">
        <v>8245</v>
      </c>
      <c r="I9" s="11">
        <v>1481957940</v>
      </c>
      <c r="J9" s="11">
        <v>1478050429</v>
      </c>
      <c r="K9" s="11" t="b">
        <v>0</v>
      </c>
      <c r="L9" s="11">
        <v>31</v>
      </c>
      <c r="M9" s="11" t="b">
        <v>1</v>
      </c>
      <c r="N9" s="11" t="s">
        <v>8269</v>
      </c>
      <c r="O9" s="14">
        <v>100</v>
      </c>
      <c r="P9" s="11">
        <v>129.03</v>
      </c>
      <c r="Q9" s="16" t="s">
        <v>8315</v>
      </c>
      <c r="R9" s="11" t="s">
        <v>8316</v>
      </c>
      <c r="S9" s="21">
        <v>42676.065150462964</v>
      </c>
      <c r="T9" s="21">
        <v>42721.290972222225</v>
      </c>
    </row>
    <row r="10" spans="1:20" ht="209" x14ac:dyDescent="0.25">
      <c r="A10">
        <v>532</v>
      </c>
      <c r="B10" s="9" t="s">
        <v>533</v>
      </c>
      <c r="C10" s="3" t="s">
        <v>4642</v>
      </c>
      <c r="D10" s="12">
        <v>10000</v>
      </c>
      <c r="E10" s="13">
        <v>12325</v>
      </c>
      <c r="F10" s="11" t="s">
        <v>8218</v>
      </c>
      <c r="G10" s="11" t="s">
        <v>8223</v>
      </c>
      <c r="H10" s="11" t="s">
        <v>8245</v>
      </c>
      <c r="I10" s="11">
        <v>1463098208</v>
      </c>
      <c r="J10" s="11">
        <v>1460506208</v>
      </c>
      <c r="K10" s="11" t="b">
        <v>0</v>
      </c>
      <c r="L10" s="11">
        <v>173</v>
      </c>
      <c r="M10" s="11" t="b">
        <v>1</v>
      </c>
      <c r="N10" s="11" t="s">
        <v>8269</v>
      </c>
      <c r="O10" s="14">
        <v>123</v>
      </c>
      <c r="P10" s="11">
        <v>71.239999999999995</v>
      </c>
      <c r="Q10" s="16" t="s">
        <v>8315</v>
      </c>
      <c r="R10" s="11" t="s">
        <v>8316</v>
      </c>
      <c r="S10" s="21">
        <v>42473.007037037038</v>
      </c>
      <c r="T10" s="21">
        <v>42503.007037037038</v>
      </c>
    </row>
    <row r="11" spans="1:20" ht="193" x14ac:dyDescent="0.25">
      <c r="A11">
        <v>537</v>
      </c>
      <c r="B11" s="9" t="s">
        <v>538</v>
      </c>
      <c r="C11" s="3" t="s">
        <v>4647</v>
      </c>
      <c r="D11" s="12">
        <v>2000</v>
      </c>
      <c r="E11" s="13">
        <v>2410</v>
      </c>
      <c r="F11" s="11" t="s">
        <v>8218</v>
      </c>
      <c r="G11" s="11" t="s">
        <v>8223</v>
      </c>
      <c r="H11" s="11" t="s">
        <v>8245</v>
      </c>
      <c r="I11" s="11">
        <v>1446665191</v>
      </c>
      <c r="J11" s="11">
        <v>1444069591</v>
      </c>
      <c r="K11" s="11" t="b">
        <v>0</v>
      </c>
      <c r="L11" s="11">
        <v>59</v>
      </c>
      <c r="M11" s="11" t="b">
        <v>1</v>
      </c>
      <c r="N11" s="11" t="s">
        <v>8269</v>
      </c>
      <c r="O11" s="14">
        <v>121</v>
      </c>
      <c r="P11" s="11">
        <v>40.85</v>
      </c>
      <c r="Q11" s="16" t="s">
        <v>8315</v>
      </c>
      <c r="R11" s="11" t="s">
        <v>8316</v>
      </c>
      <c r="S11" s="21">
        <v>42282.768414351856</v>
      </c>
      <c r="T11" s="21">
        <v>42312.810081018513</v>
      </c>
    </row>
    <row r="12" spans="1:20" ht="225" x14ac:dyDescent="0.25">
      <c r="A12">
        <v>538</v>
      </c>
      <c r="B12" s="9" t="s">
        <v>539</v>
      </c>
      <c r="C12" s="3" t="s">
        <v>4648</v>
      </c>
      <c r="D12" s="12">
        <v>5000</v>
      </c>
      <c r="E12" s="13">
        <v>15121</v>
      </c>
      <c r="F12" s="11" t="s">
        <v>8218</v>
      </c>
      <c r="G12" s="11" t="s">
        <v>8223</v>
      </c>
      <c r="H12" s="11" t="s">
        <v>8245</v>
      </c>
      <c r="I12" s="11">
        <v>1463166263</v>
      </c>
      <c r="J12" s="11">
        <v>1460574263</v>
      </c>
      <c r="K12" s="11" t="b">
        <v>0</v>
      </c>
      <c r="L12" s="11">
        <v>60</v>
      </c>
      <c r="M12" s="11" t="b">
        <v>1</v>
      </c>
      <c r="N12" s="11" t="s">
        <v>8269</v>
      </c>
      <c r="O12" s="14">
        <v>302</v>
      </c>
      <c r="P12" s="11">
        <v>252.02</v>
      </c>
      <c r="Q12" s="16" t="s">
        <v>8315</v>
      </c>
      <c r="R12" s="11" t="s">
        <v>8316</v>
      </c>
      <c r="S12" s="21">
        <v>42473.794710648144</v>
      </c>
      <c r="T12" s="21">
        <v>42503.794710648144</v>
      </c>
    </row>
    <row r="13" spans="1:20" ht="225" x14ac:dyDescent="0.25">
      <c r="A13">
        <v>1284</v>
      </c>
      <c r="B13" s="9" t="s">
        <v>1285</v>
      </c>
      <c r="C13" s="3" t="s">
        <v>5394</v>
      </c>
      <c r="D13" s="12">
        <v>2000</v>
      </c>
      <c r="E13" s="13">
        <v>2020</v>
      </c>
      <c r="F13" s="11" t="s">
        <v>8218</v>
      </c>
      <c r="G13" s="11" t="s">
        <v>8223</v>
      </c>
      <c r="H13" s="11" t="s">
        <v>8245</v>
      </c>
      <c r="I13" s="11">
        <v>1483203540</v>
      </c>
      <c r="J13" s="11">
        <v>1481175482</v>
      </c>
      <c r="K13" s="11" t="b">
        <v>0</v>
      </c>
      <c r="L13" s="11">
        <v>31</v>
      </c>
      <c r="M13" s="11" t="b">
        <v>1</v>
      </c>
      <c r="N13" s="11" t="s">
        <v>8269</v>
      </c>
      <c r="O13" s="14">
        <v>101</v>
      </c>
      <c r="P13" s="11">
        <v>65.16</v>
      </c>
      <c r="Q13" s="16" t="s">
        <v>8315</v>
      </c>
      <c r="R13" s="11" t="s">
        <v>8316</v>
      </c>
      <c r="S13" s="21">
        <v>42712.23474537037</v>
      </c>
      <c r="T13" s="21">
        <v>42735.707638888889</v>
      </c>
    </row>
    <row r="14" spans="1:20" ht="209" x14ac:dyDescent="0.25">
      <c r="A14">
        <v>1288</v>
      </c>
      <c r="B14" s="9" t="s">
        <v>1289</v>
      </c>
      <c r="C14" s="3" t="s">
        <v>5398</v>
      </c>
      <c r="D14" s="12">
        <v>4000</v>
      </c>
      <c r="E14" s="13">
        <v>4018</v>
      </c>
      <c r="F14" s="11" t="s">
        <v>8218</v>
      </c>
      <c r="G14" s="11" t="s">
        <v>8223</v>
      </c>
      <c r="H14" s="11" t="s">
        <v>8245</v>
      </c>
      <c r="I14" s="11">
        <v>1470801600</v>
      </c>
      <c r="J14" s="11">
        <v>1468122163</v>
      </c>
      <c r="K14" s="11" t="b">
        <v>0</v>
      </c>
      <c r="L14" s="11">
        <v>61</v>
      </c>
      <c r="M14" s="11" t="b">
        <v>1</v>
      </c>
      <c r="N14" s="11" t="s">
        <v>8269</v>
      </c>
      <c r="O14" s="14">
        <v>100</v>
      </c>
      <c r="P14" s="11">
        <v>65.87</v>
      </c>
      <c r="Q14" s="16" t="s">
        <v>8315</v>
      </c>
      <c r="R14" s="11" t="s">
        <v>8316</v>
      </c>
      <c r="S14" s="21">
        <v>42561.154664351852</v>
      </c>
      <c r="T14" s="21">
        <v>42592.166666666672</v>
      </c>
    </row>
    <row r="15" spans="1:20" ht="177" x14ac:dyDescent="0.25">
      <c r="A15">
        <v>1289</v>
      </c>
      <c r="B15" s="9" t="s">
        <v>1290</v>
      </c>
      <c r="C15" s="3" t="s">
        <v>5399</v>
      </c>
      <c r="D15" s="12">
        <v>1500</v>
      </c>
      <c r="E15" s="13">
        <v>1876</v>
      </c>
      <c r="F15" s="11" t="s">
        <v>8218</v>
      </c>
      <c r="G15" s="11" t="s">
        <v>8223</v>
      </c>
      <c r="H15" s="11" t="s">
        <v>8245</v>
      </c>
      <c r="I15" s="11">
        <v>1483499645</v>
      </c>
      <c r="J15" s="11">
        <v>1480907645</v>
      </c>
      <c r="K15" s="11" t="b">
        <v>0</v>
      </c>
      <c r="L15" s="11">
        <v>52</v>
      </c>
      <c r="M15" s="11" t="b">
        <v>1</v>
      </c>
      <c r="N15" s="11" t="s">
        <v>8269</v>
      </c>
      <c r="O15" s="14">
        <v>125</v>
      </c>
      <c r="P15" s="11">
        <v>36.08</v>
      </c>
      <c r="Q15" s="16" t="s">
        <v>8315</v>
      </c>
      <c r="R15" s="11" t="s">
        <v>8316</v>
      </c>
      <c r="S15" s="21">
        <v>42709.134780092587</v>
      </c>
      <c r="T15" s="21">
        <v>42739.134780092587</v>
      </c>
    </row>
    <row r="16" spans="1:20" ht="81" x14ac:dyDescent="0.25">
      <c r="A16">
        <v>1290</v>
      </c>
      <c r="B16" s="9" t="s">
        <v>1291</v>
      </c>
      <c r="C16" s="3" t="s">
        <v>5400</v>
      </c>
      <c r="D16" s="12">
        <v>3500</v>
      </c>
      <c r="E16" s="13">
        <v>3800</v>
      </c>
      <c r="F16" s="11" t="s">
        <v>8218</v>
      </c>
      <c r="G16" s="11" t="s">
        <v>8223</v>
      </c>
      <c r="H16" s="11" t="s">
        <v>8245</v>
      </c>
      <c r="I16" s="11">
        <v>1429772340</v>
      </c>
      <c r="J16" s="11">
        <v>1427121931</v>
      </c>
      <c r="K16" s="11" t="b">
        <v>0</v>
      </c>
      <c r="L16" s="11">
        <v>86</v>
      </c>
      <c r="M16" s="11" t="b">
        <v>1</v>
      </c>
      <c r="N16" s="11" t="s">
        <v>8269</v>
      </c>
      <c r="O16" s="14">
        <v>109</v>
      </c>
      <c r="P16" s="11">
        <v>44.19</v>
      </c>
      <c r="Q16" s="16" t="s">
        <v>8315</v>
      </c>
      <c r="R16" s="11" t="s">
        <v>8316</v>
      </c>
      <c r="S16" s="21">
        <v>42086.614942129629</v>
      </c>
      <c r="T16" s="21">
        <v>42117.290972222225</v>
      </c>
    </row>
    <row r="17" spans="1:20" ht="209" x14ac:dyDescent="0.25">
      <c r="A17">
        <v>1291</v>
      </c>
      <c r="B17" s="9" t="s">
        <v>1292</v>
      </c>
      <c r="C17" s="3" t="s">
        <v>5401</v>
      </c>
      <c r="D17" s="12">
        <v>3000</v>
      </c>
      <c r="E17" s="13">
        <v>4371</v>
      </c>
      <c r="F17" s="11" t="s">
        <v>8218</v>
      </c>
      <c r="G17" s="11" t="s">
        <v>8223</v>
      </c>
      <c r="H17" s="11" t="s">
        <v>8245</v>
      </c>
      <c r="I17" s="11">
        <v>1428390000</v>
      </c>
      <c r="J17" s="11">
        <v>1425224391</v>
      </c>
      <c r="K17" s="11" t="b">
        <v>0</v>
      </c>
      <c r="L17" s="11">
        <v>42</v>
      </c>
      <c r="M17" s="11" t="b">
        <v>1</v>
      </c>
      <c r="N17" s="11" t="s">
        <v>8269</v>
      </c>
      <c r="O17" s="14">
        <v>146</v>
      </c>
      <c r="P17" s="11">
        <v>104.07</v>
      </c>
      <c r="Q17" s="16" t="s">
        <v>8315</v>
      </c>
      <c r="R17" s="11" t="s">
        <v>8316</v>
      </c>
      <c r="S17" s="21">
        <v>42064.652673611112</v>
      </c>
      <c r="T17" s="21">
        <v>42101.291666666672</v>
      </c>
    </row>
    <row r="18" spans="1:20" ht="209" x14ac:dyDescent="0.25">
      <c r="A18">
        <v>1293</v>
      </c>
      <c r="B18" s="9" t="s">
        <v>1294</v>
      </c>
      <c r="C18" s="3" t="s">
        <v>5403</v>
      </c>
      <c r="D18" s="12">
        <v>15000</v>
      </c>
      <c r="E18" s="13">
        <v>15335</v>
      </c>
      <c r="F18" s="11" t="s">
        <v>8218</v>
      </c>
      <c r="G18" s="11" t="s">
        <v>8223</v>
      </c>
      <c r="H18" s="11" t="s">
        <v>8245</v>
      </c>
      <c r="I18" s="11">
        <v>1447523371</v>
      </c>
      <c r="J18" s="11">
        <v>1444927771</v>
      </c>
      <c r="K18" s="11" t="b">
        <v>0</v>
      </c>
      <c r="L18" s="11">
        <v>120</v>
      </c>
      <c r="M18" s="11" t="b">
        <v>1</v>
      </c>
      <c r="N18" s="11" t="s">
        <v>8269</v>
      </c>
      <c r="O18" s="14">
        <v>102</v>
      </c>
      <c r="P18" s="11">
        <v>127.79</v>
      </c>
      <c r="Q18" s="16" t="s">
        <v>8315</v>
      </c>
      <c r="R18" s="11" t="s">
        <v>8316</v>
      </c>
      <c r="S18" s="21">
        <v>42292.701053240744</v>
      </c>
      <c r="T18" s="21">
        <v>42322.742719907401</v>
      </c>
    </row>
    <row r="19" spans="1:20" ht="193" x14ac:dyDescent="0.25">
      <c r="A19">
        <v>1297</v>
      </c>
      <c r="B19" s="9" t="s">
        <v>1298</v>
      </c>
      <c r="C19" s="3" t="s">
        <v>5407</v>
      </c>
      <c r="D19" s="12">
        <v>20000</v>
      </c>
      <c r="E19" s="13">
        <v>21905</v>
      </c>
      <c r="F19" s="11" t="s">
        <v>8218</v>
      </c>
      <c r="G19" s="11" t="s">
        <v>8223</v>
      </c>
      <c r="H19" s="11" t="s">
        <v>8245</v>
      </c>
      <c r="I19" s="11">
        <v>1462125358</v>
      </c>
      <c r="J19" s="11">
        <v>1459533358</v>
      </c>
      <c r="K19" s="11" t="b">
        <v>0</v>
      </c>
      <c r="L19" s="11">
        <v>238</v>
      </c>
      <c r="M19" s="11" t="b">
        <v>1</v>
      </c>
      <c r="N19" s="11" t="s">
        <v>8269</v>
      </c>
      <c r="O19" s="14">
        <v>110</v>
      </c>
      <c r="P19" s="11">
        <v>92.04</v>
      </c>
      <c r="Q19" s="16" t="s">
        <v>8315</v>
      </c>
      <c r="R19" s="11" t="s">
        <v>8316</v>
      </c>
      <c r="S19" s="21">
        <v>42461.747199074074</v>
      </c>
      <c r="T19" s="21">
        <v>42491.747199074074</v>
      </c>
    </row>
    <row r="20" spans="1:20" ht="161" x14ac:dyDescent="0.25">
      <c r="A20">
        <v>1299</v>
      </c>
      <c r="B20" s="9" t="s">
        <v>1300</v>
      </c>
      <c r="C20" s="3" t="s">
        <v>5409</v>
      </c>
      <c r="D20" s="12">
        <v>3500</v>
      </c>
      <c r="E20" s="13">
        <v>4340</v>
      </c>
      <c r="F20" s="11" t="s">
        <v>8218</v>
      </c>
      <c r="G20" s="11" t="s">
        <v>8223</v>
      </c>
      <c r="H20" s="11" t="s">
        <v>8245</v>
      </c>
      <c r="I20" s="11">
        <v>1436902359</v>
      </c>
      <c r="J20" s="11">
        <v>1434310359</v>
      </c>
      <c r="K20" s="11" t="b">
        <v>0</v>
      </c>
      <c r="L20" s="11">
        <v>32</v>
      </c>
      <c r="M20" s="11" t="b">
        <v>1</v>
      </c>
      <c r="N20" s="11" t="s">
        <v>8269</v>
      </c>
      <c r="O20" s="14">
        <v>124</v>
      </c>
      <c r="P20" s="11">
        <v>135.63</v>
      </c>
      <c r="Q20" s="16" t="s">
        <v>8315</v>
      </c>
      <c r="R20" s="11" t="s">
        <v>8316</v>
      </c>
      <c r="S20" s="21">
        <v>42169.814340277779</v>
      </c>
      <c r="T20" s="21">
        <v>42199.814340277779</v>
      </c>
    </row>
    <row r="21" spans="1:20" ht="225" x14ac:dyDescent="0.25">
      <c r="A21">
        <v>1300</v>
      </c>
      <c r="B21" s="9" t="s">
        <v>1301</v>
      </c>
      <c r="C21" s="3" t="s">
        <v>5410</v>
      </c>
      <c r="D21" s="12">
        <v>3000</v>
      </c>
      <c r="E21" s="13">
        <v>4050</v>
      </c>
      <c r="F21" s="11" t="s">
        <v>8218</v>
      </c>
      <c r="G21" s="11" t="s">
        <v>8223</v>
      </c>
      <c r="H21" s="11" t="s">
        <v>8245</v>
      </c>
      <c r="I21" s="11">
        <v>1464807420</v>
      </c>
      <c r="J21" s="11">
        <v>1461427938</v>
      </c>
      <c r="K21" s="11" t="b">
        <v>0</v>
      </c>
      <c r="L21" s="11">
        <v>24</v>
      </c>
      <c r="M21" s="11" t="b">
        <v>1</v>
      </c>
      <c r="N21" s="11" t="s">
        <v>8269</v>
      </c>
      <c r="O21" s="14">
        <v>135</v>
      </c>
      <c r="P21" s="11">
        <v>168.75</v>
      </c>
      <c r="Q21" s="16" t="s">
        <v>8315</v>
      </c>
      <c r="R21" s="11" t="s">
        <v>8316</v>
      </c>
      <c r="S21" s="21">
        <v>42483.675208333334</v>
      </c>
      <c r="T21" s="21">
        <v>42522.789583333331</v>
      </c>
    </row>
    <row r="22" spans="1:20" ht="225" x14ac:dyDescent="0.25">
      <c r="A22">
        <v>1301</v>
      </c>
      <c r="B22" s="9" t="s">
        <v>1302</v>
      </c>
      <c r="C22" s="3" t="s">
        <v>5411</v>
      </c>
      <c r="D22" s="12">
        <v>2000</v>
      </c>
      <c r="E22" s="13">
        <v>2055</v>
      </c>
      <c r="F22" s="11" t="s">
        <v>8218</v>
      </c>
      <c r="G22" s="11" t="s">
        <v>8223</v>
      </c>
      <c r="H22" s="11" t="s">
        <v>8245</v>
      </c>
      <c r="I22" s="11">
        <v>1437447600</v>
      </c>
      <c r="J22" s="11">
        <v>1436551178</v>
      </c>
      <c r="K22" s="11" t="b">
        <v>0</v>
      </c>
      <c r="L22" s="11">
        <v>29</v>
      </c>
      <c r="M22" s="11" t="b">
        <v>1</v>
      </c>
      <c r="N22" s="11" t="s">
        <v>8269</v>
      </c>
      <c r="O22" s="14">
        <v>103</v>
      </c>
      <c r="P22" s="11">
        <v>70.86</v>
      </c>
      <c r="Q22" s="16" t="s">
        <v>8315</v>
      </c>
      <c r="R22" s="11" t="s">
        <v>8316</v>
      </c>
      <c r="S22" s="21">
        <v>42195.749745370369</v>
      </c>
      <c r="T22" s="21">
        <v>42206.125</v>
      </c>
    </row>
    <row r="23" spans="1:20" ht="145" x14ac:dyDescent="0.25">
      <c r="A23">
        <v>1302</v>
      </c>
      <c r="B23" s="9" t="s">
        <v>1303</v>
      </c>
      <c r="C23" s="3" t="s">
        <v>5412</v>
      </c>
      <c r="D23" s="12">
        <v>2500</v>
      </c>
      <c r="E23" s="13">
        <v>2500</v>
      </c>
      <c r="F23" s="11" t="s">
        <v>8218</v>
      </c>
      <c r="G23" s="11" t="s">
        <v>8223</v>
      </c>
      <c r="H23" s="11" t="s">
        <v>8245</v>
      </c>
      <c r="I23" s="11">
        <v>1480559011</v>
      </c>
      <c r="J23" s="11">
        <v>1477963411</v>
      </c>
      <c r="K23" s="11" t="b">
        <v>0</v>
      </c>
      <c r="L23" s="11">
        <v>50</v>
      </c>
      <c r="M23" s="11" t="b">
        <v>1</v>
      </c>
      <c r="N23" s="11" t="s">
        <v>8269</v>
      </c>
      <c r="O23" s="14">
        <v>100</v>
      </c>
      <c r="P23" s="11">
        <v>50</v>
      </c>
      <c r="Q23" s="16" t="s">
        <v>8315</v>
      </c>
      <c r="R23" s="11" t="s">
        <v>8316</v>
      </c>
      <c r="S23" s="21">
        <v>42675.057997685188</v>
      </c>
      <c r="T23" s="21">
        <v>42705.099664351852</v>
      </c>
    </row>
    <row r="24" spans="1:20" ht="161" x14ac:dyDescent="0.25">
      <c r="A24">
        <v>2781</v>
      </c>
      <c r="B24" s="9" t="s">
        <v>2781</v>
      </c>
      <c r="C24" s="3" t="s">
        <v>6891</v>
      </c>
      <c r="D24" s="12">
        <v>1250</v>
      </c>
      <c r="E24" s="13">
        <v>1316</v>
      </c>
      <c r="F24" s="11" t="s">
        <v>8218</v>
      </c>
      <c r="G24" s="11" t="s">
        <v>8223</v>
      </c>
      <c r="H24" s="11" t="s">
        <v>8245</v>
      </c>
      <c r="I24" s="11">
        <v>1423724400</v>
      </c>
      <c r="J24" s="11">
        <v>1421274954</v>
      </c>
      <c r="K24" s="11" t="b">
        <v>0</v>
      </c>
      <c r="L24" s="11">
        <v>28</v>
      </c>
      <c r="M24" s="11" t="b">
        <v>1</v>
      </c>
      <c r="N24" s="11" t="s">
        <v>8269</v>
      </c>
      <c r="O24" s="14">
        <v>105</v>
      </c>
      <c r="P24" s="11">
        <v>47</v>
      </c>
      <c r="Q24" s="16" t="s">
        <v>8315</v>
      </c>
      <c r="R24" s="11" t="s">
        <v>8316</v>
      </c>
      <c r="S24" s="21">
        <v>42018.94159722222</v>
      </c>
      <c r="T24" s="21">
        <v>42047.291666666672</v>
      </c>
    </row>
    <row r="25" spans="1:20" ht="161" x14ac:dyDescent="0.25">
      <c r="A25">
        <v>2782</v>
      </c>
      <c r="B25" s="9" t="s">
        <v>2782</v>
      </c>
      <c r="C25" s="3" t="s">
        <v>6892</v>
      </c>
      <c r="D25" s="12">
        <v>1000</v>
      </c>
      <c r="E25" s="13">
        <v>1200</v>
      </c>
      <c r="F25" s="11" t="s">
        <v>8218</v>
      </c>
      <c r="G25" s="11" t="s">
        <v>8223</v>
      </c>
      <c r="H25" s="11" t="s">
        <v>8245</v>
      </c>
      <c r="I25" s="11">
        <v>1424149140</v>
      </c>
      <c r="J25" s="11">
        <v>1421964718</v>
      </c>
      <c r="K25" s="11" t="b">
        <v>0</v>
      </c>
      <c r="L25" s="11">
        <v>18</v>
      </c>
      <c r="M25" s="11" t="b">
        <v>1</v>
      </c>
      <c r="N25" s="11" t="s">
        <v>8269</v>
      </c>
      <c r="O25" s="14">
        <v>120</v>
      </c>
      <c r="P25" s="11">
        <v>66.67</v>
      </c>
      <c r="Q25" s="16" t="s">
        <v>8315</v>
      </c>
      <c r="R25" s="11" t="s">
        <v>8316</v>
      </c>
      <c r="S25" s="21">
        <v>42026.924976851849</v>
      </c>
      <c r="T25" s="21">
        <v>42052.207638888889</v>
      </c>
    </row>
    <row r="26" spans="1:20" ht="177" x14ac:dyDescent="0.25">
      <c r="A26">
        <v>2784</v>
      </c>
      <c r="B26" s="9" t="s">
        <v>2784</v>
      </c>
      <c r="C26" s="3" t="s">
        <v>6894</v>
      </c>
      <c r="D26" s="12">
        <v>6000</v>
      </c>
      <c r="E26" s="13">
        <v>7140</v>
      </c>
      <c r="F26" s="11" t="s">
        <v>8218</v>
      </c>
      <c r="G26" s="11" t="s">
        <v>8223</v>
      </c>
      <c r="H26" s="11" t="s">
        <v>8245</v>
      </c>
      <c r="I26" s="11">
        <v>1414608843</v>
      </c>
      <c r="J26" s="11">
        <v>1412794443</v>
      </c>
      <c r="K26" s="11" t="b">
        <v>0</v>
      </c>
      <c r="L26" s="11">
        <v>108</v>
      </c>
      <c r="M26" s="11" t="b">
        <v>1</v>
      </c>
      <c r="N26" s="11" t="s">
        <v>8269</v>
      </c>
      <c r="O26" s="14">
        <v>119</v>
      </c>
      <c r="P26" s="11">
        <v>66.11</v>
      </c>
      <c r="Q26" s="16" t="s">
        <v>8315</v>
      </c>
      <c r="R26" s="11" t="s">
        <v>8316</v>
      </c>
      <c r="S26" s="21">
        <v>41920.787534722222</v>
      </c>
      <c r="T26" s="21">
        <v>41941.787534722222</v>
      </c>
    </row>
    <row r="27" spans="1:20" ht="161" x14ac:dyDescent="0.25">
      <c r="A27">
        <v>2785</v>
      </c>
      <c r="B27" s="9" t="s">
        <v>2785</v>
      </c>
      <c r="C27" s="3" t="s">
        <v>6895</v>
      </c>
      <c r="D27" s="12">
        <v>5000</v>
      </c>
      <c r="E27" s="13">
        <v>5234</v>
      </c>
      <c r="F27" s="11" t="s">
        <v>8218</v>
      </c>
      <c r="G27" s="11" t="s">
        <v>8223</v>
      </c>
      <c r="H27" s="11" t="s">
        <v>8245</v>
      </c>
      <c r="I27" s="11">
        <v>1470430800</v>
      </c>
      <c r="J27" s="11">
        <v>1467865967</v>
      </c>
      <c r="K27" s="11" t="b">
        <v>0</v>
      </c>
      <c r="L27" s="11">
        <v>142</v>
      </c>
      <c r="M27" s="11" t="b">
        <v>1</v>
      </c>
      <c r="N27" s="11" t="s">
        <v>8269</v>
      </c>
      <c r="O27" s="14">
        <v>105</v>
      </c>
      <c r="P27" s="11">
        <v>36.86</v>
      </c>
      <c r="Q27" s="16" t="s">
        <v>8315</v>
      </c>
      <c r="R27" s="11" t="s">
        <v>8316</v>
      </c>
      <c r="S27" s="21">
        <v>42558.189432870371</v>
      </c>
      <c r="T27" s="21">
        <v>42587.875</v>
      </c>
    </row>
    <row r="28" spans="1:20" ht="193" x14ac:dyDescent="0.25">
      <c r="A28">
        <v>2787</v>
      </c>
      <c r="B28" s="9" t="s">
        <v>2787</v>
      </c>
      <c r="C28" s="3" t="s">
        <v>6897</v>
      </c>
      <c r="D28" s="12">
        <v>1000</v>
      </c>
      <c r="E28" s="13">
        <v>1197</v>
      </c>
      <c r="F28" s="11" t="s">
        <v>8218</v>
      </c>
      <c r="G28" s="11" t="s">
        <v>8223</v>
      </c>
      <c r="H28" s="11" t="s">
        <v>8245</v>
      </c>
      <c r="I28" s="11">
        <v>1405658752</v>
      </c>
      <c r="J28" s="11">
        <v>1403066752</v>
      </c>
      <c r="K28" s="11" t="b">
        <v>0</v>
      </c>
      <c r="L28" s="11">
        <v>38</v>
      </c>
      <c r="M28" s="11" t="b">
        <v>1</v>
      </c>
      <c r="N28" s="11" t="s">
        <v>8269</v>
      </c>
      <c r="O28" s="14">
        <v>120</v>
      </c>
      <c r="P28" s="11">
        <v>31.5</v>
      </c>
      <c r="Q28" s="16" t="s">
        <v>8315</v>
      </c>
      <c r="R28" s="11" t="s">
        <v>8316</v>
      </c>
      <c r="S28" s="21">
        <v>41808.198518518519</v>
      </c>
      <c r="T28" s="21">
        <v>41838.198518518519</v>
      </c>
    </row>
    <row r="29" spans="1:20" ht="161" x14ac:dyDescent="0.25">
      <c r="A29">
        <v>2788</v>
      </c>
      <c r="B29" s="9" t="s">
        <v>2788</v>
      </c>
      <c r="C29" s="3" t="s">
        <v>6898</v>
      </c>
      <c r="D29" s="12">
        <v>2000</v>
      </c>
      <c r="E29" s="13">
        <v>2050</v>
      </c>
      <c r="F29" s="11" t="s">
        <v>8218</v>
      </c>
      <c r="G29" s="11" t="s">
        <v>8223</v>
      </c>
      <c r="H29" s="11" t="s">
        <v>8245</v>
      </c>
      <c r="I29" s="11">
        <v>1469811043</v>
      </c>
      <c r="J29" s="11">
        <v>1467219043</v>
      </c>
      <c r="K29" s="11" t="b">
        <v>0</v>
      </c>
      <c r="L29" s="11">
        <v>20</v>
      </c>
      <c r="M29" s="11" t="b">
        <v>1</v>
      </c>
      <c r="N29" s="11" t="s">
        <v>8269</v>
      </c>
      <c r="O29" s="14">
        <v>103</v>
      </c>
      <c r="P29" s="11">
        <v>102.5</v>
      </c>
      <c r="Q29" s="16" t="s">
        <v>8315</v>
      </c>
      <c r="R29" s="11" t="s">
        <v>8316</v>
      </c>
      <c r="S29" s="21">
        <v>42550.701886574068</v>
      </c>
      <c r="T29" s="21">
        <v>42580.701886574068</v>
      </c>
    </row>
    <row r="30" spans="1:20" ht="97" x14ac:dyDescent="0.25">
      <c r="A30">
        <v>2789</v>
      </c>
      <c r="B30" s="9" t="s">
        <v>2789</v>
      </c>
      <c r="C30" s="3" t="s">
        <v>6899</v>
      </c>
      <c r="D30" s="12">
        <v>3000</v>
      </c>
      <c r="E30" s="13">
        <v>3035</v>
      </c>
      <c r="F30" s="11" t="s">
        <v>8218</v>
      </c>
      <c r="G30" s="11" t="s">
        <v>8223</v>
      </c>
      <c r="H30" s="11" t="s">
        <v>8245</v>
      </c>
      <c r="I30" s="11">
        <v>1426132800</v>
      </c>
      <c r="J30" s="11">
        <v>1424477934</v>
      </c>
      <c r="K30" s="11" t="b">
        <v>0</v>
      </c>
      <c r="L30" s="11">
        <v>24</v>
      </c>
      <c r="M30" s="11" t="b">
        <v>1</v>
      </c>
      <c r="N30" s="11" t="s">
        <v>8269</v>
      </c>
      <c r="O30" s="14">
        <v>101</v>
      </c>
      <c r="P30" s="11">
        <v>126.46</v>
      </c>
      <c r="Q30" s="16" t="s">
        <v>8315</v>
      </c>
      <c r="R30" s="11" t="s">
        <v>8316</v>
      </c>
      <c r="S30" s="21">
        <v>42056.013124999998</v>
      </c>
      <c r="T30" s="21">
        <v>42075.166666666672</v>
      </c>
    </row>
    <row r="31" spans="1:20" ht="193" x14ac:dyDescent="0.25">
      <c r="A31">
        <v>2790</v>
      </c>
      <c r="B31" s="9" t="s">
        <v>2790</v>
      </c>
      <c r="C31" s="3" t="s">
        <v>6900</v>
      </c>
      <c r="D31" s="12">
        <v>3000</v>
      </c>
      <c r="E31" s="13">
        <v>3160</v>
      </c>
      <c r="F31" s="11" t="s">
        <v>8218</v>
      </c>
      <c r="G31" s="11" t="s">
        <v>8223</v>
      </c>
      <c r="H31" s="11" t="s">
        <v>8245</v>
      </c>
      <c r="I31" s="11">
        <v>1423693903</v>
      </c>
      <c r="J31" s="11">
        <v>1421101903</v>
      </c>
      <c r="K31" s="11" t="b">
        <v>0</v>
      </c>
      <c r="L31" s="11">
        <v>66</v>
      </c>
      <c r="M31" s="11" t="b">
        <v>1</v>
      </c>
      <c r="N31" s="11" t="s">
        <v>8269</v>
      </c>
      <c r="O31" s="14">
        <v>105</v>
      </c>
      <c r="P31" s="11">
        <v>47.88</v>
      </c>
      <c r="Q31" s="16" t="s">
        <v>8315</v>
      </c>
      <c r="R31" s="11" t="s">
        <v>8316</v>
      </c>
      <c r="S31" s="21">
        <v>42016.938692129625</v>
      </c>
      <c r="T31" s="21">
        <v>42046.938692129625</v>
      </c>
    </row>
    <row r="32" spans="1:20" ht="209" x14ac:dyDescent="0.25">
      <c r="A32">
        <v>2791</v>
      </c>
      <c r="B32" s="9" t="s">
        <v>2791</v>
      </c>
      <c r="C32" s="3" t="s">
        <v>6901</v>
      </c>
      <c r="D32" s="12">
        <v>2000</v>
      </c>
      <c r="E32" s="13">
        <v>2050</v>
      </c>
      <c r="F32" s="11" t="s">
        <v>8218</v>
      </c>
      <c r="G32" s="11" t="s">
        <v>8223</v>
      </c>
      <c r="H32" s="11" t="s">
        <v>8245</v>
      </c>
      <c r="I32" s="11">
        <v>1473393600</v>
      </c>
      <c r="J32" s="11">
        <v>1470778559</v>
      </c>
      <c r="K32" s="11" t="b">
        <v>0</v>
      </c>
      <c r="L32" s="11">
        <v>28</v>
      </c>
      <c r="M32" s="11" t="b">
        <v>1</v>
      </c>
      <c r="N32" s="11" t="s">
        <v>8269</v>
      </c>
      <c r="O32" s="14">
        <v>103</v>
      </c>
      <c r="P32" s="11">
        <v>73.209999999999994</v>
      </c>
      <c r="Q32" s="16" t="s">
        <v>8315</v>
      </c>
      <c r="R32" s="11" t="s">
        <v>8316</v>
      </c>
      <c r="S32" s="21">
        <v>42591.899988425925</v>
      </c>
      <c r="T32" s="21">
        <v>42622.166666666672</v>
      </c>
    </row>
    <row r="33" spans="1:20" ht="193" x14ac:dyDescent="0.25">
      <c r="A33">
        <v>2792</v>
      </c>
      <c r="B33" s="9" t="s">
        <v>2792</v>
      </c>
      <c r="C33" s="3" t="s">
        <v>6902</v>
      </c>
      <c r="D33" s="12">
        <v>2000</v>
      </c>
      <c r="E33" s="13">
        <v>2152</v>
      </c>
      <c r="F33" s="11" t="s">
        <v>8218</v>
      </c>
      <c r="G33" s="11" t="s">
        <v>8223</v>
      </c>
      <c r="H33" s="11" t="s">
        <v>8245</v>
      </c>
      <c r="I33" s="11">
        <v>1439357559</v>
      </c>
      <c r="J33" s="11">
        <v>1435469559</v>
      </c>
      <c r="K33" s="11" t="b">
        <v>0</v>
      </c>
      <c r="L33" s="11">
        <v>24</v>
      </c>
      <c r="M33" s="11" t="b">
        <v>1</v>
      </c>
      <c r="N33" s="11" t="s">
        <v>8269</v>
      </c>
      <c r="O33" s="14">
        <v>108</v>
      </c>
      <c r="P33" s="11">
        <v>89.67</v>
      </c>
      <c r="Q33" s="16" t="s">
        <v>8315</v>
      </c>
      <c r="R33" s="11" t="s">
        <v>8316</v>
      </c>
      <c r="S33" s="21">
        <v>42183.231006944443</v>
      </c>
      <c r="T33" s="21">
        <v>42228.231006944443</v>
      </c>
    </row>
    <row r="34" spans="1:20" ht="177" x14ac:dyDescent="0.25">
      <c r="A34">
        <v>2795</v>
      </c>
      <c r="B34" s="9" t="s">
        <v>2795</v>
      </c>
      <c r="C34" s="3" t="s">
        <v>6905</v>
      </c>
      <c r="D34" s="12">
        <v>700</v>
      </c>
      <c r="E34" s="13">
        <v>730</v>
      </c>
      <c r="F34" s="11" t="s">
        <v>8218</v>
      </c>
      <c r="G34" s="11" t="s">
        <v>8223</v>
      </c>
      <c r="H34" s="11" t="s">
        <v>8245</v>
      </c>
      <c r="I34" s="11">
        <v>1402095600</v>
      </c>
      <c r="J34" s="11">
        <v>1400675841</v>
      </c>
      <c r="K34" s="11" t="b">
        <v>0</v>
      </c>
      <c r="L34" s="11">
        <v>20</v>
      </c>
      <c r="M34" s="11" t="b">
        <v>1</v>
      </c>
      <c r="N34" s="11" t="s">
        <v>8269</v>
      </c>
      <c r="O34" s="14">
        <v>104</v>
      </c>
      <c r="P34" s="11">
        <v>36.5</v>
      </c>
      <c r="Q34" s="16" t="s">
        <v>8315</v>
      </c>
      <c r="R34" s="11" t="s">
        <v>8316</v>
      </c>
      <c r="S34" s="21">
        <v>41780.525937500002</v>
      </c>
      <c r="T34" s="21">
        <v>41796.958333333336</v>
      </c>
    </row>
    <row r="35" spans="1:20" ht="209" x14ac:dyDescent="0.25">
      <c r="A35">
        <v>2803</v>
      </c>
      <c r="B35" s="9" t="s">
        <v>2803</v>
      </c>
      <c r="C35" s="3" t="s">
        <v>6913</v>
      </c>
      <c r="D35" s="12">
        <v>10000</v>
      </c>
      <c r="E35" s="13">
        <v>12795</v>
      </c>
      <c r="F35" s="11" t="s">
        <v>8218</v>
      </c>
      <c r="G35" s="11" t="s">
        <v>8223</v>
      </c>
      <c r="H35" s="11" t="s">
        <v>8245</v>
      </c>
      <c r="I35" s="11">
        <v>1437004800</v>
      </c>
      <c r="J35" s="11">
        <v>1433295276</v>
      </c>
      <c r="K35" s="11" t="b">
        <v>0</v>
      </c>
      <c r="L35" s="11">
        <v>141</v>
      </c>
      <c r="M35" s="11" t="b">
        <v>1</v>
      </c>
      <c r="N35" s="11" t="s">
        <v>8269</v>
      </c>
      <c r="O35" s="14">
        <v>128</v>
      </c>
      <c r="P35" s="11">
        <v>90.74</v>
      </c>
      <c r="Q35" s="16" t="s">
        <v>8315</v>
      </c>
      <c r="R35" s="11" t="s">
        <v>8316</v>
      </c>
      <c r="S35" s="21">
        <v>42158.065694444449</v>
      </c>
      <c r="T35" s="21">
        <v>42201</v>
      </c>
    </row>
    <row r="36" spans="1:20" ht="65" x14ac:dyDescent="0.25">
      <c r="A36">
        <v>2807</v>
      </c>
      <c r="B36" s="9" t="s">
        <v>2807</v>
      </c>
      <c r="C36" s="3" t="s">
        <v>6917</v>
      </c>
      <c r="D36" s="12">
        <v>5000</v>
      </c>
      <c r="E36" s="13">
        <v>6300</v>
      </c>
      <c r="F36" s="11" t="s">
        <v>8218</v>
      </c>
      <c r="G36" s="11" t="s">
        <v>8223</v>
      </c>
      <c r="H36" s="11" t="s">
        <v>8245</v>
      </c>
      <c r="I36" s="11">
        <v>1435611438</v>
      </c>
      <c r="J36" s="11">
        <v>1433019438</v>
      </c>
      <c r="K36" s="11" t="b">
        <v>0</v>
      </c>
      <c r="L36" s="11">
        <v>93</v>
      </c>
      <c r="M36" s="11" t="b">
        <v>1</v>
      </c>
      <c r="N36" s="11" t="s">
        <v>8269</v>
      </c>
      <c r="O36" s="14">
        <v>126</v>
      </c>
      <c r="P36" s="11">
        <v>67.739999999999995</v>
      </c>
      <c r="Q36" s="16" t="s">
        <v>8315</v>
      </c>
      <c r="R36" s="11" t="s">
        <v>8316</v>
      </c>
      <c r="S36" s="21">
        <v>42154.873124999998</v>
      </c>
      <c r="T36" s="21">
        <v>42184.873124999998</v>
      </c>
    </row>
    <row r="37" spans="1:20" ht="209" x14ac:dyDescent="0.25">
      <c r="A37">
        <v>2808</v>
      </c>
      <c r="B37" s="9" t="s">
        <v>2808</v>
      </c>
      <c r="C37" s="3" t="s">
        <v>6918</v>
      </c>
      <c r="D37" s="12">
        <v>4500</v>
      </c>
      <c r="E37" s="13">
        <v>4511</v>
      </c>
      <c r="F37" s="11" t="s">
        <v>8218</v>
      </c>
      <c r="G37" s="11" t="s">
        <v>8223</v>
      </c>
      <c r="H37" s="11" t="s">
        <v>8245</v>
      </c>
      <c r="I37" s="11">
        <v>1440274735</v>
      </c>
      <c r="J37" s="11">
        <v>1437682735</v>
      </c>
      <c r="K37" s="11" t="b">
        <v>0</v>
      </c>
      <c r="L37" s="11">
        <v>69</v>
      </c>
      <c r="M37" s="11" t="b">
        <v>1</v>
      </c>
      <c r="N37" s="11" t="s">
        <v>8269</v>
      </c>
      <c r="O37" s="14">
        <v>100</v>
      </c>
      <c r="P37" s="11">
        <v>65.38</v>
      </c>
      <c r="Q37" s="16" t="s">
        <v>8315</v>
      </c>
      <c r="R37" s="11" t="s">
        <v>8316</v>
      </c>
      <c r="S37" s="21">
        <v>42208.84646990741</v>
      </c>
      <c r="T37" s="21">
        <v>42238.84646990741</v>
      </c>
    </row>
    <row r="38" spans="1:20" ht="225" x14ac:dyDescent="0.25">
      <c r="A38">
        <v>2809</v>
      </c>
      <c r="B38" s="9" t="s">
        <v>2809</v>
      </c>
      <c r="C38" s="3" t="s">
        <v>6919</v>
      </c>
      <c r="D38" s="12">
        <v>2500</v>
      </c>
      <c r="E38" s="13">
        <v>2560</v>
      </c>
      <c r="F38" s="11" t="s">
        <v>8218</v>
      </c>
      <c r="G38" s="11" t="s">
        <v>8223</v>
      </c>
      <c r="H38" s="11" t="s">
        <v>8245</v>
      </c>
      <c r="I38" s="11">
        <v>1459348740</v>
      </c>
      <c r="J38" s="11">
        <v>1458647725</v>
      </c>
      <c r="K38" s="11" t="b">
        <v>0</v>
      </c>
      <c r="L38" s="11">
        <v>21</v>
      </c>
      <c r="M38" s="11" t="b">
        <v>1</v>
      </c>
      <c r="N38" s="11" t="s">
        <v>8269</v>
      </c>
      <c r="O38" s="14">
        <v>102</v>
      </c>
      <c r="P38" s="11">
        <v>121.9</v>
      </c>
      <c r="Q38" s="16" t="s">
        <v>8315</v>
      </c>
      <c r="R38" s="11" t="s">
        <v>8316</v>
      </c>
      <c r="S38" s="21">
        <v>42451.496817129635</v>
      </c>
      <c r="T38" s="21">
        <v>42459.610416666663</v>
      </c>
    </row>
    <row r="39" spans="1:20" ht="209" x14ac:dyDescent="0.25">
      <c r="A39">
        <v>2810</v>
      </c>
      <c r="B39" s="9" t="s">
        <v>2810</v>
      </c>
      <c r="C39" s="3" t="s">
        <v>6920</v>
      </c>
      <c r="D39" s="12">
        <v>2500</v>
      </c>
      <c r="E39" s="13">
        <v>2705</v>
      </c>
      <c r="F39" s="11" t="s">
        <v>8218</v>
      </c>
      <c r="G39" s="11" t="s">
        <v>8223</v>
      </c>
      <c r="H39" s="11" t="s">
        <v>8245</v>
      </c>
      <c r="I39" s="11">
        <v>1401595140</v>
      </c>
      <c r="J39" s="11">
        <v>1398828064</v>
      </c>
      <c r="K39" s="11" t="b">
        <v>0</v>
      </c>
      <c r="L39" s="11">
        <v>57</v>
      </c>
      <c r="M39" s="11" t="b">
        <v>1</v>
      </c>
      <c r="N39" s="11" t="s">
        <v>8269</v>
      </c>
      <c r="O39" s="14">
        <v>108</v>
      </c>
      <c r="P39" s="11">
        <v>47.46</v>
      </c>
      <c r="Q39" s="16" t="s">
        <v>8315</v>
      </c>
      <c r="R39" s="11" t="s">
        <v>8316</v>
      </c>
      <c r="S39" s="21">
        <v>41759.13962962963</v>
      </c>
      <c r="T39" s="21">
        <v>41791.165972222225</v>
      </c>
    </row>
    <row r="40" spans="1:20" ht="193" x14ac:dyDescent="0.25">
      <c r="A40">
        <v>2813</v>
      </c>
      <c r="B40" s="9" t="s">
        <v>2813</v>
      </c>
      <c r="C40" s="3" t="s">
        <v>6923</v>
      </c>
      <c r="D40" s="12">
        <v>2800</v>
      </c>
      <c r="E40" s="13">
        <v>3572.12</v>
      </c>
      <c r="F40" s="11" t="s">
        <v>8218</v>
      </c>
      <c r="G40" s="11" t="s">
        <v>8223</v>
      </c>
      <c r="H40" s="11" t="s">
        <v>8245</v>
      </c>
      <c r="I40" s="11">
        <v>1481737761</v>
      </c>
      <c r="J40" s="11">
        <v>1479577761</v>
      </c>
      <c r="K40" s="11" t="b">
        <v>0</v>
      </c>
      <c r="L40" s="11">
        <v>96</v>
      </c>
      <c r="M40" s="11" t="b">
        <v>1</v>
      </c>
      <c r="N40" s="11" t="s">
        <v>8269</v>
      </c>
      <c r="O40" s="14">
        <v>128</v>
      </c>
      <c r="P40" s="11">
        <v>37.21</v>
      </c>
      <c r="Q40" s="16" t="s">
        <v>8315</v>
      </c>
      <c r="R40" s="11" t="s">
        <v>8316</v>
      </c>
      <c r="S40" s="21">
        <v>42693.742604166662</v>
      </c>
      <c r="T40" s="21">
        <v>42718.742604166662</v>
      </c>
    </row>
    <row r="41" spans="1:20" ht="193" x14ac:dyDescent="0.25">
      <c r="A41">
        <v>2818</v>
      </c>
      <c r="B41" s="9" t="s">
        <v>2818</v>
      </c>
      <c r="C41" s="3" t="s">
        <v>6928</v>
      </c>
      <c r="D41" s="12">
        <v>10000</v>
      </c>
      <c r="E41" s="13">
        <v>10603</v>
      </c>
      <c r="F41" s="11" t="s">
        <v>8218</v>
      </c>
      <c r="G41" s="11" t="s">
        <v>8223</v>
      </c>
      <c r="H41" s="11" t="s">
        <v>8245</v>
      </c>
      <c r="I41" s="11">
        <v>1443018086</v>
      </c>
      <c r="J41" s="11">
        <v>1441290086</v>
      </c>
      <c r="K41" s="11" t="b">
        <v>0</v>
      </c>
      <c r="L41" s="11">
        <v>102</v>
      </c>
      <c r="M41" s="11" t="b">
        <v>1</v>
      </c>
      <c r="N41" s="11" t="s">
        <v>8269</v>
      </c>
      <c r="O41" s="14">
        <v>106</v>
      </c>
      <c r="P41" s="11">
        <v>103.95</v>
      </c>
      <c r="Q41" s="16" t="s">
        <v>8315</v>
      </c>
      <c r="R41" s="11" t="s">
        <v>8316</v>
      </c>
      <c r="S41" s="21">
        <v>42250.598217592589</v>
      </c>
      <c r="T41" s="21">
        <v>42270.598217592589</v>
      </c>
    </row>
    <row r="42" spans="1:20" ht="225" x14ac:dyDescent="0.25">
      <c r="A42">
        <v>2822</v>
      </c>
      <c r="B42" s="9" t="s">
        <v>2822</v>
      </c>
      <c r="C42" s="3" t="s">
        <v>6932</v>
      </c>
      <c r="D42" s="12">
        <v>6000</v>
      </c>
      <c r="E42" s="13">
        <v>6000</v>
      </c>
      <c r="F42" s="11" t="s">
        <v>8218</v>
      </c>
      <c r="G42" s="11" t="s">
        <v>8223</v>
      </c>
      <c r="H42" s="11" t="s">
        <v>8245</v>
      </c>
      <c r="I42" s="11">
        <v>1427469892</v>
      </c>
      <c r="J42" s="11">
        <v>1424881492</v>
      </c>
      <c r="K42" s="11" t="b">
        <v>0</v>
      </c>
      <c r="L42" s="11">
        <v>94</v>
      </c>
      <c r="M42" s="11" t="b">
        <v>1</v>
      </c>
      <c r="N42" s="11" t="s">
        <v>8269</v>
      </c>
      <c r="O42" s="14">
        <v>100</v>
      </c>
      <c r="P42" s="11">
        <v>63.83</v>
      </c>
      <c r="Q42" s="16" t="s">
        <v>8315</v>
      </c>
      <c r="R42" s="11" t="s">
        <v>8316</v>
      </c>
      <c r="S42" s="21">
        <v>42060.683935185181</v>
      </c>
      <c r="T42" s="21">
        <v>42090.642268518524</v>
      </c>
    </row>
    <row r="43" spans="1:20" ht="145" x14ac:dyDescent="0.25">
      <c r="A43">
        <v>2824</v>
      </c>
      <c r="B43" s="9" t="s">
        <v>2824</v>
      </c>
      <c r="C43" s="3" t="s">
        <v>6934</v>
      </c>
      <c r="D43" s="12">
        <v>650</v>
      </c>
      <c r="E43" s="13">
        <v>760</v>
      </c>
      <c r="F43" s="11" t="s">
        <v>8218</v>
      </c>
      <c r="G43" s="11" t="s">
        <v>8223</v>
      </c>
      <c r="H43" s="11" t="s">
        <v>8245</v>
      </c>
      <c r="I43" s="11">
        <v>1434159780</v>
      </c>
      <c r="J43" s="11">
        <v>1431412196</v>
      </c>
      <c r="K43" s="11" t="b">
        <v>0</v>
      </c>
      <c r="L43" s="11">
        <v>15</v>
      </c>
      <c r="M43" s="11" t="b">
        <v>1</v>
      </c>
      <c r="N43" s="11" t="s">
        <v>8269</v>
      </c>
      <c r="O43" s="14">
        <v>117</v>
      </c>
      <c r="P43" s="11">
        <v>50.67</v>
      </c>
      <c r="Q43" s="16" t="s">
        <v>8315</v>
      </c>
      <c r="R43" s="11" t="s">
        <v>8316</v>
      </c>
      <c r="S43" s="21">
        <v>42136.270787037036</v>
      </c>
      <c r="T43" s="21">
        <v>42168.071527777778</v>
      </c>
    </row>
    <row r="44" spans="1:20" ht="225" x14ac:dyDescent="0.25">
      <c r="A44">
        <v>2826</v>
      </c>
      <c r="B44" s="9" t="s">
        <v>2826</v>
      </c>
      <c r="C44" s="3" t="s">
        <v>6936</v>
      </c>
      <c r="D44" s="12">
        <v>2000</v>
      </c>
      <c r="E44" s="13">
        <v>2155</v>
      </c>
      <c r="F44" s="11" t="s">
        <v>8218</v>
      </c>
      <c r="G44" s="11" t="s">
        <v>8223</v>
      </c>
      <c r="H44" s="11" t="s">
        <v>8245</v>
      </c>
      <c r="I44" s="11">
        <v>1436511600</v>
      </c>
      <c r="J44" s="11">
        <v>1434415812</v>
      </c>
      <c r="K44" s="11" t="b">
        <v>0</v>
      </c>
      <c r="L44" s="11">
        <v>19</v>
      </c>
      <c r="M44" s="11" t="b">
        <v>1</v>
      </c>
      <c r="N44" s="11" t="s">
        <v>8269</v>
      </c>
      <c r="O44" s="14">
        <v>108</v>
      </c>
      <c r="P44" s="11">
        <v>113.42</v>
      </c>
      <c r="Q44" s="16" t="s">
        <v>8315</v>
      </c>
      <c r="R44" s="11" t="s">
        <v>8316</v>
      </c>
      <c r="S44" s="21">
        <v>42171.034861111111</v>
      </c>
      <c r="T44" s="21">
        <v>42195.291666666672</v>
      </c>
    </row>
    <row r="45" spans="1:20" ht="225" x14ac:dyDescent="0.25">
      <c r="A45">
        <v>2827</v>
      </c>
      <c r="B45" s="9" t="s">
        <v>2827</v>
      </c>
      <c r="C45" s="3" t="s">
        <v>6937</v>
      </c>
      <c r="D45" s="12">
        <v>2000</v>
      </c>
      <c r="E45" s="13">
        <v>2405</v>
      </c>
      <c r="F45" s="11" t="s">
        <v>8218</v>
      </c>
      <c r="G45" s="11" t="s">
        <v>8223</v>
      </c>
      <c r="H45" s="11" t="s">
        <v>8245</v>
      </c>
      <c r="I45" s="11">
        <v>1464971400</v>
      </c>
      <c r="J45" s="11">
        <v>1462379066</v>
      </c>
      <c r="K45" s="11" t="b">
        <v>0</v>
      </c>
      <c r="L45" s="11">
        <v>23</v>
      </c>
      <c r="M45" s="11" t="b">
        <v>1</v>
      </c>
      <c r="N45" s="11" t="s">
        <v>8269</v>
      </c>
      <c r="O45" s="14">
        <v>120</v>
      </c>
      <c r="P45" s="11">
        <v>104.57</v>
      </c>
      <c r="Q45" s="16" t="s">
        <v>8315</v>
      </c>
      <c r="R45" s="11" t="s">
        <v>8316</v>
      </c>
      <c r="S45" s="21">
        <v>42494.683634259258</v>
      </c>
      <c r="T45" s="21">
        <v>42524.6875</v>
      </c>
    </row>
    <row r="46" spans="1:20" ht="145" x14ac:dyDescent="0.25">
      <c r="A46">
        <v>2830</v>
      </c>
      <c r="B46" s="9" t="s">
        <v>2830</v>
      </c>
      <c r="C46" s="3" t="s">
        <v>6940</v>
      </c>
      <c r="D46" s="12">
        <v>3000</v>
      </c>
      <c r="E46" s="13">
        <v>3000</v>
      </c>
      <c r="F46" s="11" t="s">
        <v>8218</v>
      </c>
      <c r="G46" s="11" t="s">
        <v>8223</v>
      </c>
      <c r="H46" s="11" t="s">
        <v>8245</v>
      </c>
      <c r="I46" s="11">
        <v>1399867140</v>
      </c>
      <c r="J46" s="11">
        <v>1398802148</v>
      </c>
      <c r="K46" s="11" t="b">
        <v>0</v>
      </c>
      <c r="L46" s="11">
        <v>11</v>
      </c>
      <c r="M46" s="11" t="b">
        <v>1</v>
      </c>
      <c r="N46" s="11" t="s">
        <v>8269</v>
      </c>
      <c r="O46" s="14">
        <v>100</v>
      </c>
      <c r="P46" s="11">
        <v>272.73</v>
      </c>
      <c r="Q46" s="16" t="s">
        <v>8315</v>
      </c>
      <c r="R46" s="11" t="s">
        <v>8316</v>
      </c>
      <c r="S46" s="21">
        <v>41758.839675925927</v>
      </c>
      <c r="T46" s="21">
        <v>41771.165972222225</v>
      </c>
    </row>
    <row r="47" spans="1:20" ht="145" x14ac:dyDescent="0.25">
      <c r="A47">
        <v>2831</v>
      </c>
      <c r="B47" s="9" t="s">
        <v>2831</v>
      </c>
      <c r="C47" s="3" t="s">
        <v>6941</v>
      </c>
      <c r="D47" s="12">
        <v>3000</v>
      </c>
      <c r="E47" s="13">
        <v>3320</v>
      </c>
      <c r="F47" s="11" t="s">
        <v>8218</v>
      </c>
      <c r="G47" s="11" t="s">
        <v>8223</v>
      </c>
      <c r="H47" s="11" t="s">
        <v>8245</v>
      </c>
      <c r="I47" s="11">
        <v>1437076070</v>
      </c>
      <c r="J47" s="11">
        <v>1434484070</v>
      </c>
      <c r="K47" s="11" t="b">
        <v>0</v>
      </c>
      <c r="L47" s="11">
        <v>52</v>
      </c>
      <c r="M47" s="11" t="b">
        <v>1</v>
      </c>
      <c r="N47" s="11" t="s">
        <v>8269</v>
      </c>
      <c r="O47" s="14">
        <v>111</v>
      </c>
      <c r="P47" s="11">
        <v>63.85</v>
      </c>
      <c r="Q47" s="16" t="s">
        <v>8315</v>
      </c>
      <c r="R47" s="11" t="s">
        <v>8316</v>
      </c>
      <c r="S47" s="21">
        <v>42171.824884259258</v>
      </c>
      <c r="T47" s="21">
        <v>42201.824884259258</v>
      </c>
    </row>
    <row r="48" spans="1:20" ht="65" x14ac:dyDescent="0.25">
      <c r="A48">
        <v>2833</v>
      </c>
      <c r="B48" s="9" t="s">
        <v>2833</v>
      </c>
      <c r="C48" s="3" t="s">
        <v>6943</v>
      </c>
      <c r="D48" s="12">
        <v>2700</v>
      </c>
      <c r="E48" s="13">
        <v>2923</v>
      </c>
      <c r="F48" s="11" t="s">
        <v>8218</v>
      </c>
      <c r="G48" s="11" t="s">
        <v>8223</v>
      </c>
      <c r="H48" s="11" t="s">
        <v>8245</v>
      </c>
      <c r="I48" s="11">
        <v>1444528800</v>
      </c>
      <c r="J48" s="11">
        <v>1442804633</v>
      </c>
      <c r="K48" s="11" t="b">
        <v>0</v>
      </c>
      <c r="L48" s="11">
        <v>35</v>
      </c>
      <c r="M48" s="11" t="b">
        <v>1</v>
      </c>
      <c r="N48" s="11" t="s">
        <v>8269</v>
      </c>
      <c r="O48" s="14">
        <v>108</v>
      </c>
      <c r="P48" s="11">
        <v>83.51</v>
      </c>
      <c r="Q48" s="16" t="s">
        <v>8315</v>
      </c>
      <c r="R48" s="11" t="s">
        <v>8316</v>
      </c>
      <c r="S48" s="21">
        <v>42268.127696759257</v>
      </c>
      <c r="T48" s="21">
        <v>42288.083333333328</v>
      </c>
    </row>
    <row r="49" spans="1:20" ht="225" x14ac:dyDescent="0.25">
      <c r="A49">
        <v>2836</v>
      </c>
      <c r="B49" s="9" t="s">
        <v>2836</v>
      </c>
      <c r="C49" s="3" t="s">
        <v>6946</v>
      </c>
      <c r="D49" s="12">
        <v>450</v>
      </c>
      <c r="E49" s="13">
        <v>485</v>
      </c>
      <c r="F49" s="11" t="s">
        <v>8218</v>
      </c>
      <c r="G49" s="11" t="s">
        <v>8223</v>
      </c>
      <c r="H49" s="11" t="s">
        <v>8245</v>
      </c>
      <c r="I49" s="11">
        <v>1487393940</v>
      </c>
      <c r="J49" s="11">
        <v>1484115418</v>
      </c>
      <c r="K49" s="11" t="b">
        <v>0</v>
      </c>
      <c r="L49" s="11">
        <v>11</v>
      </c>
      <c r="M49" s="11" t="b">
        <v>1</v>
      </c>
      <c r="N49" s="11" t="s">
        <v>8269</v>
      </c>
      <c r="O49" s="14">
        <v>108</v>
      </c>
      <c r="P49" s="11">
        <v>44.09</v>
      </c>
      <c r="Q49" s="16" t="s">
        <v>8315</v>
      </c>
      <c r="R49" s="11" t="s">
        <v>8316</v>
      </c>
      <c r="S49" s="21">
        <v>42746.261782407411</v>
      </c>
      <c r="T49" s="21">
        <v>42784.207638888889</v>
      </c>
    </row>
    <row r="50" spans="1:20" ht="193" x14ac:dyDescent="0.25">
      <c r="A50">
        <v>2838</v>
      </c>
      <c r="B50" s="9" t="s">
        <v>2838</v>
      </c>
      <c r="C50" s="3" t="s">
        <v>6948</v>
      </c>
      <c r="D50" s="12">
        <v>2000</v>
      </c>
      <c r="E50" s="13">
        <v>2405</v>
      </c>
      <c r="F50" s="11" t="s">
        <v>8218</v>
      </c>
      <c r="G50" s="11" t="s">
        <v>8223</v>
      </c>
      <c r="H50" s="11" t="s">
        <v>8245</v>
      </c>
      <c r="I50" s="11">
        <v>1407967200</v>
      </c>
      <c r="J50" s="11">
        <v>1406039696</v>
      </c>
      <c r="K50" s="11" t="b">
        <v>0</v>
      </c>
      <c r="L50" s="11">
        <v>54</v>
      </c>
      <c r="M50" s="11" t="b">
        <v>1</v>
      </c>
      <c r="N50" s="11" t="s">
        <v>8269</v>
      </c>
      <c r="O50" s="14">
        <v>120</v>
      </c>
      <c r="P50" s="11">
        <v>44.54</v>
      </c>
      <c r="Q50" s="16" t="s">
        <v>8315</v>
      </c>
      <c r="R50" s="11" t="s">
        <v>8316</v>
      </c>
      <c r="S50" s="21">
        <v>41842.607592592591</v>
      </c>
      <c r="T50" s="21">
        <v>41864.916666666664</v>
      </c>
    </row>
    <row r="51" spans="1:20" ht="209" x14ac:dyDescent="0.25">
      <c r="A51">
        <v>2839</v>
      </c>
      <c r="B51" s="9" t="s">
        <v>2839</v>
      </c>
      <c r="C51" s="3" t="s">
        <v>6949</v>
      </c>
      <c r="D51" s="12">
        <v>3500</v>
      </c>
      <c r="E51" s="13">
        <v>3900</v>
      </c>
      <c r="F51" s="11" t="s">
        <v>8218</v>
      </c>
      <c r="G51" s="11" t="s">
        <v>8223</v>
      </c>
      <c r="H51" s="11" t="s">
        <v>8245</v>
      </c>
      <c r="I51" s="11">
        <v>1408942740</v>
      </c>
      <c r="J51" s="11">
        <v>1406958354</v>
      </c>
      <c r="K51" s="11" t="b">
        <v>0</v>
      </c>
      <c r="L51" s="11">
        <v>31</v>
      </c>
      <c r="M51" s="11" t="b">
        <v>1</v>
      </c>
      <c r="N51" s="11" t="s">
        <v>8269</v>
      </c>
      <c r="O51" s="14">
        <v>111</v>
      </c>
      <c r="P51" s="11">
        <v>125.81</v>
      </c>
      <c r="Q51" s="16" t="s">
        <v>8315</v>
      </c>
      <c r="R51" s="11" t="s">
        <v>8316</v>
      </c>
      <c r="S51" s="21">
        <v>41853.240208333329</v>
      </c>
      <c r="T51" s="21">
        <v>41876.207638888889</v>
      </c>
    </row>
    <row r="52" spans="1:20" ht="209" x14ac:dyDescent="0.25">
      <c r="A52">
        <v>2961</v>
      </c>
      <c r="B52" s="9" t="s">
        <v>2961</v>
      </c>
      <c r="C52" s="3" t="s">
        <v>7071</v>
      </c>
      <c r="D52" s="12">
        <v>5000</v>
      </c>
      <c r="E52" s="13">
        <v>5481</v>
      </c>
      <c r="F52" s="11" t="s">
        <v>8218</v>
      </c>
      <c r="G52" s="11" t="s">
        <v>8223</v>
      </c>
      <c r="H52" s="11" t="s">
        <v>8245</v>
      </c>
      <c r="I52" s="11">
        <v>1427342400</v>
      </c>
      <c r="J52" s="11">
        <v>1424927159</v>
      </c>
      <c r="K52" s="11" t="b">
        <v>0</v>
      </c>
      <c r="L52" s="11">
        <v>108</v>
      </c>
      <c r="M52" s="11" t="b">
        <v>1</v>
      </c>
      <c r="N52" s="11" t="s">
        <v>8269</v>
      </c>
      <c r="O52" s="14">
        <v>110</v>
      </c>
      <c r="P52" s="11">
        <v>50.75</v>
      </c>
      <c r="Q52" s="16" t="s">
        <v>8315</v>
      </c>
      <c r="R52" s="11" t="s">
        <v>8316</v>
      </c>
      <c r="S52" s="21">
        <v>42061.212488425925</v>
      </c>
      <c r="T52" s="21">
        <v>42089.166666666672</v>
      </c>
    </row>
    <row r="53" spans="1:20" ht="209" x14ac:dyDescent="0.25">
      <c r="A53">
        <v>2962</v>
      </c>
      <c r="B53" s="9" t="s">
        <v>2962</v>
      </c>
      <c r="C53" s="3" t="s">
        <v>7072</v>
      </c>
      <c r="D53" s="12">
        <v>1000</v>
      </c>
      <c r="E53" s="13">
        <v>1218</v>
      </c>
      <c r="F53" s="11" t="s">
        <v>8218</v>
      </c>
      <c r="G53" s="11" t="s">
        <v>8223</v>
      </c>
      <c r="H53" s="11" t="s">
        <v>8245</v>
      </c>
      <c r="I53" s="11">
        <v>1425193140</v>
      </c>
      <c r="J53" s="11">
        <v>1422769906</v>
      </c>
      <c r="K53" s="11" t="b">
        <v>0</v>
      </c>
      <c r="L53" s="11">
        <v>20</v>
      </c>
      <c r="M53" s="11" t="b">
        <v>1</v>
      </c>
      <c r="N53" s="11" t="s">
        <v>8269</v>
      </c>
      <c r="O53" s="14">
        <v>122</v>
      </c>
      <c r="P53" s="11">
        <v>60.9</v>
      </c>
      <c r="Q53" s="16" t="s">
        <v>8315</v>
      </c>
      <c r="R53" s="11" t="s">
        <v>8316</v>
      </c>
      <c r="S53" s="21">
        <v>42036.24428240741</v>
      </c>
      <c r="T53" s="21">
        <v>42064.290972222225</v>
      </c>
    </row>
    <row r="54" spans="1:20" ht="209" x14ac:dyDescent="0.25">
      <c r="A54">
        <v>2963</v>
      </c>
      <c r="B54" s="9" t="s">
        <v>2963</v>
      </c>
      <c r="C54" s="3" t="s">
        <v>7073</v>
      </c>
      <c r="D54" s="12">
        <v>10000</v>
      </c>
      <c r="E54" s="13">
        <v>10685</v>
      </c>
      <c r="F54" s="11" t="s">
        <v>8218</v>
      </c>
      <c r="G54" s="11" t="s">
        <v>8223</v>
      </c>
      <c r="H54" s="11" t="s">
        <v>8245</v>
      </c>
      <c r="I54" s="11">
        <v>1435835824</v>
      </c>
      <c r="J54" s="11">
        <v>1433243824</v>
      </c>
      <c r="K54" s="11" t="b">
        <v>0</v>
      </c>
      <c r="L54" s="11">
        <v>98</v>
      </c>
      <c r="M54" s="11" t="b">
        <v>1</v>
      </c>
      <c r="N54" s="11" t="s">
        <v>8269</v>
      </c>
      <c r="O54" s="14">
        <v>107</v>
      </c>
      <c r="P54" s="11">
        <v>109.03</v>
      </c>
      <c r="Q54" s="16" t="s">
        <v>8315</v>
      </c>
      <c r="R54" s="11" t="s">
        <v>8316</v>
      </c>
      <c r="S54" s="21">
        <v>42157.470185185186</v>
      </c>
      <c r="T54" s="21">
        <v>42187.470185185186</v>
      </c>
    </row>
    <row r="55" spans="1:20" ht="193" x14ac:dyDescent="0.25">
      <c r="A55">
        <v>2964</v>
      </c>
      <c r="B55" s="9" t="s">
        <v>2964</v>
      </c>
      <c r="C55" s="3" t="s">
        <v>7074</v>
      </c>
      <c r="D55" s="12">
        <v>5000</v>
      </c>
      <c r="E55" s="13">
        <v>5035.6899999999996</v>
      </c>
      <c r="F55" s="11" t="s">
        <v>8218</v>
      </c>
      <c r="G55" s="11" t="s">
        <v>8223</v>
      </c>
      <c r="H55" s="11" t="s">
        <v>8245</v>
      </c>
      <c r="I55" s="11">
        <v>1407360720</v>
      </c>
      <c r="J55" s="11">
        <v>1404769819</v>
      </c>
      <c r="K55" s="11" t="b">
        <v>0</v>
      </c>
      <c r="L55" s="11">
        <v>196</v>
      </c>
      <c r="M55" s="11" t="b">
        <v>1</v>
      </c>
      <c r="N55" s="11" t="s">
        <v>8269</v>
      </c>
      <c r="O55" s="14">
        <v>101</v>
      </c>
      <c r="P55" s="11">
        <v>25.69</v>
      </c>
      <c r="Q55" s="16" t="s">
        <v>8315</v>
      </c>
      <c r="R55" s="11" t="s">
        <v>8316</v>
      </c>
      <c r="S55" s="21">
        <v>41827.909942129627</v>
      </c>
      <c r="T55" s="21">
        <v>41857.897222222222</v>
      </c>
    </row>
    <row r="56" spans="1:20" ht="209" x14ac:dyDescent="0.25">
      <c r="A56">
        <v>2965</v>
      </c>
      <c r="B56" s="9" t="s">
        <v>2965</v>
      </c>
      <c r="C56" s="3" t="s">
        <v>7075</v>
      </c>
      <c r="D56" s="12">
        <v>1500</v>
      </c>
      <c r="E56" s="13">
        <v>1635</v>
      </c>
      <c r="F56" s="11" t="s">
        <v>8218</v>
      </c>
      <c r="G56" s="11" t="s">
        <v>8223</v>
      </c>
      <c r="H56" s="11" t="s">
        <v>8245</v>
      </c>
      <c r="I56" s="11">
        <v>1436290233</v>
      </c>
      <c r="J56" s="11">
        <v>1433698233</v>
      </c>
      <c r="K56" s="11" t="b">
        <v>0</v>
      </c>
      <c r="L56" s="11">
        <v>39</v>
      </c>
      <c r="M56" s="11" t="b">
        <v>1</v>
      </c>
      <c r="N56" s="11" t="s">
        <v>8269</v>
      </c>
      <c r="O56" s="14">
        <v>109</v>
      </c>
      <c r="P56" s="11">
        <v>41.92</v>
      </c>
      <c r="Q56" s="16" t="s">
        <v>8315</v>
      </c>
      <c r="R56" s="11" t="s">
        <v>8316</v>
      </c>
      <c r="S56" s="21">
        <v>42162.729548611111</v>
      </c>
      <c r="T56" s="21">
        <v>42192.729548611111</v>
      </c>
    </row>
    <row r="57" spans="1:20" ht="209" x14ac:dyDescent="0.25">
      <c r="A57">
        <v>2966</v>
      </c>
      <c r="B57" s="9" t="s">
        <v>2966</v>
      </c>
      <c r="C57" s="3" t="s">
        <v>7076</v>
      </c>
      <c r="D57" s="12">
        <v>10000</v>
      </c>
      <c r="E57" s="13">
        <v>11363</v>
      </c>
      <c r="F57" s="11" t="s">
        <v>8218</v>
      </c>
      <c r="G57" s="11" t="s">
        <v>8223</v>
      </c>
      <c r="H57" s="11" t="s">
        <v>8245</v>
      </c>
      <c r="I57" s="11">
        <v>1442425412</v>
      </c>
      <c r="J57" s="11">
        <v>1439833412</v>
      </c>
      <c r="K57" s="11" t="b">
        <v>0</v>
      </c>
      <c r="L57" s="11">
        <v>128</v>
      </c>
      <c r="M57" s="11" t="b">
        <v>1</v>
      </c>
      <c r="N57" s="11" t="s">
        <v>8269</v>
      </c>
      <c r="O57" s="14">
        <v>114</v>
      </c>
      <c r="P57" s="11">
        <v>88.77</v>
      </c>
      <c r="Q57" s="16" t="s">
        <v>8315</v>
      </c>
      <c r="R57" s="11" t="s">
        <v>8316</v>
      </c>
      <c r="S57" s="21">
        <v>42233.738564814819</v>
      </c>
      <c r="T57" s="21">
        <v>42263.738564814819</v>
      </c>
    </row>
    <row r="58" spans="1:20" ht="161" x14ac:dyDescent="0.25">
      <c r="A58">
        <v>2967</v>
      </c>
      <c r="B58" s="9" t="s">
        <v>2967</v>
      </c>
      <c r="C58" s="3" t="s">
        <v>7077</v>
      </c>
      <c r="D58" s="12">
        <v>5000</v>
      </c>
      <c r="E58" s="13">
        <v>5696</v>
      </c>
      <c r="F58" s="11" t="s">
        <v>8218</v>
      </c>
      <c r="G58" s="11" t="s">
        <v>8223</v>
      </c>
      <c r="H58" s="11" t="s">
        <v>8245</v>
      </c>
      <c r="I58" s="11">
        <v>1425872692</v>
      </c>
      <c r="J58" s="11">
        <v>1423284292</v>
      </c>
      <c r="K58" s="11" t="b">
        <v>0</v>
      </c>
      <c r="L58" s="11">
        <v>71</v>
      </c>
      <c r="M58" s="11" t="b">
        <v>1</v>
      </c>
      <c r="N58" s="11" t="s">
        <v>8269</v>
      </c>
      <c r="O58" s="14">
        <v>114</v>
      </c>
      <c r="P58" s="11">
        <v>80.23</v>
      </c>
      <c r="Q58" s="16" t="s">
        <v>8315</v>
      </c>
      <c r="R58" s="11" t="s">
        <v>8316</v>
      </c>
      <c r="S58" s="21">
        <v>42042.197824074072</v>
      </c>
      <c r="T58" s="21">
        <v>42072.156157407408</v>
      </c>
    </row>
    <row r="59" spans="1:20" ht="129" x14ac:dyDescent="0.25">
      <c r="A59">
        <v>2968</v>
      </c>
      <c r="B59" s="9" t="s">
        <v>2968</v>
      </c>
      <c r="C59" s="3" t="s">
        <v>7078</v>
      </c>
      <c r="D59" s="12">
        <v>3500</v>
      </c>
      <c r="E59" s="13">
        <v>3710</v>
      </c>
      <c r="F59" s="11" t="s">
        <v>8218</v>
      </c>
      <c r="G59" s="11" t="s">
        <v>8223</v>
      </c>
      <c r="H59" s="11" t="s">
        <v>8245</v>
      </c>
      <c r="I59" s="11">
        <v>1471406340</v>
      </c>
      <c r="J59" s="11">
        <v>1470227660</v>
      </c>
      <c r="K59" s="11" t="b">
        <v>0</v>
      </c>
      <c r="L59" s="11">
        <v>47</v>
      </c>
      <c r="M59" s="11" t="b">
        <v>1</v>
      </c>
      <c r="N59" s="11" t="s">
        <v>8269</v>
      </c>
      <c r="O59" s="14">
        <v>106</v>
      </c>
      <c r="P59" s="11">
        <v>78.94</v>
      </c>
      <c r="Q59" s="16" t="s">
        <v>8315</v>
      </c>
      <c r="R59" s="11" t="s">
        <v>8316</v>
      </c>
      <c r="S59" s="21">
        <v>42585.523842592593</v>
      </c>
      <c r="T59" s="21">
        <v>42599.165972222225</v>
      </c>
    </row>
    <row r="60" spans="1:20" ht="193" x14ac:dyDescent="0.25">
      <c r="A60">
        <v>2970</v>
      </c>
      <c r="B60" s="9" t="s">
        <v>2970</v>
      </c>
      <c r="C60" s="3" t="s">
        <v>7080</v>
      </c>
      <c r="D60" s="12">
        <v>6000</v>
      </c>
      <c r="E60" s="13">
        <v>6360</v>
      </c>
      <c r="F60" s="11" t="s">
        <v>8218</v>
      </c>
      <c r="G60" s="11" t="s">
        <v>8223</v>
      </c>
      <c r="H60" s="11" t="s">
        <v>8245</v>
      </c>
      <c r="I60" s="11">
        <v>1405699451</v>
      </c>
      <c r="J60" s="11">
        <v>1403107451</v>
      </c>
      <c r="K60" s="11" t="b">
        <v>0</v>
      </c>
      <c r="L60" s="11">
        <v>91</v>
      </c>
      <c r="M60" s="11" t="b">
        <v>1</v>
      </c>
      <c r="N60" s="11" t="s">
        <v>8269</v>
      </c>
      <c r="O60" s="14">
        <v>106</v>
      </c>
      <c r="P60" s="11">
        <v>69.89</v>
      </c>
      <c r="Q60" s="16" t="s">
        <v>8315</v>
      </c>
      <c r="R60" s="11" t="s">
        <v>8316</v>
      </c>
      <c r="S60" s="21">
        <v>41808.669571759259</v>
      </c>
      <c r="T60" s="21">
        <v>41838.669571759259</v>
      </c>
    </row>
    <row r="61" spans="1:20" ht="209" x14ac:dyDescent="0.25">
      <c r="A61">
        <v>2971</v>
      </c>
      <c r="B61" s="9" t="s">
        <v>2971</v>
      </c>
      <c r="C61" s="3" t="s">
        <v>7081</v>
      </c>
      <c r="D61" s="12">
        <v>3200</v>
      </c>
      <c r="E61" s="13">
        <v>3205</v>
      </c>
      <c r="F61" s="11" t="s">
        <v>8218</v>
      </c>
      <c r="G61" s="11" t="s">
        <v>8223</v>
      </c>
      <c r="H61" s="11" t="s">
        <v>8245</v>
      </c>
      <c r="I61" s="11">
        <v>1409500078</v>
      </c>
      <c r="J61" s="11">
        <v>1406908078</v>
      </c>
      <c r="K61" s="11" t="b">
        <v>0</v>
      </c>
      <c r="L61" s="11">
        <v>43</v>
      </c>
      <c r="M61" s="11" t="b">
        <v>1</v>
      </c>
      <c r="N61" s="11" t="s">
        <v>8269</v>
      </c>
      <c r="O61" s="14">
        <v>100</v>
      </c>
      <c r="P61" s="11">
        <v>74.53</v>
      </c>
      <c r="Q61" s="16" t="s">
        <v>8315</v>
      </c>
      <c r="R61" s="11" t="s">
        <v>8316</v>
      </c>
      <c r="S61" s="21">
        <v>41852.658310185187</v>
      </c>
      <c r="T61" s="21">
        <v>41882.658310185187</v>
      </c>
    </row>
    <row r="62" spans="1:20" ht="129" x14ac:dyDescent="0.25">
      <c r="A62">
        <v>2972</v>
      </c>
      <c r="B62" s="9" t="s">
        <v>2972</v>
      </c>
      <c r="C62" s="3" t="s">
        <v>7082</v>
      </c>
      <c r="D62" s="12">
        <v>2000</v>
      </c>
      <c r="E62" s="13">
        <v>2107</v>
      </c>
      <c r="F62" s="11" t="s">
        <v>8218</v>
      </c>
      <c r="G62" s="11" t="s">
        <v>8223</v>
      </c>
      <c r="H62" s="11" t="s">
        <v>8245</v>
      </c>
      <c r="I62" s="11">
        <v>1480899600</v>
      </c>
      <c r="J62" s="11">
        <v>1479609520</v>
      </c>
      <c r="K62" s="11" t="b">
        <v>0</v>
      </c>
      <c r="L62" s="11">
        <v>17</v>
      </c>
      <c r="M62" s="11" t="b">
        <v>1</v>
      </c>
      <c r="N62" s="11" t="s">
        <v>8269</v>
      </c>
      <c r="O62" s="14">
        <v>105</v>
      </c>
      <c r="P62" s="11">
        <v>123.94</v>
      </c>
      <c r="Q62" s="16" t="s">
        <v>8315</v>
      </c>
      <c r="R62" s="11" t="s">
        <v>8316</v>
      </c>
      <c r="S62" s="21">
        <v>42694.110185185185</v>
      </c>
      <c r="T62" s="21">
        <v>42709.041666666672</v>
      </c>
    </row>
    <row r="63" spans="1:20" ht="193" x14ac:dyDescent="0.25">
      <c r="A63">
        <v>2973</v>
      </c>
      <c r="B63" s="9" t="s">
        <v>2973</v>
      </c>
      <c r="C63" s="3" t="s">
        <v>7083</v>
      </c>
      <c r="D63" s="12">
        <v>5000</v>
      </c>
      <c r="E63" s="13">
        <v>8740</v>
      </c>
      <c r="F63" s="11" t="s">
        <v>8218</v>
      </c>
      <c r="G63" s="11" t="s">
        <v>8223</v>
      </c>
      <c r="H63" s="11" t="s">
        <v>8245</v>
      </c>
      <c r="I63" s="11">
        <v>1451620800</v>
      </c>
      <c r="J63" s="11">
        <v>1449171508</v>
      </c>
      <c r="K63" s="11" t="b">
        <v>0</v>
      </c>
      <c r="L63" s="11">
        <v>33</v>
      </c>
      <c r="M63" s="11" t="b">
        <v>1</v>
      </c>
      <c r="N63" s="11" t="s">
        <v>8269</v>
      </c>
      <c r="O63" s="14">
        <v>175</v>
      </c>
      <c r="P63" s="11">
        <v>264.85000000000002</v>
      </c>
      <c r="Q63" s="16" t="s">
        <v>8315</v>
      </c>
      <c r="R63" s="11" t="s">
        <v>8316</v>
      </c>
      <c r="S63" s="21">
        <v>42341.818379629629</v>
      </c>
      <c r="T63" s="21">
        <v>42370.166666666672</v>
      </c>
    </row>
    <row r="64" spans="1:20" ht="209" x14ac:dyDescent="0.25">
      <c r="A64">
        <v>2974</v>
      </c>
      <c r="B64" s="9" t="s">
        <v>2974</v>
      </c>
      <c r="C64" s="3" t="s">
        <v>7084</v>
      </c>
      <c r="D64" s="12">
        <v>5000</v>
      </c>
      <c r="E64" s="13">
        <v>5100</v>
      </c>
      <c r="F64" s="11" t="s">
        <v>8218</v>
      </c>
      <c r="G64" s="11" t="s">
        <v>8223</v>
      </c>
      <c r="H64" s="11" t="s">
        <v>8245</v>
      </c>
      <c r="I64" s="11">
        <v>1411695300</v>
      </c>
      <c r="J64" s="11">
        <v>1409275671</v>
      </c>
      <c r="K64" s="11" t="b">
        <v>0</v>
      </c>
      <c r="L64" s="11">
        <v>87</v>
      </c>
      <c r="M64" s="11" t="b">
        <v>1</v>
      </c>
      <c r="N64" s="11" t="s">
        <v>8269</v>
      </c>
      <c r="O64" s="14">
        <v>102</v>
      </c>
      <c r="P64" s="11">
        <v>58.62</v>
      </c>
      <c r="Q64" s="16" t="s">
        <v>8315</v>
      </c>
      <c r="R64" s="11" t="s">
        <v>8316</v>
      </c>
      <c r="S64" s="21">
        <v>41880.061006944445</v>
      </c>
      <c r="T64" s="21">
        <v>41908.065972222219</v>
      </c>
    </row>
    <row r="65" spans="1:20" ht="225" x14ac:dyDescent="0.25">
      <c r="A65">
        <v>2975</v>
      </c>
      <c r="B65" s="9" t="s">
        <v>2975</v>
      </c>
      <c r="C65" s="3" t="s">
        <v>7085</v>
      </c>
      <c r="D65" s="12">
        <v>8000</v>
      </c>
      <c r="E65" s="13">
        <v>8010</v>
      </c>
      <c r="F65" s="11" t="s">
        <v>8218</v>
      </c>
      <c r="G65" s="11" t="s">
        <v>8223</v>
      </c>
      <c r="H65" s="11" t="s">
        <v>8245</v>
      </c>
      <c r="I65" s="11">
        <v>1417057200</v>
      </c>
      <c r="J65" s="11">
        <v>1414599886</v>
      </c>
      <c r="K65" s="11" t="b">
        <v>0</v>
      </c>
      <c r="L65" s="11">
        <v>113</v>
      </c>
      <c r="M65" s="11" t="b">
        <v>1</v>
      </c>
      <c r="N65" s="11" t="s">
        <v>8269</v>
      </c>
      <c r="O65" s="14">
        <v>100</v>
      </c>
      <c r="P65" s="11">
        <v>70.88</v>
      </c>
      <c r="Q65" s="16" t="s">
        <v>8315</v>
      </c>
      <c r="R65" s="11" t="s">
        <v>8316</v>
      </c>
      <c r="S65" s="21">
        <v>41941.683865740742</v>
      </c>
      <c r="T65" s="21">
        <v>41970.125</v>
      </c>
    </row>
    <row r="66" spans="1:20" ht="273" x14ac:dyDescent="0.25">
      <c r="A66">
        <v>2977</v>
      </c>
      <c r="B66" s="9" t="s">
        <v>2977</v>
      </c>
      <c r="C66" s="3" t="s">
        <v>7087</v>
      </c>
      <c r="D66" s="12">
        <v>3000</v>
      </c>
      <c r="E66" s="13">
        <v>3407</v>
      </c>
      <c r="F66" s="11" t="s">
        <v>8218</v>
      </c>
      <c r="G66" s="11" t="s">
        <v>8223</v>
      </c>
      <c r="H66" s="11" t="s">
        <v>8245</v>
      </c>
      <c r="I66" s="11">
        <v>1427076840</v>
      </c>
      <c r="J66" s="11">
        <v>1421960934</v>
      </c>
      <c r="K66" s="11" t="b">
        <v>0</v>
      </c>
      <c r="L66" s="11">
        <v>30</v>
      </c>
      <c r="M66" s="11" t="b">
        <v>1</v>
      </c>
      <c r="N66" s="11" t="s">
        <v>8269</v>
      </c>
      <c r="O66" s="14">
        <v>114</v>
      </c>
      <c r="P66" s="11">
        <v>113.57</v>
      </c>
      <c r="Q66" s="16" t="s">
        <v>8315</v>
      </c>
      <c r="R66" s="11" t="s">
        <v>8316</v>
      </c>
      <c r="S66" s="21">
        <v>42026.88118055556</v>
      </c>
      <c r="T66" s="21">
        <v>42086.093055555553</v>
      </c>
    </row>
    <row r="67" spans="1:20" ht="209" x14ac:dyDescent="0.25">
      <c r="A67">
        <v>2978</v>
      </c>
      <c r="B67" s="9" t="s">
        <v>2978</v>
      </c>
      <c r="C67" s="3" t="s">
        <v>7088</v>
      </c>
      <c r="D67" s="12">
        <v>750</v>
      </c>
      <c r="E67" s="13">
        <v>971</v>
      </c>
      <c r="F67" s="11" t="s">
        <v>8218</v>
      </c>
      <c r="G67" s="11" t="s">
        <v>8223</v>
      </c>
      <c r="H67" s="11" t="s">
        <v>8245</v>
      </c>
      <c r="I67" s="11">
        <v>1413784740</v>
      </c>
      <c r="J67" s="11">
        <v>1412954547</v>
      </c>
      <c r="K67" s="11" t="b">
        <v>0</v>
      </c>
      <c r="L67" s="11">
        <v>16</v>
      </c>
      <c r="M67" s="11" t="b">
        <v>1</v>
      </c>
      <c r="N67" s="11" t="s">
        <v>8269</v>
      </c>
      <c r="O67" s="14">
        <v>129</v>
      </c>
      <c r="P67" s="11">
        <v>60.69</v>
      </c>
      <c r="Q67" s="16" t="s">
        <v>8315</v>
      </c>
      <c r="R67" s="11" t="s">
        <v>8316</v>
      </c>
      <c r="S67" s="21">
        <v>41922.640590277777</v>
      </c>
      <c r="T67" s="21">
        <v>41932.249305555553</v>
      </c>
    </row>
    <row r="68" spans="1:20" ht="209" x14ac:dyDescent="0.25">
      <c r="A68">
        <v>2979</v>
      </c>
      <c r="B68" s="9" t="s">
        <v>2979</v>
      </c>
      <c r="C68" s="3" t="s">
        <v>7089</v>
      </c>
      <c r="D68" s="12">
        <v>5000</v>
      </c>
      <c r="E68" s="13">
        <v>5070</v>
      </c>
      <c r="F68" s="11" t="s">
        <v>8218</v>
      </c>
      <c r="G68" s="11" t="s">
        <v>8223</v>
      </c>
      <c r="H68" s="11" t="s">
        <v>8245</v>
      </c>
      <c r="I68" s="11">
        <v>1420524000</v>
      </c>
      <c r="J68" s="11">
        <v>1419104823</v>
      </c>
      <c r="K68" s="11" t="b">
        <v>0</v>
      </c>
      <c r="L68" s="11">
        <v>46</v>
      </c>
      <c r="M68" s="11" t="b">
        <v>1</v>
      </c>
      <c r="N68" s="11" t="s">
        <v>8269</v>
      </c>
      <c r="O68" s="14">
        <v>101</v>
      </c>
      <c r="P68" s="11">
        <v>110.22</v>
      </c>
      <c r="Q68" s="16" t="s">
        <v>8315</v>
      </c>
      <c r="R68" s="11" t="s">
        <v>8316</v>
      </c>
      <c r="S68" s="21">
        <v>41993.824340277773</v>
      </c>
      <c r="T68" s="21">
        <v>42010.25</v>
      </c>
    </row>
    <row r="69" spans="1:20" ht="161" x14ac:dyDescent="0.25">
      <c r="A69">
        <v>2980</v>
      </c>
      <c r="B69" s="9" t="s">
        <v>2980</v>
      </c>
      <c r="C69" s="3" t="s">
        <v>7090</v>
      </c>
      <c r="D69" s="12">
        <v>3000</v>
      </c>
      <c r="E69" s="13">
        <v>3275</v>
      </c>
      <c r="F69" s="11" t="s">
        <v>8218</v>
      </c>
      <c r="G69" s="11" t="s">
        <v>8223</v>
      </c>
      <c r="H69" s="11" t="s">
        <v>8245</v>
      </c>
      <c r="I69" s="11">
        <v>1440381600</v>
      </c>
      <c r="J69" s="11">
        <v>1438639130</v>
      </c>
      <c r="K69" s="11" t="b">
        <v>0</v>
      </c>
      <c r="L69" s="11">
        <v>24</v>
      </c>
      <c r="M69" s="11" t="b">
        <v>1</v>
      </c>
      <c r="N69" s="11" t="s">
        <v>8269</v>
      </c>
      <c r="O69" s="14">
        <v>109</v>
      </c>
      <c r="P69" s="11">
        <v>136.46</v>
      </c>
      <c r="Q69" s="16" t="s">
        <v>8315</v>
      </c>
      <c r="R69" s="11" t="s">
        <v>8316</v>
      </c>
      <c r="S69" s="21">
        <v>42219.915856481486</v>
      </c>
      <c r="T69" s="21">
        <v>42240.083333333328</v>
      </c>
    </row>
    <row r="70" spans="1:20" ht="209" x14ac:dyDescent="0.25">
      <c r="A70">
        <v>3147</v>
      </c>
      <c r="B70" s="9" t="s">
        <v>3147</v>
      </c>
      <c r="C70" s="3" t="s">
        <v>7257</v>
      </c>
      <c r="D70" s="12">
        <v>20000</v>
      </c>
      <c r="E70" s="13">
        <v>23505</v>
      </c>
      <c r="F70" s="11" t="s">
        <v>8218</v>
      </c>
      <c r="G70" s="11" t="s">
        <v>8223</v>
      </c>
      <c r="H70" s="11" t="s">
        <v>8245</v>
      </c>
      <c r="I70" s="11">
        <v>1415319355</v>
      </c>
      <c r="J70" s="11">
        <v>1411859755</v>
      </c>
      <c r="K70" s="11" t="b">
        <v>1</v>
      </c>
      <c r="L70" s="11">
        <v>213</v>
      </c>
      <c r="M70" s="11" t="b">
        <v>1</v>
      </c>
      <c r="N70" s="11" t="s">
        <v>8269</v>
      </c>
      <c r="O70" s="14">
        <v>118</v>
      </c>
      <c r="P70" s="11">
        <v>110.35</v>
      </c>
      <c r="Q70" s="16" t="s">
        <v>8315</v>
      </c>
      <c r="R70" s="11" t="s">
        <v>8316</v>
      </c>
      <c r="S70" s="21">
        <v>41909.969386574077</v>
      </c>
      <c r="T70" s="21">
        <v>41950.011053240742</v>
      </c>
    </row>
    <row r="71" spans="1:20" ht="97" x14ac:dyDescent="0.25">
      <c r="A71">
        <v>3148</v>
      </c>
      <c r="B71" s="9" t="s">
        <v>3148</v>
      </c>
      <c r="C71" s="3" t="s">
        <v>7258</v>
      </c>
      <c r="D71" s="12">
        <v>1800</v>
      </c>
      <c r="E71" s="13">
        <v>2361</v>
      </c>
      <c r="F71" s="11" t="s">
        <v>8218</v>
      </c>
      <c r="G71" s="11" t="s">
        <v>8223</v>
      </c>
      <c r="H71" s="11" t="s">
        <v>8245</v>
      </c>
      <c r="I71" s="11">
        <v>1412136000</v>
      </c>
      <c r="J71" s="11">
        <v>1410278284</v>
      </c>
      <c r="K71" s="11" t="b">
        <v>1</v>
      </c>
      <c r="L71" s="11">
        <v>57</v>
      </c>
      <c r="M71" s="11" t="b">
        <v>1</v>
      </c>
      <c r="N71" s="11" t="s">
        <v>8269</v>
      </c>
      <c r="O71" s="14">
        <v>131</v>
      </c>
      <c r="P71" s="11">
        <v>41.42</v>
      </c>
      <c r="Q71" s="16" t="s">
        <v>8315</v>
      </c>
      <c r="R71" s="11" t="s">
        <v>8316</v>
      </c>
      <c r="S71" s="21">
        <v>41891.665324074071</v>
      </c>
      <c r="T71" s="21">
        <v>41913.166666666664</v>
      </c>
    </row>
    <row r="72" spans="1:20" ht="225" x14ac:dyDescent="0.25">
      <c r="A72">
        <v>3149</v>
      </c>
      <c r="B72" s="9" t="s">
        <v>3149</v>
      </c>
      <c r="C72" s="3" t="s">
        <v>7259</v>
      </c>
      <c r="D72" s="12">
        <v>1250</v>
      </c>
      <c r="E72" s="13">
        <v>1300</v>
      </c>
      <c r="F72" s="11" t="s">
        <v>8218</v>
      </c>
      <c r="G72" s="11" t="s">
        <v>8223</v>
      </c>
      <c r="H72" s="11" t="s">
        <v>8245</v>
      </c>
      <c r="I72" s="11">
        <v>1354845600</v>
      </c>
      <c r="J72" s="11">
        <v>1352766300</v>
      </c>
      <c r="K72" s="11" t="b">
        <v>1</v>
      </c>
      <c r="L72" s="11">
        <v>25</v>
      </c>
      <c r="M72" s="11" t="b">
        <v>1</v>
      </c>
      <c r="N72" s="11" t="s">
        <v>8269</v>
      </c>
      <c r="O72" s="14">
        <v>104</v>
      </c>
      <c r="P72" s="11">
        <v>52</v>
      </c>
      <c r="Q72" s="16" t="s">
        <v>8315</v>
      </c>
      <c r="R72" s="11" t="s">
        <v>8316</v>
      </c>
      <c r="S72" s="21">
        <v>41226.017361111109</v>
      </c>
      <c r="T72" s="21">
        <v>41250.083333333336</v>
      </c>
    </row>
    <row r="73" spans="1:20" ht="241" x14ac:dyDescent="0.25">
      <c r="A73">
        <v>3150</v>
      </c>
      <c r="B73" s="9" t="s">
        <v>3150</v>
      </c>
      <c r="C73" s="3" t="s">
        <v>7260</v>
      </c>
      <c r="D73" s="12">
        <v>3500</v>
      </c>
      <c r="E73" s="13">
        <v>3535</v>
      </c>
      <c r="F73" s="11" t="s">
        <v>8218</v>
      </c>
      <c r="G73" s="11" t="s">
        <v>8223</v>
      </c>
      <c r="H73" s="11" t="s">
        <v>8245</v>
      </c>
      <c r="I73" s="11">
        <v>1295928000</v>
      </c>
      <c r="J73" s="11">
        <v>1288160403</v>
      </c>
      <c r="K73" s="11" t="b">
        <v>1</v>
      </c>
      <c r="L73" s="11">
        <v>104</v>
      </c>
      <c r="M73" s="11" t="b">
        <v>1</v>
      </c>
      <c r="N73" s="11" t="s">
        <v>8269</v>
      </c>
      <c r="O73" s="14">
        <v>101</v>
      </c>
      <c r="P73" s="11">
        <v>33.99</v>
      </c>
      <c r="Q73" s="16" t="s">
        <v>8315</v>
      </c>
      <c r="R73" s="11" t="s">
        <v>8316</v>
      </c>
      <c r="S73" s="21">
        <v>40478.263923611114</v>
      </c>
      <c r="T73" s="21">
        <v>40568.166666666664</v>
      </c>
    </row>
    <row r="74" spans="1:20" ht="177" x14ac:dyDescent="0.25">
      <c r="A74">
        <v>3151</v>
      </c>
      <c r="B74" s="9" t="s">
        <v>3151</v>
      </c>
      <c r="C74" s="3" t="s">
        <v>7261</v>
      </c>
      <c r="D74" s="12">
        <v>3500</v>
      </c>
      <c r="E74" s="13">
        <v>3514</v>
      </c>
      <c r="F74" s="11" t="s">
        <v>8218</v>
      </c>
      <c r="G74" s="11" t="s">
        <v>8223</v>
      </c>
      <c r="H74" s="11" t="s">
        <v>8245</v>
      </c>
      <c r="I74" s="11">
        <v>1410379774</v>
      </c>
      <c r="J74" s="11">
        <v>1407787774</v>
      </c>
      <c r="K74" s="11" t="b">
        <v>1</v>
      </c>
      <c r="L74" s="11">
        <v>34</v>
      </c>
      <c r="M74" s="11" t="b">
        <v>1</v>
      </c>
      <c r="N74" s="11" t="s">
        <v>8269</v>
      </c>
      <c r="O74" s="14">
        <v>100</v>
      </c>
      <c r="P74" s="11">
        <v>103.35</v>
      </c>
      <c r="Q74" s="16" t="s">
        <v>8315</v>
      </c>
      <c r="R74" s="11" t="s">
        <v>8316</v>
      </c>
      <c r="S74" s="21">
        <v>41862.83997685185</v>
      </c>
      <c r="T74" s="21">
        <v>41892.83997685185</v>
      </c>
    </row>
    <row r="75" spans="1:20" ht="177" x14ac:dyDescent="0.25">
      <c r="A75">
        <v>3153</v>
      </c>
      <c r="B75" s="9" t="s">
        <v>3153</v>
      </c>
      <c r="C75" s="3" t="s">
        <v>7263</v>
      </c>
      <c r="D75" s="12">
        <v>3000</v>
      </c>
      <c r="E75" s="13">
        <v>10067.5</v>
      </c>
      <c r="F75" s="11" t="s">
        <v>8218</v>
      </c>
      <c r="G75" s="11" t="s">
        <v>8223</v>
      </c>
      <c r="H75" s="11" t="s">
        <v>8245</v>
      </c>
      <c r="I75" s="11">
        <v>1304225940</v>
      </c>
      <c r="J75" s="11">
        <v>1301542937</v>
      </c>
      <c r="K75" s="11" t="b">
        <v>1</v>
      </c>
      <c r="L75" s="11">
        <v>241</v>
      </c>
      <c r="M75" s="11" t="b">
        <v>1</v>
      </c>
      <c r="N75" s="11" t="s">
        <v>8269</v>
      </c>
      <c r="O75" s="14">
        <v>336</v>
      </c>
      <c r="P75" s="11">
        <v>41.77</v>
      </c>
      <c r="Q75" s="16" t="s">
        <v>8315</v>
      </c>
      <c r="R75" s="11" t="s">
        <v>8316</v>
      </c>
      <c r="S75" s="21">
        <v>40633.154363425929</v>
      </c>
      <c r="T75" s="21">
        <v>40664.207638888889</v>
      </c>
    </row>
    <row r="76" spans="1:20" ht="209" x14ac:dyDescent="0.25">
      <c r="A76">
        <v>3154</v>
      </c>
      <c r="B76" s="9" t="s">
        <v>3154</v>
      </c>
      <c r="C76" s="3" t="s">
        <v>7264</v>
      </c>
      <c r="D76" s="12">
        <v>7000</v>
      </c>
      <c r="E76" s="13">
        <v>7905</v>
      </c>
      <c r="F76" s="11" t="s">
        <v>8218</v>
      </c>
      <c r="G76" s="11" t="s">
        <v>8223</v>
      </c>
      <c r="H76" s="11" t="s">
        <v>8245</v>
      </c>
      <c r="I76" s="11">
        <v>1333310458</v>
      </c>
      <c r="J76" s="11">
        <v>1330722058</v>
      </c>
      <c r="K76" s="11" t="b">
        <v>1</v>
      </c>
      <c r="L76" s="11">
        <v>123</v>
      </c>
      <c r="M76" s="11" t="b">
        <v>1</v>
      </c>
      <c r="N76" s="11" t="s">
        <v>8269</v>
      </c>
      <c r="O76" s="14">
        <v>113</v>
      </c>
      <c r="P76" s="11">
        <v>64.27</v>
      </c>
      <c r="Q76" s="16" t="s">
        <v>8315</v>
      </c>
      <c r="R76" s="11" t="s">
        <v>8316</v>
      </c>
      <c r="S76" s="21">
        <v>40970.875671296293</v>
      </c>
      <c r="T76" s="21">
        <v>41000.834004629629</v>
      </c>
    </row>
    <row r="77" spans="1:20" ht="225" x14ac:dyDescent="0.25">
      <c r="A77">
        <v>3156</v>
      </c>
      <c r="B77" s="9" t="s">
        <v>3156</v>
      </c>
      <c r="C77" s="3" t="s">
        <v>7266</v>
      </c>
      <c r="D77" s="12">
        <v>5500</v>
      </c>
      <c r="E77" s="13">
        <v>5600</v>
      </c>
      <c r="F77" s="11" t="s">
        <v>8218</v>
      </c>
      <c r="G77" s="11" t="s">
        <v>8223</v>
      </c>
      <c r="H77" s="11" t="s">
        <v>8245</v>
      </c>
      <c r="I77" s="11">
        <v>1338591144</v>
      </c>
      <c r="J77" s="11">
        <v>1335567144</v>
      </c>
      <c r="K77" s="11" t="b">
        <v>1</v>
      </c>
      <c r="L77" s="11">
        <v>89</v>
      </c>
      <c r="M77" s="11" t="b">
        <v>1</v>
      </c>
      <c r="N77" s="11" t="s">
        <v>8269</v>
      </c>
      <c r="O77" s="14">
        <v>102</v>
      </c>
      <c r="P77" s="11">
        <v>62.92</v>
      </c>
      <c r="Q77" s="16" t="s">
        <v>8315</v>
      </c>
      <c r="R77" s="11" t="s">
        <v>8316</v>
      </c>
      <c r="S77" s="21">
        <v>41026.953055555554</v>
      </c>
      <c r="T77" s="21">
        <v>41061.953055555554</v>
      </c>
    </row>
    <row r="78" spans="1:20" ht="97" x14ac:dyDescent="0.25">
      <c r="A78">
        <v>3157</v>
      </c>
      <c r="B78" s="9" t="s">
        <v>3157</v>
      </c>
      <c r="C78" s="3" t="s">
        <v>7267</v>
      </c>
      <c r="D78" s="12">
        <v>4000</v>
      </c>
      <c r="E78" s="13">
        <v>4040</v>
      </c>
      <c r="F78" s="11" t="s">
        <v>8218</v>
      </c>
      <c r="G78" s="11" t="s">
        <v>8223</v>
      </c>
      <c r="H78" s="11" t="s">
        <v>8245</v>
      </c>
      <c r="I78" s="11">
        <v>1405746000</v>
      </c>
      <c r="J78" s="11">
        <v>1404932105</v>
      </c>
      <c r="K78" s="11" t="b">
        <v>1</v>
      </c>
      <c r="L78" s="11">
        <v>41</v>
      </c>
      <c r="M78" s="11" t="b">
        <v>1</v>
      </c>
      <c r="N78" s="11" t="s">
        <v>8269</v>
      </c>
      <c r="O78" s="14">
        <v>101</v>
      </c>
      <c r="P78" s="11">
        <v>98.54</v>
      </c>
      <c r="Q78" s="16" t="s">
        <v>8315</v>
      </c>
      <c r="R78" s="11" t="s">
        <v>8316</v>
      </c>
      <c r="S78" s="21">
        <v>41829.788252314815</v>
      </c>
      <c r="T78" s="21">
        <v>41839.208333333336</v>
      </c>
    </row>
    <row r="79" spans="1:20" ht="97" x14ac:dyDescent="0.25">
      <c r="A79">
        <v>3158</v>
      </c>
      <c r="B79" s="9" t="s">
        <v>3158</v>
      </c>
      <c r="C79" s="3" t="s">
        <v>7268</v>
      </c>
      <c r="D79" s="12">
        <v>5000</v>
      </c>
      <c r="E79" s="13">
        <v>5700</v>
      </c>
      <c r="F79" s="11" t="s">
        <v>8218</v>
      </c>
      <c r="G79" s="11" t="s">
        <v>8223</v>
      </c>
      <c r="H79" s="11" t="s">
        <v>8245</v>
      </c>
      <c r="I79" s="11">
        <v>1374523752</v>
      </c>
      <c r="J79" s="11">
        <v>1371931752</v>
      </c>
      <c r="K79" s="11" t="b">
        <v>1</v>
      </c>
      <c r="L79" s="11">
        <v>69</v>
      </c>
      <c r="M79" s="11" t="b">
        <v>1</v>
      </c>
      <c r="N79" s="11" t="s">
        <v>8269</v>
      </c>
      <c r="O79" s="14">
        <v>114</v>
      </c>
      <c r="P79" s="11">
        <v>82.61</v>
      </c>
      <c r="Q79" s="16" t="s">
        <v>8315</v>
      </c>
      <c r="R79" s="11" t="s">
        <v>8316</v>
      </c>
      <c r="S79" s="21">
        <v>41447.839722222219</v>
      </c>
      <c r="T79" s="21">
        <v>41477.839722222219</v>
      </c>
    </row>
    <row r="80" spans="1:20" ht="161" x14ac:dyDescent="0.25">
      <c r="A80">
        <v>3159</v>
      </c>
      <c r="B80" s="9" t="s">
        <v>3159</v>
      </c>
      <c r="C80" s="3" t="s">
        <v>7269</v>
      </c>
      <c r="D80" s="12">
        <v>1500</v>
      </c>
      <c r="E80" s="13">
        <v>2002.22</v>
      </c>
      <c r="F80" s="11" t="s">
        <v>8218</v>
      </c>
      <c r="G80" s="11" t="s">
        <v>8223</v>
      </c>
      <c r="H80" s="11" t="s">
        <v>8245</v>
      </c>
      <c r="I80" s="11">
        <v>1326927600</v>
      </c>
      <c r="J80" s="11">
        <v>1323221761</v>
      </c>
      <c r="K80" s="11" t="b">
        <v>1</v>
      </c>
      <c r="L80" s="11">
        <v>52</v>
      </c>
      <c r="M80" s="11" t="b">
        <v>1</v>
      </c>
      <c r="N80" s="11" t="s">
        <v>8269</v>
      </c>
      <c r="O80" s="14">
        <v>133</v>
      </c>
      <c r="P80" s="11">
        <v>38.5</v>
      </c>
      <c r="Q80" s="16" t="s">
        <v>8315</v>
      </c>
      <c r="R80" s="11" t="s">
        <v>8316</v>
      </c>
      <c r="S80" s="21">
        <v>40884.066678240742</v>
      </c>
      <c r="T80" s="21">
        <v>40926.958333333336</v>
      </c>
    </row>
    <row r="81" spans="1:20" ht="209" x14ac:dyDescent="0.25">
      <c r="A81">
        <v>3160</v>
      </c>
      <c r="B81" s="9" t="s">
        <v>3160</v>
      </c>
      <c r="C81" s="3" t="s">
        <v>7270</v>
      </c>
      <c r="D81" s="12">
        <v>4500</v>
      </c>
      <c r="E81" s="13">
        <v>4569</v>
      </c>
      <c r="F81" s="11" t="s">
        <v>8218</v>
      </c>
      <c r="G81" s="11" t="s">
        <v>8223</v>
      </c>
      <c r="H81" s="11" t="s">
        <v>8245</v>
      </c>
      <c r="I81" s="11">
        <v>1407905940</v>
      </c>
      <c r="J81" s="11">
        <v>1405923687</v>
      </c>
      <c r="K81" s="11" t="b">
        <v>1</v>
      </c>
      <c r="L81" s="11">
        <v>57</v>
      </c>
      <c r="M81" s="11" t="b">
        <v>1</v>
      </c>
      <c r="N81" s="11" t="s">
        <v>8269</v>
      </c>
      <c r="O81" s="14">
        <v>102</v>
      </c>
      <c r="P81" s="11">
        <v>80.16</v>
      </c>
      <c r="Q81" s="16" t="s">
        <v>8315</v>
      </c>
      <c r="R81" s="11" t="s">
        <v>8316</v>
      </c>
      <c r="S81" s="21">
        <v>41841.26489583333</v>
      </c>
      <c r="T81" s="21">
        <v>41864.207638888889</v>
      </c>
    </row>
    <row r="82" spans="1:20" ht="225" x14ac:dyDescent="0.25">
      <c r="A82">
        <v>3162</v>
      </c>
      <c r="B82" s="9" t="s">
        <v>3162</v>
      </c>
      <c r="C82" s="3" t="s">
        <v>7272</v>
      </c>
      <c r="D82" s="12">
        <v>4000</v>
      </c>
      <c r="E82" s="13">
        <v>5086</v>
      </c>
      <c r="F82" s="11" t="s">
        <v>8218</v>
      </c>
      <c r="G82" s="11" t="s">
        <v>8223</v>
      </c>
      <c r="H82" s="11" t="s">
        <v>8245</v>
      </c>
      <c r="I82" s="11">
        <v>1404698400</v>
      </c>
      <c r="J82" s="11">
        <v>1402331262</v>
      </c>
      <c r="K82" s="11" t="b">
        <v>1</v>
      </c>
      <c r="L82" s="11">
        <v>63</v>
      </c>
      <c r="M82" s="11" t="b">
        <v>1</v>
      </c>
      <c r="N82" s="11" t="s">
        <v>8269</v>
      </c>
      <c r="O82" s="14">
        <v>127</v>
      </c>
      <c r="P82" s="11">
        <v>80.73</v>
      </c>
      <c r="Q82" s="16" t="s">
        <v>8315</v>
      </c>
      <c r="R82" s="11" t="s">
        <v>8316</v>
      </c>
      <c r="S82" s="21">
        <v>41799.685902777775</v>
      </c>
      <c r="T82" s="21">
        <v>41827.083333333336</v>
      </c>
    </row>
    <row r="83" spans="1:20" ht="193" x14ac:dyDescent="0.25">
      <c r="A83">
        <v>3163</v>
      </c>
      <c r="B83" s="9" t="s">
        <v>3163</v>
      </c>
      <c r="C83" s="3" t="s">
        <v>7273</v>
      </c>
      <c r="D83" s="12">
        <v>13000</v>
      </c>
      <c r="E83" s="13">
        <v>14450</v>
      </c>
      <c r="F83" s="11" t="s">
        <v>8218</v>
      </c>
      <c r="G83" s="11" t="s">
        <v>8223</v>
      </c>
      <c r="H83" s="11" t="s">
        <v>8245</v>
      </c>
      <c r="I83" s="11">
        <v>1402855525</v>
      </c>
      <c r="J83" s="11">
        <v>1400263525</v>
      </c>
      <c r="K83" s="11" t="b">
        <v>1</v>
      </c>
      <c r="L83" s="11">
        <v>72</v>
      </c>
      <c r="M83" s="11" t="b">
        <v>1</v>
      </c>
      <c r="N83" s="11" t="s">
        <v>8269</v>
      </c>
      <c r="O83" s="14">
        <v>111</v>
      </c>
      <c r="P83" s="11">
        <v>200.69</v>
      </c>
      <c r="Q83" s="16" t="s">
        <v>8315</v>
      </c>
      <c r="R83" s="11" t="s">
        <v>8316</v>
      </c>
      <c r="S83" s="21">
        <v>41775.753761574073</v>
      </c>
      <c r="T83" s="21">
        <v>41805.753761574073</v>
      </c>
    </row>
    <row r="84" spans="1:20" ht="193" x14ac:dyDescent="0.25">
      <c r="A84">
        <v>3164</v>
      </c>
      <c r="B84" s="9" t="s">
        <v>3164</v>
      </c>
      <c r="C84" s="3" t="s">
        <v>7274</v>
      </c>
      <c r="D84" s="12">
        <v>2500</v>
      </c>
      <c r="E84" s="13">
        <v>2669</v>
      </c>
      <c r="F84" s="11" t="s">
        <v>8218</v>
      </c>
      <c r="G84" s="11" t="s">
        <v>8223</v>
      </c>
      <c r="H84" s="11" t="s">
        <v>8245</v>
      </c>
      <c r="I84" s="11">
        <v>1402341615</v>
      </c>
      <c r="J84" s="11">
        <v>1399490415</v>
      </c>
      <c r="K84" s="11" t="b">
        <v>1</v>
      </c>
      <c r="L84" s="11">
        <v>71</v>
      </c>
      <c r="M84" s="11" t="b">
        <v>1</v>
      </c>
      <c r="N84" s="11" t="s">
        <v>8269</v>
      </c>
      <c r="O84" s="14">
        <v>107</v>
      </c>
      <c r="P84" s="11">
        <v>37.590000000000003</v>
      </c>
      <c r="Q84" s="16" t="s">
        <v>8315</v>
      </c>
      <c r="R84" s="11" t="s">
        <v>8316</v>
      </c>
      <c r="S84" s="21">
        <v>41766.80572916667</v>
      </c>
      <c r="T84" s="21">
        <v>41799.80572916667</v>
      </c>
    </row>
    <row r="85" spans="1:20" ht="193" x14ac:dyDescent="0.25">
      <c r="A85">
        <v>3165</v>
      </c>
      <c r="B85" s="9" t="s">
        <v>3165</v>
      </c>
      <c r="C85" s="3" t="s">
        <v>7275</v>
      </c>
      <c r="D85" s="12">
        <v>750</v>
      </c>
      <c r="E85" s="13">
        <v>1220</v>
      </c>
      <c r="F85" s="11" t="s">
        <v>8218</v>
      </c>
      <c r="G85" s="11" t="s">
        <v>8223</v>
      </c>
      <c r="H85" s="11" t="s">
        <v>8245</v>
      </c>
      <c r="I85" s="11">
        <v>1304395140</v>
      </c>
      <c r="J85" s="11">
        <v>1302493760</v>
      </c>
      <c r="K85" s="11" t="b">
        <v>1</v>
      </c>
      <c r="L85" s="11">
        <v>21</v>
      </c>
      <c r="M85" s="11" t="b">
        <v>1</v>
      </c>
      <c r="N85" s="11" t="s">
        <v>8269</v>
      </c>
      <c r="O85" s="14">
        <v>163</v>
      </c>
      <c r="P85" s="11">
        <v>58.1</v>
      </c>
      <c r="Q85" s="16" t="s">
        <v>8315</v>
      </c>
      <c r="R85" s="11" t="s">
        <v>8316</v>
      </c>
      <c r="S85" s="21">
        <v>40644.159259259257</v>
      </c>
      <c r="T85" s="21">
        <v>40666.165972222225</v>
      </c>
    </row>
    <row r="86" spans="1:20" ht="209" x14ac:dyDescent="0.25">
      <c r="A86">
        <v>3166</v>
      </c>
      <c r="B86" s="9" t="s">
        <v>3166</v>
      </c>
      <c r="C86" s="3" t="s">
        <v>7276</v>
      </c>
      <c r="D86" s="12">
        <v>35000</v>
      </c>
      <c r="E86" s="13">
        <v>56079.83</v>
      </c>
      <c r="F86" s="11" t="s">
        <v>8218</v>
      </c>
      <c r="G86" s="11" t="s">
        <v>8223</v>
      </c>
      <c r="H86" s="11" t="s">
        <v>8245</v>
      </c>
      <c r="I86" s="11">
        <v>1416988740</v>
      </c>
      <c r="J86" s="11">
        <v>1414514153</v>
      </c>
      <c r="K86" s="11" t="b">
        <v>1</v>
      </c>
      <c r="L86" s="11">
        <v>930</v>
      </c>
      <c r="M86" s="11" t="b">
        <v>1</v>
      </c>
      <c r="N86" s="11" t="s">
        <v>8269</v>
      </c>
      <c r="O86" s="14">
        <v>160</v>
      </c>
      <c r="P86" s="11">
        <v>60.3</v>
      </c>
      <c r="Q86" s="16" t="s">
        <v>8315</v>
      </c>
      <c r="R86" s="11" t="s">
        <v>8316</v>
      </c>
      <c r="S86" s="21">
        <v>41940.69158564815</v>
      </c>
      <c r="T86" s="21">
        <v>41969.332638888889</v>
      </c>
    </row>
    <row r="87" spans="1:20" ht="97" x14ac:dyDescent="0.25">
      <c r="A87">
        <v>3167</v>
      </c>
      <c r="B87" s="9" t="s">
        <v>3167</v>
      </c>
      <c r="C87" s="3" t="s">
        <v>7277</v>
      </c>
      <c r="D87" s="12">
        <v>3000</v>
      </c>
      <c r="E87" s="13">
        <v>3485</v>
      </c>
      <c r="F87" s="11" t="s">
        <v>8218</v>
      </c>
      <c r="G87" s="11" t="s">
        <v>8223</v>
      </c>
      <c r="H87" s="11" t="s">
        <v>8245</v>
      </c>
      <c r="I87" s="11">
        <v>1406952781</v>
      </c>
      <c r="J87" s="11">
        <v>1405743181</v>
      </c>
      <c r="K87" s="11" t="b">
        <v>1</v>
      </c>
      <c r="L87" s="11">
        <v>55</v>
      </c>
      <c r="M87" s="11" t="b">
        <v>1</v>
      </c>
      <c r="N87" s="11" t="s">
        <v>8269</v>
      </c>
      <c r="O87" s="14">
        <v>116</v>
      </c>
      <c r="P87" s="11">
        <v>63.36</v>
      </c>
      <c r="Q87" s="16" t="s">
        <v>8315</v>
      </c>
      <c r="R87" s="11" t="s">
        <v>8316</v>
      </c>
      <c r="S87" s="21">
        <v>41839.175706018519</v>
      </c>
      <c r="T87" s="21">
        <v>41853.175706018519</v>
      </c>
    </row>
    <row r="88" spans="1:20" ht="193" x14ac:dyDescent="0.25">
      <c r="A88">
        <v>3168</v>
      </c>
      <c r="B88" s="9" t="s">
        <v>3168</v>
      </c>
      <c r="C88" s="3" t="s">
        <v>7278</v>
      </c>
      <c r="D88" s="12">
        <v>2500</v>
      </c>
      <c r="E88" s="13">
        <v>3105</v>
      </c>
      <c r="F88" s="11" t="s">
        <v>8218</v>
      </c>
      <c r="G88" s="11" t="s">
        <v>8223</v>
      </c>
      <c r="H88" s="11" t="s">
        <v>8245</v>
      </c>
      <c r="I88" s="11">
        <v>1402696800</v>
      </c>
      <c r="J88" s="11">
        <v>1399948353</v>
      </c>
      <c r="K88" s="11" t="b">
        <v>1</v>
      </c>
      <c r="L88" s="11">
        <v>61</v>
      </c>
      <c r="M88" s="11" t="b">
        <v>1</v>
      </c>
      <c r="N88" s="11" t="s">
        <v>8269</v>
      </c>
      <c r="O88" s="14">
        <v>124</v>
      </c>
      <c r="P88" s="11">
        <v>50.9</v>
      </c>
      <c r="Q88" s="16" t="s">
        <v>8315</v>
      </c>
      <c r="R88" s="11" t="s">
        <v>8316</v>
      </c>
      <c r="S88" s="21">
        <v>41772.105937500004</v>
      </c>
      <c r="T88" s="21">
        <v>41803.916666666664</v>
      </c>
    </row>
    <row r="89" spans="1:20" ht="113" x14ac:dyDescent="0.25">
      <c r="A89">
        <v>3169</v>
      </c>
      <c r="B89" s="9" t="s">
        <v>3169</v>
      </c>
      <c r="C89" s="3" t="s">
        <v>7279</v>
      </c>
      <c r="D89" s="12">
        <v>8000</v>
      </c>
      <c r="E89" s="13">
        <v>8241</v>
      </c>
      <c r="F89" s="11" t="s">
        <v>8218</v>
      </c>
      <c r="G89" s="11" t="s">
        <v>8223</v>
      </c>
      <c r="H89" s="11" t="s">
        <v>8245</v>
      </c>
      <c r="I89" s="11">
        <v>1386910740</v>
      </c>
      <c r="J89" s="11">
        <v>1384364561</v>
      </c>
      <c r="K89" s="11" t="b">
        <v>1</v>
      </c>
      <c r="L89" s="11">
        <v>82</v>
      </c>
      <c r="M89" s="11" t="b">
        <v>1</v>
      </c>
      <c r="N89" s="11" t="s">
        <v>8269</v>
      </c>
      <c r="O89" s="14">
        <v>103</v>
      </c>
      <c r="P89" s="11">
        <v>100.5</v>
      </c>
      <c r="Q89" s="16" t="s">
        <v>8315</v>
      </c>
      <c r="R89" s="11" t="s">
        <v>8316</v>
      </c>
      <c r="S89" s="21">
        <v>41591.737974537034</v>
      </c>
      <c r="T89" s="21">
        <v>41621.207638888889</v>
      </c>
    </row>
    <row r="90" spans="1:20" ht="161" x14ac:dyDescent="0.25">
      <c r="A90">
        <v>3170</v>
      </c>
      <c r="B90" s="9" t="s">
        <v>3170</v>
      </c>
      <c r="C90" s="3" t="s">
        <v>7280</v>
      </c>
      <c r="D90" s="12">
        <v>2000</v>
      </c>
      <c r="E90" s="13">
        <v>2245</v>
      </c>
      <c r="F90" s="11" t="s">
        <v>8218</v>
      </c>
      <c r="G90" s="11" t="s">
        <v>8223</v>
      </c>
      <c r="H90" s="11" t="s">
        <v>8245</v>
      </c>
      <c r="I90" s="11">
        <v>1404273600</v>
      </c>
      <c r="J90" s="11">
        <v>1401414944</v>
      </c>
      <c r="K90" s="11" t="b">
        <v>1</v>
      </c>
      <c r="L90" s="11">
        <v>71</v>
      </c>
      <c r="M90" s="11" t="b">
        <v>1</v>
      </c>
      <c r="N90" s="11" t="s">
        <v>8269</v>
      </c>
      <c r="O90" s="14">
        <v>112</v>
      </c>
      <c r="P90" s="11">
        <v>31.62</v>
      </c>
      <c r="Q90" s="16" t="s">
        <v>8315</v>
      </c>
      <c r="R90" s="11" t="s">
        <v>8316</v>
      </c>
      <c r="S90" s="21">
        <v>41789.080370370371</v>
      </c>
      <c r="T90" s="21">
        <v>41822.166666666664</v>
      </c>
    </row>
    <row r="91" spans="1:20" ht="209" x14ac:dyDescent="0.25">
      <c r="A91">
        <v>3172</v>
      </c>
      <c r="B91" s="9" t="s">
        <v>3172</v>
      </c>
      <c r="C91" s="3" t="s">
        <v>7282</v>
      </c>
      <c r="D91" s="12">
        <v>2000</v>
      </c>
      <c r="E91" s="13">
        <v>2300</v>
      </c>
      <c r="F91" s="11" t="s">
        <v>8218</v>
      </c>
      <c r="G91" s="11" t="s">
        <v>8223</v>
      </c>
      <c r="H91" s="11" t="s">
        <v>8245</v>
      </c>
      <c r="I91" s="11">
        <v>1329240668</v>
      </c>
      <c r="J91" s="11">
        <v>1326648668</v>
      </c>
      <c r="K91" s="11" t="b">
        <v>1</v>
      </c>
      <c r="L91" s="11">
        <v>29</v>
      </c>
      <c r="M91" s="11" t="b">
        <v>1</v>
      </c>
      <c r="N91" s="11" t="s">
        <v>8269</v>
      </c>
      <c r="O91" s="14">
        <v>115</v>
      </c>
      <c r="P91" s="11">
        <v>79.31</v>
      </c>
      <c r="Q91" s="16" t="s">
        <v>8315</v>
      </c>
      <c r="R91" s="11" t="s">
        <v>8316</v>
      </c>
      <c r="S91" s="21">
        <v>40923.729953703703</v>
      </c>
      <c r="T91" s="21">
        <v>40953.729953703703</v>
      </c>
    </row>
    <row r="92" spans="1:20" ht="225" x14ac:dyDescent="0.25">
      <c r="A92">
        <v>3173</v>
      </c>
      <c r="B92" s="9" t="s">
        <v>3173</v>
      </c>
      <c r="C92" s="3" t="s">
        <v>7283</v>
      </c>
      <c r="D92" s="12">
        <v>10000</v>
      </c>
      <c r="E92" s="13">
        <v>10300</v>
      </c>
      <c r="F92" s="11" t="s">
        <v>8218</v>
      </c>
      <c r="G92" s="11" t="s">
        <v>8223</v>
      </c>
      <c r="H92" s="11" t="s">
        <v>8245</v>
      </c>
      <c r="I92" s="11">
        <v>1411765492</v>
      </c>
      <c r="J92" s="11">
        <v>1409173492</v>
      </c>
      <c r="K92" s="11" t="b">
        <v>1</v>
      </c>
      <c r="L92" s="11">
        <v>74</v>
      </c>
      <c r="M92" s="11" t="b">
        <v>1</v>
      </c>
      <c r="N92" s="11" t="s">
        <v>8269</v>
      </c>
      <c r="O92" s="14">
        <v>103</v>
      </c>
      <c r="P92" s="11">
        <v>139.19</v>
      </c>
      <c r="Q92" s="16" t="s">
        <v>8315</v>
      </c>
      <c r="R92" s="11" t="s">
        <v>8316</v>
      </c>
      <c r="S92" s="21">
        <v>41878.878379629627</v>
      </c>
      <c r="T92" s="21">
        <v>41908.878379629627</v>
      </c>
    </row>
    <row r="93" spans="1:20" ht="209" x14ac:dyDescent="0.25">
      <c r="A93">
        <v>3174</v>
      </c>
      <c r="B93" s="9" t="s">
        <v>3174</v>
      </c>
      <c r="C93" s="3" t="s">
        <v>7284</v>
      </c>
      <c r="D93" s="12">
        <v>3000</v>
      </c>
      <c r="E93" s="13">
        <v>3034</v>
      </c>
      <c r="F93" s="11" t="s">
        <v>8218</v>
      </c>
      <c r="G93" s="11" t="s">
        <v>8223</v>
      </c>
      <c r="H93" s="11" t="s">
        <v>8245</v>
      </c>
      <c r="I93" s="11">
        <v>1408999508</v>
      </c>
      <c r="J93" s="11">
        <v>1407789908</v>
      </c>
      <c r="K93" s="11" t="b">
        <v>1</v>
      </c>
      <c r="L93" s="11">
        <v>23</v>
      </c>
      <c r="M93" s="11" t="b">
        <v>1</v>
      </c>
      <c r="N93" s="11" t="s">
        <v>8269</v>
      </c>
      <c r="O93" s="14">
        <v>101</v>
      </c>
      <c r="P93" s="11">
        <v>131.91</v>
      </c>
      <c r="Q93" s="16" t="s">
        <v>8315</v>
      </c>
      <c r="R93" s="11" t="s">
        <v>8316</v>
      </c>
      <c r="S93" s="21">
        <v>41862.864675925928</v>
      </c>
      <c r="T93" s="21">
        <v>41876.864675925928</v>
      </c>
    </row>
    <row r="94" spans="1:20" ht="257" x14ac:dyDescent="0.25">
      <c r="A94">
        <v>3175</v>
      </c>
      <c r="B94" s="9" t="s">
        <v>3175</v>
      </c>
      <c r="C94" s="3" t="s">
        <v>7285</v>
      </c>
      <c r="D94" s="12">
        <v>5000</v>
      </c>
      <c r="E94" s="13">
        <v>5478</v>
      </c>
      <c r="F94" s="11" t="s">
        <v>8218</v>
      </c>
      <c r="G94" s="11" t="s">
        <v>8223</v>
      </c>
      <c r="H94" s="11" t="s">
        <v>8245</v>
      </c>
      <c r="I94" s="11">
        <v>1297977427</v>
      </c>
      <c r="J94" s="11">
        <v>1292793427</v>
      </c>
      <c r="K94" s="11" t="b">
        <v>1</v>
      </c>
      <c r="L94" s="11">
        <v>60</v>
      </c>
      <c r="M94" s="11" t="b">
        <v>1</v>
      </c>
      <c r="N94" s="11" t="s">
        <v>8269</v>
      </c>
      <c r="O94" s="14">
        <v>110</v>
      </c>
      <c r="P94" s="11">
        <v>91.3</v>
      </c>
      <c r="Q94" s="16" t="s">
        <v>8315</v>
      </c>
      <c r="R94" s="11" t="s">
        <v>8316</v>
      </c>
      <c r="S94" s="21">
        <v>40531.886886574073</v>
      </c>
      <c r="T94" s="21">
        <v>40591.886886574073</v>
      </c>
    </row>
    <row r="95" spans="1:20" ht="209" x14ac:dyDescent="0.25">
      <c r="A95">
        <v>3176</v>
      </c>
      <c r="B95" s="9" t="s">
        <v>3176</v>
      </c>
      <c r="C95" s="3" t="s">
        <v>7286</v>
      </c>
      <c r="D95" s="12">
        <v>1900</v>
      </c>
      <c r="E95" s="13">
        <v>2182</v>
      </c>
      <c r="F95" s="11" t="s">
        <v>8218</v>
      </c>
      <c r="G95" s="11" t="s">
        <v>8223</v>
      </c>
      <c r="H95" s="11" t="s">
        <v>8245</v>
      </c>
      <c r="I95" s="11">
        <v>1376838000</v>
      </c>
      <c r="J95" s="11">
        <v>1374531631</v>
      </c>
      <c r="K95" s="11" t="b">
        <v>1</v>
      </c>
      <c r="L95" s="11">
        <v>55</v>
      </c>
      <c r="M95" s="11" t="b">
        <v>1</v>
      </c>
      <c r="N95" s="11" t="s">
        <v>8269</v>
      </c>
      <c r="O95" s="14">
        <v>115</v>
      </c>
      <c r="P95" s="11">
        <v>39.67</v>
      </c>
      <c r="Q95" s="16" t="s">
        <v>8315</v>
      </c>
      <c r="R95" s="11" t="s">
        <v>8316</v>
      </c>
      <c r="S95" s="21">
        <v>41477.930914351848</v>
      </c>
      <c r="T95" s="21">
        <v>41504.625</v>
      </c>
    </row>
    <row r="96" spans="1:20" ht="209" x14ac:dyDescent="0.25">
      <c r="A96">
        <v>3177</v>
      </c>
      <c r="B96" s="9" t="s">
        <v>3177</v>
      </c>
      <c r="C96" s="3" t="s">
        <v>7287</v>
      </c>
      <c r="D96" s="12">
        <v>2500</v>
      </c>
      <c r="E96" s="13">
        <v>2935</v>
      </c>
      <c r="F96" s="11" t="s">
        <v>8218</v>
      </c>
      <c r="G96" s="11" t="s">
        <v>8223</v>
      </c>
      <c r="H96" s="11" t="s">
        <v>8245</v>
      </c>
      <c r="I96" s="11">
        <v>1403366409</v>
      </c>
      <c r="J96" s="11">
        <v>1400774409</v>
      </c>
      <c r="K96" s="11" t="b">
        <v>1</v>
      </c>
      <c r="L96" s="11">
        <v>51</v>
      </c>
      <c r="M96" s="11" t="b">
        <v>1</v>
      </c>
      <c r="N96" s="11" t="s">
        <v>8269</v>
      </c>
      <c r="O96" s="14">
        <v>117</v>
      </c>
      <c r="P96" s="11">
        <v>57.55</v>
      </c>
      <c r="Q96" s="16" t="s">
        <v>8315</v>
      </c>
      <c r="R96" s="11" t="s">
        <v>8316</v>
      </c>
      <c r="S96" s="21">
        <v>41781.666770833333</v>
      </c>
      <c r="T96" s="21">
        <v>41811.666770833333</v>
      </c>
    </row>
    <row r="97" spans="1:20" ht="161" x14ac:dyDescent="0.25">
      <c r="A97">
        <v>3179</v>
      </c>
      <c r="B97" s="9" t="s">
        <v>3179</v>
      </c>
      <c r="C97" s="3" t="s">
        <v>7289</v>
      </c>
      <c r="D97" s="12">
        <v>4200</v>
      </c>
      <c r="E97" s="13">
        <v>4794.82</v>
      </c>
      <c r="F97" s="11" t="s">
        <v>8218</v>
      </c>
      <c r="G97" s="11" t="s">
        <v>8223</v>
      </c>
      <c r="H97" s="11" t="s">
        <v>8245</v>
      </c>
      <c r="I97" s="11">
        <v>1367859071</v>
      </c>
      <c r="J97" s="11">
        <v>1365699071</v>
      </c>
      <c r="K97" s="11" t="b">
        <v>1</v>
      </c>
      <c r="L97" s="11">
        <v>62</v>
      </c>
      <c r="M97" s="11" t="b">
        <v>1</v>
      </c>
      <c r="N97" s="11" t="s">
        <v>8269</v>
      </c>
      <c r="O97" s="14">
        <v>114</v>
      </c>
      <c r="P97" s="11">
        <v>77.34</v>
      </c>
      <c r="Q97" s="16" t="s">
        <v>8315</v>
      </c>
      <c r="R97" s="11" t="s">
        <v>8316</v>
      </c>
      <c r="S97" s="21">
        <v>41375.702210648145</v>
      </c>
      <c r="T97" s="21">
        <v>41400.702210648145</v>
      </c>
    </row>
    <row r="98" spans="1:20" ht="209" x14ac:dyDescent="0.25">
      <c r="A98">
        <v>3182</v>
      </c>
      <c r="B98" s="9" t="s">
        <v>3182</v>
      </c>
      <c r="C98" s="3" t="s">
        <v>7292</v>
      </c>
      <c r="D98" s="12">
        <v>7000</v>
      </c>
      <c r="E98" s="13">
        <v>7062</v>
      </c>
      <c r="F98" s="11" t="s">
        <v>8218</v>
      </c>
      <c r="G98" s="11" t="s">
        <v>8223</v>
      </c>
      <c r="H98" s="11" t="s">
        <v>8245</v>
      </c>
      <c r="I98" s="11">
        <v>1328029200</v>
      </c>
      <c r="J98" s="11">
        <v>1323211621</v>
      </c>
      <c r="K98" s="11" t="b">
        <v>1</v>
      </c>
      <c r="L98" s="11">
        <v>151</v>
      </c>
      <c r="M98" s="11" t="b">
        <v>1</v>
      </c>
      <c r="N98" s="11" t="s">
        <v>8269</v>
      </c>
      <c r="O98" s="14">
        <v>101</v>
      </c>
      <c r="P98" s="11">
        <v>46.77</v>
      </c>
      <c r="Q98" s="16" t="s">
        <v>8315</v>
      </c>
      <c r="R98" s="11" t="s">
        <v>8316</v>
      </c>
      <c r="S98" s="21">
        <v>40883.949317129627</v>
      </c>
      <c r="T98" s="21">
        <v>40939.708333333336</v>
      </c>
    </row>
    <row r="99" spans="1:20" ht="161" x14ac:dyDescent="0.25">
      <c r="A99">
        <v>3183</v>
      </c>
      <c r="B99" s="9" t="s">
        <v>3183</v>
      </c>
      <c r="C99" s="3" t="s">
        <v>7293</v>
      </c>
      <c r="D99" s="12">
        <v>2500</v>
      </c>
      <c r="E99" s="13">
        <v>2725</v>
      </c>
      <c r="F99" s="11" t="s">
        <v>8218</v>
      </c>
      <c r="G99" s="11" t="s">
        <v>8223</v>
      </c>
      <c r="H99" s="11" t="s">
        <v>8245</v>
      </c>
      <c r="I99" s="11">
        <v>1377284669</v>
      </c>
      <c r="J99" s="11">
        <v>1375729469</v>
      </c>
      <c r="K99" s="11" t="b">
        <v>1</v>
      </c>
      <c r="L99" s="11">
        <v>68</v>
      </c>
      <c r="M99" s="11" t="b">
        <v>1</v>
      </c>
      <c r="N99" s="11" t="s">
        <v>8269</v>
      </c>
      <c r="O99" s="14">
        <v>109</v>
      </c>
      <c r="P99" s="11">
        <v>40.07</v>
      </c>
      <c r="Q99" s="16" t="s">
        <v>8315</v>
      </c>
      <c r="R99" s="11" t="s">
        <v>8316</v>
      </c>
      <c r="S99" s="21">
        <v>41491.79478009259</v>
      </c>
      <c r="T99" s="21">
        <v>41509.79478009259</v>
      </c>
    </row>
    <row r="100" spans="1:20" ht="161" x14ac:dyDescent="0.25">
      <c r="A100">
        <v>3184</v>
      </c>
      <c r="B100" s="9" t="s">
        <v>3184</v>
      </c>
      <c r="C100" s="3" t="s">
        <v>7294</v>
      </c>
      <c r="D100" s="12">
        <v>4300</v>
      </c>
      <c r="E100" s="13">
        <v>4610</v>
      </c>
      <c r="F100" s="11" t="s">
        <v>8218</v>
      </c>
      <c r="G100" s="11" t="s">
        <v>8223</v>
      </c>
      <c r="H100" s="11" t="s">
        <v>8245</v>
      </c>
      <c r="I100" s="11">
        <v>1404258631</v>
      </c>
      <c r="J100" s="11">
        <v>1401666631</v>
      </c>
      <c r="K100" s="11" t="b">
        <v>1</v>
      </c>
      <c r="L100" s="11">
        <v>46</v>
      </c>
      <c r="M100" s="11" t="b">
        <v>1</v>
      </c>
      <c r="N100" s="11" t="s">
        <v>8269</v>
      </c>
      <c r="O100" s="14">
        <v>107</v>
      </c>
      <c r="P100" s="11">
        <v>100.22</v>
      </c>
      <c r="Q100" s="16" t="s">
        <v>8315</v>
      </c>
      <c r="R100" s="11" t="s">
        <v>8316</v>
      </c>
      <c r="S100" s="21">
        <v>41791.993414351848</v>
      </c>
      <c r="T100" s="21">
        <v>41821.993414351848</v>
      </c>
    </row>
    <row r="101" spans="1:20" ht="209" x14ac:dyDescent="0.25">
      <c r="A101">
        <v>3187</v>
      </c>
      <c r="B101" s="9" t="s">
        <v>3187</v>
      </c>
      <c r="C101" s="3" t="s">
        <v>7297</v>
      </c>
      <c r="D101" s="12">
        <v>15000</v>
      </c>
      <c r="E101" s="13">
        <v>17444</v>
      </c>
      <c r="F101" s="11" t="s">
        <v>8218</v>
      </c>
      <c r="G101" s="11" t="s">
        <v>8223</v>
      </c>
      <c r="H101" s="11" t="s">
        <v>8245</v>
      </c>
      <c r="I101" s="11">
        <v>1407167973</v>
      </c>
      <c r="J101" s="11">
        <v>1405439973</v>
      </c>
      <c r="K101" s="11" t="b">
        <v>1</v>
      </c>
      <c r="L101" s="11">
        <v>244</v>
      </c>
      <c r="M101" s="11" t="b">
        <v>1</v>
      </c>
      <c r="N101" s="11" t="s">
        <v>8269</v>
      </c>
      <c r="O101" s="14">
        <v>116</v>
      </c>
      <c r="P101" s="11">
        <v>71.489999999999995</v>
      </c>
      <c r="Q101" s="16" t="s">
        <v>8315</v>
      </c>
      <c r="R101" s="11" t="s">
        <v>8316</v>
      </c>
      <c r="S101" s="21">
        <v>41835.666354166664</v>
      </c>
      <c r="T101" s="21">
        <v>41855.666354166664</v>
      </c>
    </row>
    <row r="102" spans="1:20" ht="193" x14ac:dyDescent="0.25">
      <c r="A102">
        <v>3208</v>
      </c>
      <c r="B102" s="9" t="s">
        <v>3208</v>
      </c>
      <c r="C102" s="3" t="s">
        <v>7318</v>
      </c>
      <c r="D102" s="12">
        <v>5000</v>
      </c>
      <c r="E102" s="13">
        <v>5175</v>
      </c>
      <c r="F102" s="11" t="s">
        <v>8218</v>
      </c>
      <c r="G102" s="11" t="s">
        <v>8223</v>
      </c>
      <c r="H102" s="11" t="s">
        <v>8245</v>
      </c>
      <c r="I102" s="11">
        <v>1406557877</v>
      </c>
      <c r="J102" s="11">
        <v>1404743477</v>
      </c>
      <c r="K102" s="11" t="b">
        <v>1</v>
      </c>
      <c r="L102" s="11">
        <v>82</v>
      </c>
      <c r="M102" s="11" t="b">
        <v>1</v>
      </c>
      <c r="N102" s="11" t="s">
        <v>8269</v>
      </c>
      <c r="O102" s="14">
        <v>104</v>
      </c>
      <c r="P102" s="11">
        <v>63.11</v>
      </c>
      <c r="Q102" s="16" t="s">
        <v>8315</v>
      </c>
      <c r="R102" s="11" t="s">
        <v>8316</v>
      </c>
      <c r="S102" s="21">
        <v>41827.605057870373</v>
      </c>
      <c r="T102" s="21">
        <v>41848.605057870373</v>
      </c>
    </row>
    <row r="103" spans="1:20" ht="209" x14ac:dyDescent="0.25">
      <c r="A103">
        <v>3209</v>
      </c>
      <c r="B103" s="9" t="s">
        <v>3209</v>
      </c>
      <c r="C103" s="3" t="s">
        <v>7319</v>
      </c>
      <c r="D103" s="12">
        <v>9500</v>
      </c>
      <c r="E103" s="13">
        <v>11335.7</v>
      </c>
      <c r="F103" s="11" t="s">
        <v>8218</v>
      </c>
      <c r="G103" s="11" t="s">
        <v>8223</v>
      </c>
      <c r="H103" s="11" t="s">
        <v>8245</v>
      </c>
      <c r="I103" s="11">
        <v>1403305200</v>
      </c>
      <c r="J103" s="11">
        <v>1400512658</v>
      </c>
      <c r="K103" s="11" t="b">
        <v>1</v>
      </c>
      <c r="L103" s="11">
        <v>226</v>
      </c>
      <c r="M103" s="11" t="b">
        <v>1</v>
      </c>
      <c r="N103" s="11" t="s">
        <v>8269</v>
      </c>
      <c r="O103" s="14">
        <v>119</v>
      </c>
      <c r="P103" s="11">
        <v>50.16</v>
      </c>
      <c r="Q103" s="16" t="s">
        <v>8315</v>
      </c>
      <c r="R103" s="11" t="s">
        <v>8316</v>
      </c>
      <c r="S103" s="21">
        <v>41778.637245370373</v>
      </c>
      <c r="T103" s="21">
        <v>41810.958333333336</v>
      </c>
    </row>
    <row r="104" spans="1:20" ht="225" x14ac:dyDescent="0.25">
      <c r="A104">
        <v>3210</v>
      </c>
      <c r="B104" s="9" t="s">
        <v>3210</v>
      </c>
      <c r="C104" s="3" t="s">
        <v>7320</v>
      </c>
      <c r="D104" s="12">
        <v>3000</v>
      </c>
      <c r="E104" s="13">
        <v>3773</v>
      </c>
      <c r="F104" s="11" t="s">
        <v>8218</v>
      </c>
      <c r="G104" s="11" t="s">
        <v>8223</v>
      </c>
      <c r="H104" s="11" t="s">
        <v>8245</v>
      </c>
      <c r="I104" s="11">
        <v>1338523140</v>
      </c>
      <c r="J104" s="11">
        <v>1334442519</v>
      </c>
      <c r="K104" s="11" t="b">
        <v>1</v>
      </c>
      <c r="L104" s="11">
        <v>60</v>
      </c>
      <c r="M104" s="11" t="b">
        <v>1</v>
      </c>
      <c r="N104" s="11" t="s">
        <v>8269</v>
      </c>
      <c r="O104" s="14">
        <v>126</v>
      </c>
      <c r="P104" s="11">
        <v>62.88</v>
      </c>
      <c r="Q104" s="16" t="s">
        <v>8315</v>
      </c>
      <c r="R104" s="11" t="s">
        <v>8316</v>
      </c>
      <c r="S104" s="21">
        <v>41013.936562499999</v>
      </c>
      <c r="T104" s="21">
        <v>41061.165972222225</v>
      </c>
    </row>
    <row r="105" spans="1:20" ht="225" x14ac:dyDescent="0.25">
      <c r="A105">
        <v>3211</v>
      </c>
      <c r="B105" s="9" t="s">
        <v>3211</v>
      </c>
      <c r="C105" s="3" t="s">
        <v>7321</v>
      </c>
      <c r="D105" s="12">
        <v>23000</v>
      </c>
      <c r="E105" s="13">
        <v>27541</v>
      </c>
      <c r="F105" s="11" t="s">
        <v>8218</v>
      </c>
      <c r="G105" s="11" t="s">
        <v>8223</v>
      </c>
      <c r="H105" s="11" t="s">
        <v>8245</v>
      </c>
      <c r="I105" s="11">
        <v>1408068000</v>
      </c>
      <c r="J105" s="11">
        <v>1405346680</v>
      </c>
      <c r="K105" s="11" t="b">
        <v>1</v>
      </c>
      <c r="L105" s="11">
        <v>322</v>
      </c>
      <c r="M105" s="11" t="b">
        <v>1</v>
      </c>
      <c r="N105" s="11" t="s">
        <v>8269</v>
      </c>
      <c r="O105" s="14">
        <v>120</v>
      </c>
      <c r="P105" s="11">
        <v>85.53</v>
      </c>
      <c r="Q105" s="16" t="s">
        <v>8315</v>
      </c>
      <c r="R105" s="11" t="s">
        <v>8316</v>
      </c>
      <c r="S105" s="21">
        <v>41834.586574074077</v>
      </c>
      <c r="T105" s="21">
        <v>41866.083333333336</v>
      </c>
    </row>
    <row r="106" spans="1:20" ht="129" x14ac:dyDescent="0.25">
      <c r="A106">
        <v>3212</v>
      </c>
      <c r="B106" s="9" t="s">
        <v>3212</v>
      </c>
      <c r="C106" s="3" t="s">
        <v>7322</v>
      </c>
      <c r="D106" s="12">
        <v>4000</v>
      </c>
      <c r="E106" s="13">
        <v>5050</v>
      </c>
      <c r="F106" s="11" t="s">
        <v>8218</v>
      </c>
      <c r="G106" s="11" t="s">
        <v>8223</v>
      </c>
      <c r="H106" s="11" t="s">
        <v>8245</v>
      </c>
      <c r="I106" s="11">
        <v>1407524751</v>
      </c>
      <c r="J106" s="11">
        <v>1404932751</v>
      </c>
      <c r="K106" s="11" t="b">
        <v>1</v>
      </c>
      <c r="L106" s="11">
        <v>94</v>
      </c>
      <c r="M106" s="11" t="b">
        <v>1</v>
      </c>
      <c r="N106" s="11" t="s">
        <v>8269</v>
      </c>
      <c r="O106" s="14">
        <v>126</v>
      </c>
      <c r="P106" s="11">
        <v>53.72</v>
      </c>
      <c r="Q106" s="16" t="s">
        <v>8315</v>
      </c>
      <c r="R106" s="11" t="s">
        <v>8316</v>
      </c>
      <c r="S106" s="21">
        <v>41829.795729166668</v>
      </c>
      <c r="T106" s="21">
        <v>41859.795729166668</v>
      </c>
    </row>
    <row r="107" spans="1:20" ht="225" x14ac:dyDescent="0.25">
      <c r="A107">
        <v>3215</v>
      </c>
      <c r="B107" s="9" t="s">
        <v>3215</v>
      </c>
      <c r="C107" s="3" t="s">
        <v>7325</v>
      </c>
      <c r="D107" s="12">
        <v>35000</v>
      </c>
      <c r="E107" s="13">
        <v>35123</v>
      </c>
      <c r="F107" s="11" t="s">
        <v>8218</v>
      </c>
      <c r="G107" s="11" t="s">
        <v>8223</v>
      </c>
      <c r="H107" s="11" t="s">
        <v>8245</v>
      </c>
      <c r="I107" s="11">
        <v>1441857540</v>
      </c>
      <c r="J107" s="11">
        <v>1438617471</v>
      </c>
      <c r="K107" s="11" t="b">
        <v>1</v>
      </c>
      <c r="L107" s="11">
        <v>134</v>
      </c>
      <c r="M107" s="11" t="b">
        <v>1</v>
      </c>
      <c r="N107" s="11" t="s">
        <v>8269</v>
      </c>
      <c r="O107" s="14">
        <v>100</v>
      </c>
      <c r="P107" s="11">
        <v>262.11</v>
      </c>
      <c r="Q107" s="16" t="s">
        <v>8315</v>
      </c>
      <c r="R107" s="11" t="s">
        <v>8316</v>
      </c>
      <c r="S107" s="21">
        <v>42219.665173611109</v>
      </c>
      <c r="T107" s="21">
        <v>42257.165972222225</v>
      </c>
    </row>
    <row r="108" spans="1:20" ht="161" x14ac:dyDescent="0.25">
      <c r="A108">
        <v>3217</v>
      </c>
      <c r="B108" s="9" t="s">
        <v>3217</v>
      </c>
      <c r="C108" s="3" t="s">
        <v>7327</v>
      </c>
      <c r="D108" s="12">
        <v>4500</v>
      </c>
      <c r="E108" s="13">
        <v>5221</v>
      </c>
      <c r="F108" s="11" t="s">
        <v>8218</v>
      </c>
      <c r="G108" s="11" t="s">
        <v>8223</v>
      </c>
      <c r="H108" s="11" t="s">
        <v>8245</v>
      </c>
      <c r="I108" s="11">
        <v>1478264784</v>
      </c>
      <c r="J108" s="11">
        <v>1475672784</v>
      </c>
      <c r="K108" s="11" t="b">
        <v>1</v>
      </c>
      <c r="L108" s="11">
        <v>104</v>
      </c>
      <c r="M108" s="11" t="b">
        <v>1</v>
      </c>
      <c r="N108" s="11" t="s">
        <v>8269</v>
      </c>
      <c r="O108" s="14">
        <v>116</v>
      </c>
      <c r="P108" s="11">
        <v>50.2</v>
      </c>
      <c r="Q108" s="16" t="s">
        <v>8315</v>
      </c>
      <c r="R108" s="11" t="s">
        <v>8316</v>
      </c>
      <c r="S108" s="21">
        <v>42648.546111111107</v>
      </c>
      <c r="T108" s="21">
        <v>42678.546111111107</v>
      </c>
    </row>
    <row r="109" spans="1:20" ht="145" x14ac:dyDescent="0.25">
      <c r="A109">
        <v>3219</v>
      </c>
      <c r="B109" s="9" t="s">
        <v>3219</v>
      </c>
      <c r="C109" s="3" t="s">
        <v>7329</v>
      </c>
      <c r="D109" s="12">
        <v>20000</v>
      </c>
      <c r="E109" s="13">
        <v>20022</v>
      </c>
      <c r="F109" s="11" t="s">
        <v>8218</v>
      </c>
      <c r="G109" s="11" t="s">
        <v>8223</v>
      </c>
      <c r="H109" s="11" t="s">
        <v>8245</v>
      </c>
      <c r="I109" s="11">
        <v>1427063747</v>
      </c>
      <c r="J109" s="11">
        <v>1424043347</v>
      </c>
      <c r="K109" s="11" t="b">
        <v>1</v>
      </c>
      <c r="L109" s="11">
        <v>119</v>
      </c>
      <c r="M109" s="11" t="b">
        <v>1</v>
      </c>
      <c r="N109" s="11" t="s">
        <v>8269</v>
      </c>
      <c r="O109" s="14">
        <v>100</v>
      </c>
      <c r="P109" s="11">
        <v>168.25</v>
      </c>
      <c r="Q109" s="16" t="s">
        <v>8315</v>
      </c>
      <c r="R109" s="11" t="s">
        <v>8316</v>
      </c>
      <c r="S109" s="21">
        <v>42050.983182870375</v>
      </c>
      <c r="T109" s="21">
        <v>42085.941516203704</v>
      </c>
    </row>
    <row r="110" spans="1:20" ht="97" x14ac:dyDescent="0.25">
      <c r="A110">
        <v>3220</v>
      </c>
      <c r="B110" s="9" t="s">
        <v>3220</v>
      </c>
      <c r="C110" s="3" t="s">
        <v>7330</v>
      </c>
      <c r="D110" s="12">
        <v>15000</v>
      </c>
      <c r="E110" s="13">
        <v>15126</v>
      </c>
      <c r="F110" s="11" t="s">
        <v>8218</v>
      </c>
      <c r="G110" s="11" t="s">
        <v>8223</v>
      </c>
      <c r="H110" s="11" t="s">
        <v>8245</v>
      </c>
      <c r="I110" s="11">
        <v>1489352400</v>
      </c>
      <c r="J110" s="11">
        <v>1486411204</v>
      </c>
      <c r="K110" s="11" t="b">
        <v>1</v>
      </c>
      <c r="L110" s="11">
        <v>59</v>
      </c>
      <c r="M110" s="11" t="b">
        <v>1</v>
      </c>
      <c r="N110" s="11" t="s">
        <v>8269</v>
      </c>
      <c r="O110" s="14">
        <v>101</v>
      </c>
      <c r="P110" s="11">
        <v>256.37</v>
      </c>
      <c r="Q110" s="16" t="s">
        <v>8315</v>
      </c>
      <c r="R110" s="11" t="s">
        <v>8316</v>
      </c>
      <c r="S110" s="21">
        <v>42772.833379629628</v>
      </c>
      <c r="T110" s="21">
        <v>42806.875</v>
      </c>
    </row>
    <row r="111" spans="1:20" ht="145" x14ac:dyDescent="0.25">
      <c r="A111">
        <v>3222</v>
      </c>
      <c r="B111" s="9" t="s">
        <v>3222</v>
      </c>
      <c r="C111" s="3" t="s">
        <v>7332</v>
      </c>
      <c r="D111" s="12">
        <v>2500</v>
      </c>
      <c r="E111" s="13">
        <v>3120</v>
      </c>
      <c r="F111" s="11" t="s">
        <v>8218</v>
      </c>
      <c r="G111" s="11" t="s">
        <v>8223</v>
      </c>
      <c r="H111" s="11" t="s">
        <v>8245</v>
      </c>
      <c r="I111" s="11">
        <v>1445722140</v>
      </c>
      <c r="J111" s="11">
        <v>1443016697</v>
      </c>
      <c r="K111" s="11" t="b">
        <v>1</v>
      </c>
      <c r="L111" s="11">
        <v>84</v>
      </c>
      <c r="M111" s="11" t="b">
        <v>1</v>
      </c>
      <c r="N111" s="11" t="s">
        <v>8269</v>
      </c>
      <c r="O111" s="14">
        <v>125</v>
      </c>
      <c r="P111" s="11">
        <v>37.14</v>
      </c>
      <c r="Q111" s="16" t="s">
        <v>8315</v>
      </c>
      <c r="R111" s="11" t="s">
        <v>8316</v>
      </c>
      <c r="S111" s="21">
        <v>42270.582141203704</v>
      </c>
      <c r="T111" s="21">
        <v>42301.895138888889</v>
      </c>
    </row>
    <row r="112" spans="1:20" ht="145" x14ac:dyDescent="0.25">
      <c r="A112">
        <v>3223</v>
      </c>
      <c r="B112" s="9" t="s">
        <v>3223</v>
      </c>
      <c r="C112" s="3" t="s">
        <v>7333</v>
      </c>
      <c r="D112" s="12">
        <v>3100</v>
      </c>
      <c r="E112" s="13">
        <v>3395</v>
      </c>
      <c r="F112" s="11" t="s">
        <v>8218</v>
      </c>
      <c r="G112" s="11" t="s">
        <v>8223</v>
      </c>
      <c r="H112" s="11" t="s">
        <v>8245</v>
      </c>
      <c r="I112" s="11">
        <v>1440100976</v>
      </c>
      <c r="J112" s="11">
        <v>1437508976</v>
      </c>
      <c r="K112" s="11" t="b">
        <v>1</v>
      </c>
      <c r="L112" s="11">
        <v>74</v>
      </c>
      <c r="M112" s="11" t="b">
        <v>1</v>
      </c>
      <c r="N112" s="11" t="s">
        <v>8269</v>
      </c>
      <c r="O112" s="14">
        <v>110</v>
      </c>
      <c r="P112" s="11">
        <v>45.88</v>
      </c>
      <c r="Q112" s="16" t="s">
        <v>8315</v>
      </c>
      <c r="R112" s="11" t="s">
        <v>8316</v>
      </c>
      <c r="S112" s="21">
        <v>42206.835370370376</v>
      </c>
      <c r="T112" s="21">
        <v>42236.835370370376</v>
      </c>
    </row>
    <row r="113" spans="1:20" ht="209" x14ac:dyDescent="0.25">
      <c r="A113">
        <v>3224</v>
      </c>
      <c r="B113" s="9" t="s">
        <v>3224</v>
      </c>
      <c r="C113" s="3" t="s">
        <v>7334</v>
      </c>
      <c r="D113" s="12">
        <v>30000</v>
      </c>
      <c r="E113" s="13">
        <v>30610</v>
      </c>
      <c r="F113" s="11" t="s">
        <v>8218</v>
      </c>
      <c r="G113" s="11" t="s">
        <v>8223</v>
      </c>
      <c r="H113" s="11" t="s">
        <v>8245</v>
      </c>
      <c r="I113" s="11">
        <v>1484024400</v>
      </c>
      <c r="J113" s="11">
        <v>1479932713</v>
      </c>
      <c r="K113" s="11" t="b">
        <v>1</v>
      </c>
      <c r="L113" s="11">
        <v>216</v>
      </c>
      <c r="M113" s="11" t="b">
        <v>1</v>
      </c>
      <c r="N113" s="11" t="s">
        <v>8269</v>
      </c>
      <c r="O113" s="14">
        <v>102</v>
      </c>
      <c r="P113" s="11">
        <v>141.71</v>
      </c>
      <c r="Q113" s="16" t="s">
        <v>8315</v>
      </c>
      <c r="R113" s="11" t="s">
        <v>8316</v>
      </c>
      <c r="S113" s="21">
        <v>42697.850844907407</v>
      </c>
      <c r="T113" s="21">
        <v>42745.208333333328</v>
      </c>
    </row>
    <row r="114" spans="1:20" ht="177" x14ac:dyDescent="0.25">
      <c r="A114">
        <v>3225</v>
      </c>
      <c r="B114" s="9" t="s">
        <v>3225</v>
      </c>
      <c r="C114" s="3" t="s">
        <v>7335</v>
      </c>
      <c r="D114" s="12">
        <v>2000</v>
      </c>
      <c r="E114" s="13">
        <v>2047</v>
      </c>
      <c r="F114" s="11" t="s">
        <v>8218</v>
      </c>
      <c r="G114" s="11" t="s">
        <v>8223</v>
      </c>
      <c r="H114" s="11" t="s">
        <v>8245</v>
      </c>
      <c r="I114" s="11">
        <v>1464987600</v>
      </c>
      <c r="J114" s="11">
        <v>1463145938</v>
      </c>
      <c r="K114" s="11" t="b">
        <v>1</v>
      </c>
      <c r="L114" s="11">
        <v>39</v>
      </c>
      <c r="M114" s="11" t="b">
        <v>1</v>
      </c>
      <c r="N114" s="11" t="s">
        <v>8269</v>
      </c>
      <c r="O114" s="14">
        <v>102</v>
      </c>
      <c r="P114" s="11">
        <v>52.49</v>
      </c>
      <c r="Q114" s="16" t="s">
        <v>8315</v>
      </c>
      <c r="R114" s="11" t="s">
        <v>8316</v>
      </c>
      <c r="S114" s="21">
        <v>42503.559467592597</v>
      </c>
      <c r="T114" s="21">
        <v>42524.875</v>
      </c>
    </row>
    <row r="115" spans="1:20" ht="81" x14ac:dyDescent="0.25">
      <c r="A115">
        <v>3228</v>
      </c>
      <c r="B115" s="9" t="s">
        <v>3228</v>
      </c>
      <c r="C115" s="3" t="s">
        <v>7338</v>
      </c>
      <c r="D115" s="12">
        <v>7000</v>
      </c>
      <c r="E115" s="13">
        <v>7164</v>
      </c>
      <c r="F115" s="11" t="s">
        <v>8218</v>
      </c>
      <c r="G115" s="11" t="s">
        <v>8223</v>
      </c>
      <c r="H115" s="11" t="s">
        <v>8245</v>
      </c>
      <c r="I115" s="11">
        <v>1450328340</v>
      </c>
      <c r="J115" s="11">
        <v>1447606884</v>
      </c>
      <c r="K115" s="11" t="b">
        <v>1</v>
      </c>
      <c r="L115" s="11">
        <v>37</v>
      </c>
      <c r="M115" s="11" t="b">
        <v>1</v>
      </c>
      <c r="N115" s="11" t="s">
        <v>8269</v>
      </c>
      <c r="O115" s="14">
        <v>102</v>
      </c>
      <c r="P115" s="11">
        <v>193.62</v>
      </c>
      <c r="Q115" s="16" t="s">
        <v>8315</v>
      </c>
      <c r="R115" s="11" t="s">
        <v>8316</v>
      </c>
      <c r="S115" s="21">
        <v>42323.70930555556</v>
      </c>
      <c r="T115" s="21">
        <v>42355.207638888889</v>
      </c>
    </row>
    <row r="116" spans="1:20" ht="161" x14ac:dyDescent="0.25">
      <c r="A116">
        <v>3229</v>
      </c>
      <c r="B116" s="9" t="s">
        <v>3229</v>
      </c>
      <c r="C116" s="3" t="s">
        <v>7339</v>
      </c>
      <c r="D116" s="12">
        <v>20000</v>
      </c>
      <c r="E116" s="13">
        <v>21573</v>
      </c>
      <c r="F116" s="11" t="s">
        <v>8218</v>
      </c>
      <c r="G116" s="11" t="s">
        <v>8223</v>
      </c>
      <c r="H116" s="11" t="s">
        <v>8245</v>
      </c>
      <c r="I116" s="11">
        <v>1416470398</v>
      </c>
      <c r="J116" s="11">
        <v>1413874798</v>
      </c>
      <c r="K116" s="11" t="b">
        <v>1</v>
      </c>
      <c r="L116" s="11">
        <v>202</v>
      </c>
      <c r="M116" s="11" t="b">
        <v>1</v>
      </c>
      <c r="N116" s="11" t="s">
        <v>8269</v>
      </c>
      <c r="O116" s="14">
        <v>108</v>
      </c>
      <c r="P116" s="11">
        <v>106.8</v>
      </c>
      <c r="Q116" s="16" t="s">
        <v>8315</v>
      </c>
      <c r="R116" s="11" t="s">
        <v>8316</v>
      </c>
      <c r="S116" s="21">
        <v>41933.291643518518</v>
      </c>
      <c r="T116" s="21">
        <v>41963.333310185189</v>
      </c>
    </row>
    <row r="117" spans="1:20" ht="209" x14ac:dyDescent="0.25">
      <c r="A117">
        <v>3230</v>
      </c>
      <c r="B117" s="9" t="s">
        <v>3230</v>
      </c>
      <c r="C117" s="3" t="s">
        <v>7340</v>
      </c>
      <c r="D117" s="12">
        <v>2600</v>
      </c>
      <c r="E117" s="13">
        <v>2857</v>
      </c>
      <c r="F117" s="11" t="s">
        <v>8218</v>
      </c>
      <c r="G117" s="11" t="s">
        <v>8223</v>
      </c>
      <c r="H117" s="11" t="s">
        <v>8245</v>
      </c>
      <c r="I117" s="11">
        <v>1412135940</v>
      </c>
      <c r="J117" s="11">
        <v>1410840126</v>
      </c>
      <c r="K117" s="11" t="b">
        <v>1</v>
      </c>
      <c r="L117" s="11">
        <v>37</v>
      </c>
      <c r="M117" s="11" t="b">
        <v>1</v>
      </c>
      <c r="N117" s="11" t="s">
        <v>8269</v>
      </c>
      <c r="O117" s="14">
        <v>110</v>
      </c>
      <c r="P117" s="11">
        <v>77.22</v>
      </c>
      <c r="Q117" s="16" t="s">
        <v>8315</v>
      </c>
      <c r="R117" s="11" t="s">
        <v>8316</v>
      </c>
      <c r="S117" s="21">
        <v>41898.168125000004</v>
      </c>
      <c r="T117" s="21">
        <v>41913.165972222225</v>
      </c>
    </row>
    <row r="118" spans="1:20" ht="193" x14ac:dyDescent="0.25">
      <c r="A118">
        <v>3231</v>
      </c>
      <c r="B118" s="9" t="s">
        <v>3231</v>
      </c>
      <c r="C118" s="3" t="s">
        <v>7341</v>
      </c>
      <c r="D118" s="12">
        <v>1000</v>
      </c>
      <c r="E118" s="13">
        <v>1610</v>
      </c>
      <c r="F118" s="11" t="s">
        <v>8218</v>
      </c>
      <c r="G118" s="11" t="s">
        <v>8223</v>
      </c>
      <c r="H118" s="11" t="s">
        <v>8245</v>
      </c>
      <c r="I118" s="11">
        <v>1460846347</v>
      </c>
      <c r="J118" s="11">
        <v>1458254347</v>
      </c>
      <c r="K118" s="11" t="b">
        <v>0</v>
      </c>
      <c r="L118" s="11">
        <v>28</v>
      </c>
      <c r="M118" s="11" t="b">
        <v>1</v>
      </c>
      <c r="N118" s="11" t="s">
        <v>8269</v>
      </c>
      <c r="O118" s="14">
        <v>161</v>
      </c>
      <c r="P118" s="11">
        <v>57.5</v>
      </c>
      <c r="Q118" s="16" t="s">
        <v>8315</v>
      </c>
      <c r="R118" s="11" t="s">
        <v>8316</v>
      </c>
      <c r="S118" s="21">
        <v>42446.943831018521</v>
      </c>
      <c r="T118" s="21">
        <v>42476.943831018521</v>
      </c>
    </row>
    <row r="119" spans="1:20" ht="193" x14ac:dyDescent="0.25">
      <c r="A119">
        <v>3232</v>
      </c>
      <c r="B119" s="9" t="s">
        <v>3232</v>
      </c>
      <c r="C119" s="3" t="s">
        <v>7342</v>
      </c>
      <c r="D119" s="12">
        <v>1000</v>
      </c>
      <c r="E119" s="13">
        <v>1312</v>
      </c>
      <c r="F119" s="11" t="s">
        <v>8218</v>
      </c>
      <c r="G119" s="11" t="s">
        <v>8223</v>
      </c>
      <c r="H119" s="11" t="s">
        <v>8245</v>
      </c>
      <c r="I119" s="11">
        <v>1462334340</v>
      </c>
      <c r="J119" s="11">
        <v>1459711917</v>
      </c>
      <c r="K119" s="11" t="b">
        <v>1</v>
      </c>
      <c r="L119" s="11">
        <v>26</v>
      </c>
      <c r="M119" s="11" t="b">
        <v>1</v>
      </c>
      <c r="N119" s="11" t="s">
        <v>8269</v>
      </c>
      <c r="O119" s="14">
        <v>131</v>
      </c>
      <c r="P119" s="11">
        <v>50.46</v>
      </c>
      <c r="Q119" s="16" t="s">
        <v>8315</v>
      </c>
      <c r="R119" s="11" t="s">
        <v>8316</v>
      </c>
      <c r="S119" s="21">
        <v>42463.81385416667</v>
      </c>
      <c r="T119" s="21">
        <v>42494.165972222225</v>
      </c>
    </row>
    <row r="120" spans="1:20" ht="209" x14ac:dyDescent="0.25">
      <c r="A120">
        <v>3233</v>
      </c>
      <c r="B120" s="9" t="s">
        <v>3233</v>
      </c>
      <c r="C120" s="3" t="s">
        <v>7343</v>
      </c>
      <c r="D120" s="12">
        <v>5000</v>
      </c>
      <c r="E120" s="13">
        <v>5940</v>
      </c>
      <c r="F120" s="11" t="s">
        <v>8218</v>
      </c>
      <c r="G120" s="11" t="s">
        <v>8223</v>
      </c>
      <c r="H120" s="11" t="s">
        <v>8245</v>
      </c>
      <c r="I120" s="11">
        <v>1488482355</v>
      </c>
      <c r="J120" s="11">
        <v>1485890355</v>
      </c>
      <c r="K120" s="11" t="b">
        <v>0</v>
      </c>
      <c r="L120" s="11">
        <v>61</v>
      </c>
      <c r="M120" s="11" t="b">
        <v>1</v>
      </c>
      <c r="N120" s="11" t="s">
        <v>8269</v>
      </c>
      <c r="O120" s="14">
        <v>119</v>
      </c>
      <c r="P120" s="11">
        <v>97.38</v>
      </c>
      <c r="Q120" s="16" t="s">
        <v>8315</v>
      </c>
      <c r="R120" s="11" t="s">
        <v>8316</v>
      </c>
      <c r="S120" s="21">
        <v>42766.805034722223</v>
      </c>
      <c r="T120" s="21">
        <v>42796.805034722223</v>
      </c>
    </row>
    <row r="121" spans="1:20" ht="209" x14ac:dyDescent="0.25">
      <c r="A121">
        <v>3235</v>
      </c>
      <c r="B121" s="9" t="s">
        <v>3235</v>
      </c>
      <c r="C121" s="3" t="s">
        <v>7345</v>
      </c>
      <c r="D121" s="12">
        <v>15000</v>
      </c>
      <c r="E121" s="13">
        <v>15481</v>
      </c>
      <c r="F121" s="11" t="s">
        <v>8218</v>
      </c>
      <c r="G121" s="11" t="s">
        <v>8223</v>
      </c>
      <c r="H121" s="11" t="s">
        <v>8245</v>
      </c>
      <c r="I121" s="11">
        <v>1467361251</v>
      </c>
      <c r="J121" s="11">
        <v>1464769251</v>
      </c>
      <c r="K121" s="11" t="b">
        <v>1</v>
      </c>
      <c r="L121" s="11">
        <v>181</v>
      </c>
      <c r="M121" s="11" t="b">
        <v>1</v>
      </c>
      <c r="N121" s="11" t="s">
        <v>8269</v>
      </c>
      <c r="O121" s="14">
        <v>103</v>
      </c>
      <c r="P121" s="11">
        <v>85.53</v>
      </c>
      <c r="Q121" s="16" t="s">
        <v>8315</v>
      </c>
      <c r="R121" s="11" t="s">
        <v>8316</v>
      </c>
      <c r="S121" s="21">
        <v>42522.347812499997</v>
      </c>
      <c r="T121" s="21">
        <v>42552.347812499997</v>
      </c>
    </row>
    <row r="122" spans="1:20" ht="241" x14ac:dyDescent="0.25">
      <c r="A122">
        <v>3236</v>
      </c>
      <c r="B122" s="9" t="s">
        <v>3236</v>
      </c>
      <c r="C122" s="3" t="s">
        <v>7346</v>
      </c>
      <c r="D122" s="12">
        <v>20000</v>
      </c>
      <c r="E122" s="13">
        <v>20120</v>
      </c>
      <c r="F122" s="11" t="s">
        <v>8218</v>
      </c>
      <c r="G122" s="11" t="s">
        <v>8223</v>
      </c>
      <c r="H122" s="11" t="s">
        <v>8245</v>
      </c>
      <c r="I122" s="11">
        <v>1482962433</v>
      </c>
      <c r="J122" s="11">
        <v>1480370433</v>
      </c>
      <c r="K122" s="11" t="b">
        <v>0</v>
      </c>
      <c r="L122" s="11">
        <v>110</v>
      </c>
      <c r="M122" s="11" t="b">
        <v>1</v>
      </c>
      <c r="N122" s="11" t="s">
        <v>8269</v>
      </c>
      <c r="O122" s="14">
        <v>101</v>
      </c>
      <c r="P122" s="11">
        <v>182.91</v>
      </c>
      <c r="Q122" s="16" t="s">
        <v>8315</v>
      </c>
      <c r="R122" s="11" t="s">
        <v>8316</v>
      </c>
      <c r="S122" s="21">
        <v>42702.917048611111</v>
      </c>
      <c r="T122" s="21">
        <v>42732.917048611111</v>
      </c>
    </row>
    <row r="123" spans="1:20" ht="113" x14ac:dyDescent="0.25">
      <c r="A123">
        <v>3237</v>
      </c>
      <c r="B123" s="9" t="s">
        <v>3237</v>
      </c>
      <c r="C123" s="3" t="s">
        <v>7347</v>
      </c>
      <c r="D123" s="12">
        <v>35000</v>
      </c>
      <c r="E123" s="13">
        <v>35275.64</v>
      </c>
      <c r="F123" s="11" t="s">
        <v>8218</v>
      </c>
      <c r="G123" s="11" t="s">
        <v>8223</v>
      </c>
      <c r="H123" s="11" t="s">
        <v>8245</v>
      </c>
      <c r="I123" s="11">
        <v>1443499140</v>
      </c>
      <c r="J123" s="11">
        <v>1441452184</v>
      </c>
      <c r="K123" s="11" t="b">
        <v>1</v>
      </c>
      <c r="L123" s="11">
        <v>269</v>
      </c>
      <c r="M123" s="11" t="b">
        <v>1</v>
      </c>
      <c r="N123" s="11" t="s">
        <v>8269</v>
      </c>
      <c r="O123" s="14">
        <v>101</v>
      </c>
      <c r="P123" s="11">
        <v>131.13999999999999</v>
      </c>
      <c r="Q123" s="16" t="s">
        <v>8315</v>
      </c>
      <c r="R123" s="11" t="s">
        <v>8316</v>
      </c>
      <c r="S123" s="21">
        <v>42252.474351851852</v>
      </c>
      <c r="T123" s="21">
        <v>42276.165972222225</v>
      </c>
    </row>
    <row r="124" spans="1:20" ht="225" x14ac:dyDescent="0.25">
      <c r="A124">
        <v>3241</v>
      </c>
      <c r="B124" s="9" t="s">
        <v>3241</v>
      </c>
      <c r="C124" s="3" t="s">
        <v>7351</v>
      </c>
      <c r="D124" s="12">
        <v>8500</v>
      </c>
      <c r="E124" s="13">
        <v>9801</v>
      </c>
      <c r="F124" s="11" t="s">
        <v>8218</v>
      </c>
      <c r="G124" s="11" t="s">
        <v>8223</v>
      </c>
      <c r="H124" s="11" t="s">
        <v>8245</v>
      </c>
      <c r="I124" s="11">
        <v>1413269940</v>
      </c>
      <c r="J124" s="11">
        <v>1410421670</v>
      </c>
      <c r="K124" s="11" t="b">
        <v>1</v>
      </c>
      <c r="L124" s="11">
        <v>167</v>
      </c>
      <c r="M124" s="11" t="b">
        <v>1</v>
      </c>
      <c r="N124" s="11" t="s">
        <v>8269</v>
      </c>
      <c r="O124" s="14">
        <v>115</v>
      </c>
      <c r="P124" s="11">
        <v>58.69</v>
      </c>
      <c r="Q124" s="16" t="s">
        <v>8315</v>
      </c>
      <c r="R124" s="11" t="s">
        <v>8316</v>
      </c>
      <c r="S124" s="21">
        <v>41893.324884259258</v>
      </c>
      <c r="T124" s="21">
        <v>41926.290972222225</v>
      </c>
    </row>
    <row r="125" spans="1:20" ht="113" x14ac:dyDescent="0.25">
      <c r="A125">
        <v>3242</v>
      </c>
      <c r="B125" s="9" t="s">
        <v>3242</v>
      </c>
      <c r="C125" s="3" t="s">
        <v>7352</v>
      </c>
      <c r="D125" s="12">
        <v>10000</v>
      </c>
      <c r="E125" s="13">
        <v>12730.42</v>
      </c>
      <c r="F125" s="11" t="s">
        <v>8218</v>
      </c>
      <c r="G125" s="11" t="s">
        <v>8223</v>
      </c>
      <c r="H125" s="11" t="s">
        <v>8245</v>
      </c>
      <c r="I125" s="11">
        <v>1411150092</v>
      </c>
      <c r="J125" s="11">
        <v>1408558092</v>
      </c>
      <c r="K125" s="11" t="b">
        <v>1</v>
      </c>
      <c r="L125" s="11">
        <v>183</v>
      </c>
      <c r="M125" s="11" t="b">
        <v>1</v>
      </c>
      <c r="N125" s="11" t="s">
        <v>8269</v>
      </c>
      <c r="O125" s="14">
        <v>127</v>
      </c>
      <c r="P125" s="11">
        <v>69.569999999999993</v>
      </c>
      <c r="Q125" s="16" t="s">
        <v>8315</v>
      </c>
      <c r="R125" s="11" t="s">
        <v>8316</v>
      </c>
      <c r="S125" s="21">
        <v>41871.755694444444</v>
      </c>
      <c r="T125" s="21">
        <v>41901.755694444444</v>
      </c>
    </row>
    <row r="126" spans="1:20" ht="209" x14ac:dyDescent="0.25">
      <c r="A126">
        <v>3243</v>
      </c>
      <c r="B126" s="9" t="s">
        <v>3243</v>
      </c>
      <c r="C126" s="3" t="s">
        <v>7353</v>
      </c>
      <c r="D126" s="12">
        <v>8000</v>
      </c>
      <c r="E126" s="13">
        <v>8227</v>
      </c>
      <c r="F126" s="11" t="s">
        <v>8218</v>
      </c>
      <c r="G126" s="11" t="s">
        <v>8223</v>
      </c>
      <c r="H126" s="11" t="s">
        <v>8245</v>
      </c>
      <c r="I126" s="11">
        <v>1444348800</v>
      </c>
      <c r="J126" s="11">
        <v>1442283562</v>
      </c>
      <c r="K126" s="11" t="b">
        <v>1</v>
      </c>
      <c r="L126" s="11">
        <v>71</v>
      </c>
      <c r="M126" s="11" t="b">
        <v>1</v>
      </c>
      <c r="N126" s="11" t="s">
        <v>8269</v>
      </c>
      <c r="O126" s="14">
        <v>103</v>
      </c>
      <c r="P126" s="11">
        <v>115.87</v>
      </c>
      <c r="Q126" s="16" t="s">
        <v>8315</v>
      </c>
      <c r="R126" s="11" t="s">
        <v>8316</v>
      </c>
      <c r="S126" s="21">
        <v>42262.096782407403</v>
      </c>
      <c r="T126" s="21">
        <v>42286</v>
      </c>
    </row>
    <row r="127" spans="1:20" ht="161" x14ac:dyDescent="0.25">
      <c r="A127">
        <v>3245</v>
      </c>
      <c r="B127" s="9" t="s">
        <v>3245</v>
      </c>
      <c r="C127" s="3" t="s">
        <v>7355</v>
      </c>
      <c r="D127" s="12">
        <v>21000</v>
      </c>
      <c r="E127" s="13">
        <v>21904</v>
      </c>
      <c r="F127" s="11" t="s">
        <v>8218</v>
      </c>
      <c r="G127" s="11" t="s">
        <v>8223</v>
      </c>
      <c r="H127" s="11" t="s">
        <v>8245</v>
      </c>
      <c r="I127" s="11">
        <v>1434074400</v>
      </c>
      <c r="J127" s="11">
        <v>1431354258</v>
      </c>
      <c r="K127" s="11" t="b">
        <v>0</v>
      </c>
      <c r="L127" s="11">
        <v>270</v>
      </c>
      <c r="M127" s="11" t="b">
        <v>1</v>
      </c>
      <c r="N127" s="11" t="s">
        <v>8269</v>
      </c>
      <c r="O127" s="14">
        <v>104</v>
      </c>
      <c r="P127" s="11">
        <v>81.13</v>
      </c>
      <c r="Q127" s="16" t="s">
        <v>8315</v>
      </c>
      <c r="R127" s="11" t="s">
        <v>8316</v>
      </c>
      <c r="S127" s="21">
        <v>42135.60020833333</v>
      </c>
      <c r="T127" s="21">
        <v>42167.083333333328</v>
      </c>
    </row>
    <row r="128" spans="1:20" ht="193" x14ac:dyDescent="0.25">
      <c r="A128">
        <v>3246</v>
      </c>
      <c r="B128" s="9" t="s">
        <v>3246</v>
      </c>
      <c r="C128" s="3" t="s">
        <v>7356</v>
      </c>
      <c r="D128" s="12">
        <v>10000</v>
      </c>
      <c r="E128" s="13">
        <v>11122</v>
      </c>
      <c r="F128" s="11" t="s">
        <v>8218</v>
      </c>
      <c r="G128" s="11" t="s">
        <v>8223</v>
      </c>
      <c r="H128" s="11" t="s">
        <v>8245</v>
      </c>
      <c r="I128" s="11">
        <v>1442030340</v>
      </c>
      <c r="J128" s="11">
        <v>1439551200</v>
      </c>
      <c r="K128" s="11" t="b">
        <v>1</v>
      </c>
      <c r="L128" s="11">
        <v>193</v>
      </c>
      <c r="M128" s="11" t="b">
        <v>1</v>
      </c>
      <c r="N128" s="11" t="s">
        <v>8269</v>
      </c>
      <c r="O128" s="14">
        <v>111</v>
      </c>
      <c r="P128" s="11">
        <v>57.63</v>
      </c>
      <c r="Q128" s="16" t="s">
        <v>8315</v>
      </c>
      <c r="R128" s="11" t="s">
        <v>8316</v>
      </c>
      <c r="S128" s="21">
        <v>42230.472222222219</v>
      </c>
      <c r="T128" s="21">
        <v>42259.165972222225</v>
      </c>
    </row>
    <row r="129" spans="1:20" ht="113" x14ac:dyDescent="0.25">
      <c r="A129">
        <v>3248</v>
      </c>
      <c r="B129" s="9" t="s">
        <v>3248</v>
      </c>
      <c r="C129" s="3" t="s">
        <v>7358</v>
      </c>
      <c r="D129" s="12">
        <v>12000</v>
      </c>
      <c r="E129" s="13">
        <v>12095</v>
      </c>
      <c r="F129" s="11" t="s">
        <v>8218</v>
      </c>
      <c r="G129" s="11" t="s">
        <v>8223</v>
      </c>
      <c r="H129" s="11" t="s">
        <v>8245</v>
      </c>
      <c r="I129" s="11">
        <v>1428178757</v>
      </c>
      <c r="J129" s="11">
        <v>1425590357</v>
      </c>
      <c r="K129" s="11" t="b">
        <v>1</v>
      </c>
      <c r="L129" s="11">
        <v>200</v>
      </c>
      <c r="M129" s="11" t="b">
        <v>1</v>
      </c>
      <c r="N129" s="11" t="s">
        <v>8269</v>
      </c>
      <c r="O129" s="14">
        <v>101</v>
      </c>
      <c r="P129" s="11">
        <v>60.48</v>
      </c>
      <c r="Q129" s="16" t="s">
        <v>8315</v>
      </c>
      <c r="R129" s="11" t="s">
        <v>8316</v>
      </c>
      <c r="S129" s="21">
        <v>42068.888391203705</v>
      </c>
      <c r="T129" s="21">
        <v>42098.846724537041</v>
      </c>
    </row>
    <row r="130" spans="1:20" ht="193" x14ac:dyDescent="0.25">
      <c r="A130">
        <v>3249</v>
      </c>
      <c r="B130" s="9" t="s">
        <v>3249</v>
      </c>
      <c r="C130" s="3" t="s">
        <v>7359</v>
      </c>
      <c r="D130" s="12">
        <v>5500</v>
      </c>
      <c r="E130" s="13">
        <v>5771</v>
      </c>
      <c r="F130" s="11" t="s">
        <v>8218</v>
      </c>
      <c r="G130" s="11" t="s">
        <v>8223</v>
      </c>
      <c r="H130" s="11" t="s">
        <v>8245</v>
      </c>
      <c r="I130" s="11">
        <v>1434822914</v>
      </c>
      <c r="J130" s="11">
        <v>1432230914</v>
      </c>
      <c r="K130" s="11" t="b">
        <v>1</v>
      </c>
      <c r="L130" s="11">
        <v>88</v>
      </c>
      <c r="M130" s="11" t="b">
        <v>1</v>
      </c>
      <c r="N130" s="11" t="s">
        <v>8269</v>
      </c>
      <c r="O130" s="14">
        <v>105</v>
      </c>
      <c r="P130" s="11">
        <v>65.58</v>
      </c>
      <c r="Q130" s="16" t="s">
        <v>8315</v>
      </c>
      <c r="R130" s="11" t="s">
        <v>8316</v>
      </c>
      <c r="S130" s="21">
        <v>42145.746689814812</v>
      </c>
      <c r="T130" s="21">
        <v>42175.746689814812</v>
      </c>
    </row>
    <row r="131" spans="1:20" ht="209" x14ac:dyDescent="0.25">
      <c r="A131">
        <v>3250</v>
      </c>
      <c r="B131" s="9" t="s">
        <v>3250</v>
      </c>
      <c r="C131" s="3" t="s">
        <v>7360</v>
      </c>
      <c r="D131" s="12">
        <v>25000</v>
      </c>
      <c r="E131" s="13">
        <v>25388</v>
      </c>
      <c r="F131" s="11" t="s">
        <v>8218</v>
      </c>
      <c r="G131" s="11" t="s">
        <v>8223</v>
      </c>
      <c r="H131" s="11" t="s">
        <v>8245</v>
      </c>
      <c r="I131" s="11">
        <v>1415213324</v>
      </c>
      <c r="J131" s="11">
        <v>1412617724</v>
      </c>
      <c r="K131" s="11" t="b">
        <v>1</v>
      </c>
      <c r="L131" s="11">
        <v>213</v>
      </c>
      <c r="M131" s="11" t="b">
        <v>1</v>
      </c>
      <c r="N131" s="11" t="s">
        <v>8269</v>
      </c>
      <c r="O131" s="14">
        <v>102</v>
      </c>
      <c r="P131" s="11">
        <v>119.19</v>
      </c>
      <c r="Q131" s="16" t="s">
        <v>8315</v>
      </c>
      <c r="R131" s="11" t="s">
        <v>8316</v>
      </c>
      <c r="S131" s="21">
        <v>41918.742175925923</v>
      </c>
      <c r="T131" s="21">
        <v>41948.783842592595</v>
      </c>
    </row>
    <row r="132" spans="1:20" ht="193" x14ac:dyDescent="0.25">
      <c r="A132">
        <v>3251</v>
      </c>
      <c r="B132" s="9" t="s">
        <v>3251</v>
      </c>
      <c r="C132" s="3" t="s">
        <v>7361</v>
      </c>
      <c r="D132" s="12">
        <v>1500</v>
      </c>
      <c r="E132" s="13">
        <v>1661</v>
      </c>
      <c r="F132" s="11" t="s">
        <v>8218</v>
      </c>
      <c r="G132" s="11" t="s">
        <v>8223</v>
      </c>
      <c r="H132" s="11" t="s">
        <v>8245</v>
      </c>
      <c r="I132" s="11">
        <v>1434907966</v>
      </c>
      <c r="J132" s="11">
        <v>1432315966</v>
      </c>
      <c r="K132" s="11" t="b">
        <v>1</v>
      </c>
      <c r="L132" s="11">
        <v>20</v>
      </c>
      <c r="M132" s="11" t="b">
        <v>1</v>
      </c>
      <c r="N132" s="11" t="s">
        <v>8269</v>
      </c>
      <c r="O132" s="14">
        <v>111</v>
      </c>
      <c r="P132" s="11">
        <v>83.05</v>
      </c>
      <c r="Q132" s="16" t="s">
        <v>8315</v>
      </c>
      <c r="R132" s="11" t="s">
        <v>8316</v>
      </c>
      <c r="S132" s="21">
        <v>42146.731087962966</v>
      </c>
      <c r="T132" s="21">
        <v>42176.731087962966</v>
      </c>
    </row>
    <row r="133" spans="1:20" ht="129" x14ac:dyDescent="0.25">
      <c r="A133">
        <v>3253</v>
      </c>
      <c r="B133" s="9" t="s">
        <v>3253</v>
      </c>
      <c r="C133" s="3" t="s">
        <v>7363</v>
      </c>
      <c r="D133" s="12">
        <v>20000</v>
      </c>
      <c r="E133" s="13">
        <v>20365</v>
      </c>
      <c r="F133" s="11" t="s">
        <v>8218</v>
      </c>
      <c r="G133" s="11" t="s">
        <v>8223</v>
      </c>
      <c r="H133" s="11" t="s">
        <v>8245</v>
      </c>
      <c r="I133" s="11">
        <v>1473306300</v>
      </c>
      <c r="J133" s="11">
        <v>1471701028</v>
      </c>
      <c r="K133" s="11" t="b">
        <v>1</v>
      </c>
      <c r="L133" s="11">
        <v>115</v>
      </c>
      <c r="M133" s="11" t="b">
        <v>1</v>
      </c>
      <c r="N133" s="11" t="s">
        <v>8269</v>
      </c>
      <c r="O133" s="14">
        <v>102</v>
      </c>
      <c r="P133" s="11">
        <v>177.09</v>
      </c>
      <c r="Q133" s="16" t="s">
        <v>8315</v>
      </c>
      <c r="R133" s="11" t="s">
        <v>8316</v>
      </c>
      <c r="S133" s="21">
        <v>42602.576712962968</v>
      </c>
      <c r="T133" s="21">
        <v>42621.15625</v>
      </c>
    </row>
    <row r="134" spans="1:20" ht="161" x14ac:dyDescent="0.25">
      <c r="A134">
        <v>3256</v>
      </c>
      <c r="B134" s="9" t="s">
        <v>3256</v>
      </c>
      <c r="C134" s="3" t="s">
        <v>7366</v>
      </c>
      <c r="D134" s="12">
        <v>10000</v>
      </c>
      <c r="E134" s="13">
        <v>12806</v>
      </c>
      <c r="F134" s="11" t="s">
        <v>8218</v>
      </c>
      <c r="G134" s="11" t="s">
        <v>8223</v>
      </c>
      <c r="H134" s="11" t="s">
        <v>8245</v>
      </c>
      <c r="I134" s="11">
        <v>1433995140</v>
      </c>
      <c r="J134" s="11">
        <v>1432129577</v>
      </c>
      <c r="K134" s="11" t="b">
        <v>1</v>
      </c>
      <c r="L134" s="11">
        <v>176</v>
      </c>
      <c r="M134" s="11" t="b">
        <v>1</v>
      </c>
      <c r="N134" s="11" t="s">
        <v>8269</v>
      </c>
      <c r="O134" s="14">
        <v>128</v>
      </c>
      <c r="P134" s="11">
        <v>72.760000000000005</v>
      </c>
      <c r="Q134" s="16" t="s">
        <v>8315</v>
      </c>
      <c r="R134" s="11" t="s">
        <v>8316</v>
      </c>
      <c r="S134" s="21">
        <v>42144.573807870373</v>
      </c>
      <c r="T134" s="21">
        <v>42166.165972222225</v>
      </c>
    </row>
    <row r="135" spans="1:20" ht="145" x14ac:dyDescent="0.25">
      <c r="A135">
        <v>3258</v>
      </c>
      <c r="B135" s="9" t="s">
        <v>3258</v>
      </c>
      <c r="C135" s="3" t="s">
        <v>7368</v>
      </c>
      <c r="D135" s="12">
        <v>7000</v>
      </c>
      <c r="E135" s="13">
        <v>7365</v>
      </c>
      <c r="F135" s="11" t="s">
        <v>8218</v>
      </c>
      <c r="G135" s="11" t="s">
        <v>8223</v>
      </c>
      <c r="H135" s="11" t="s">
        <v>8245</v>
      </c>
      <c r="I135" s="11">
        <v>1420751861</v>
      </c>
      <c r="J135" s="11">
        <v>1418159861</v>
      </c>
      <c r="K135" s="11" t="b">
        <v>1</v>
      </c>
      <c r="L135" s="11">
        <v>75</v>
      </c>
      <c r="M135" s="11" t="b">
        <v>1</v>
      </c>
      <c r="N135" s="11" t="s">
        <v>8269</v>
      </c>
      <c r="O135" s="14">
        <v>105</v>
      </c>
      <c r="P135" s="11">
        <v>98.2</v>
      </c>
      <c r="Q135" s="16" t="s">
        <v>8315</v>
      </c>
      <c r="R135" s="11" t="s">
        <v>8316</v>
      </c>
      <c r="S135" s="21">
        <v>41982.887280092589</v>
      </c>
      <c r="T135" s="21">
        <v>42012.887280092589</v>
      </c>
    </row>
    <row r="136" spans="1:20" ht="193" x14ac:dyDescent="0.25">
      <c r="A136">
        <v>3259</v>
      </c>
      <c r="B136" s="9" t="s">
        <v>3259</v>
      </c>
      <c r="C136" s="3" t="s">
        <v>7369</v>
      </c>
      <c r="D136" s="12">
        <v>23000</v>
      </c>
      <c r="E136" s="13">
        <v>24418.6</v>
      </c>
      <c r="F136" s="11" t="s">
        <v>8218</v>
      </c>
      <c r="G136" s="11" t="s">
        <v>8223</v>
      </c>
      <c r="H136" s="11" t="s">
        <v>8245</v>
      </c>
      <c r="I136" s="11">
        <v>1475294340</v>
      </c>
      <c r="J136" s="11">
        <v>1472753745</v>
      </c>
      <c r="K136" s="11" t="b">
        <v>1</v>
      </c>
      <c r="L136" s="11">
        <v>97</v>
      </c>
      <c r="M136" s="11" t="b">
        <v>1</v>
      </c>
      <c r="N136" s="11" t="s">
        <v>8269</v>
      </c>
      <c r="O136" s="14">
        <v>106</v>
      </c>
      <c r="P136" s="11">
        <v>251.74</v>
      </c>
      <c r="Q136" s="16" t="s">
        <v>8315</v>
      </c>
      <c r="R136" s="11" t="s">
        <v>8316</v>
      </c>
      <c r="S136" s="21">
        <v>42614.760937500003</v>
      </c>
      <c r="T136" s="21">
        <v>42644.165972222225</v>
      </c>
    </row>
    <row r="137" spans="1:20" ht="161" x14ac:dyDescent="0.25">
      <c r="A137">
        <v>3260</v>
      </c>
      <c r="B137" s="9" t="s">
        <v>3260</v>
      </c>
      <c r="C137" s="3" t="s">
        <v>7370</v>
      </c>
      <c r="D137" s="12">
        <v>5000</v>
      </c>
      <c r="E137" s="13">
        <v>5462</v>
      </c>
      <c r="F137" s="11" t="s">
        <v>8218</v>
      </c>
      <c r="G137" s="11" t="s">
        <v>8223</v>
      </c>
      <c r="H137" s="11" t="s">
        <v>8245</v>
      </c>
      <c r="I137" s="11">
        <v>1448903318</v>
      </c>
      <c r="J137" s="11">
        <v>1445875718</v>
      </c>
      <c r="K137" s="11" t="b">
        <v>1</v>
      </c>
      <c r="L137" s="11">
        <v>73</v>
      </c>
      <c r="M137" s="11" t="b">
        <v>1</v>
      </c>
      <c r="N137" s="11" t="s">
        <v>8269</v>
      </c>
      <c r="O137" s="14">
        <v>109</v>
      </c>
      <c r="P137" s="11">
        <v>74.819999999999993</v>
      </c>
      <c r="Q137" s="16" t="s">
        <v>8315</v>
      </c>
      <c r="R137" s="11" t="s">
        <v>8316</v>
      </c>
      <c r="S137" s="21">
        <v>42303.672662037032</v>
      </c>
      <c r="T137" s="21">
        <v>42338.714328703703</v>
      </c>
    </row>
    <row r="138" spans="1:20" ht="209" x14ac:dyDescent="0.25">
      <c r="A138">
        <v>3261</v>
      </c>
      <c r="B138" s="9" t="s">
        <v>3261</v>
      </c>
      <c r="C138" s="3" t="s">
        <v>7371</v>
      </c>
      <c r="D138" s="12">
        <v>3300</v>
      </c>
      <c r="E138" s="13">
        <v>3315</v>
      </c>
      <c r="F138" s="11" t="s">
        <v>8218</v>
      </c>
      <c r="G138" s="11" t="s">
        <v>8223</v>
      </c>
      <c r="H138" s="11" t="s">
        <v>8245</v>
      </c>
      <c r="I138" s="11">
        <v>1437067476</v>
      </c>
      <c r="J138" s="11">
        <v>1434475476</v>
      </c>
      <c r="K138" s="11" t="b">
        <v>1</v>
      </c>
      <c r="L138" s="11">
        <v>49</v>
      </c>
      <c r="M138" s="11" t="b">
        <v>1</v>
      </c>
      <c r="N138" s="11" t="s">
        <v>8269</v>
      </c>
      <c r="O138" s="14">
        <v>100</v>
      </c>
      <c r="P138" s="11">
        <v>67.650000000000006</v>
      </c>
      <c r="Q138" s="16" t="s">
        <v>8315</v>
      </c>
      <c r="R138" s="11" t="s">
        <v>8316</v>
      </c>
      <c r="S138" s="21">
        <v>42171.725416666668</v>
      </c>
      <c r="T138" s="21">
        <v>42201.725416666668</v>
      </c>
    </row>
    <row r="139" spans="1:20" ht="129" x14ac:dyDescent="0.25">
      <c r="A139">
        <v>3262</v>
      </c>
      <c r="B139" s="9" t="s">
        <v>3262</v>
      </c>
      <c r="C139" s="3" t="s">
        <v>7372</v>
      </c>
      <c r="D139" s="12">
        <v>12200</v>
      </c>
      <c r="E139" s="13">
        <v>12571</v>
      </c>
      <c r="F139" s="11" t="s">
        <v>8218</v>
      </c>
      <c r="G139" s="11" t="s">
        <v>8223</v>
      </c>
      <c r="H139" s="11" t="s">
        <v>8245</v>
      </c>
      <c r="I139" s="11">
        <v>1419220800</v>
      </c>
      <c r="J139" s="11">
        <v>1416555262</v>
      </c>
      <c r="K139" s="11" t="b">
        <v>1</v>
      </c>
      <c r="L139" s="11">
        <v>134</v>
      </c>
      <c r="M139" s="11" t="b">
        <v>1</v>
      </c>
      <c r="N139" s="11" t="s">
        <v>8269</v>
      </c>
      <c r="O139" s="14">
        <v>103</v>
      </c>
      <c r="P139" s="11">
        <v>93.81</v>
      </c>
      <c r="Q139" s="16" t="s">
        <v>8315</v>
      </c>
      <c r="R139" s="11" t="s">
        <v>8316</v>
      </c>
      <c r="S139" s="21">
        <v>41964.315532407403</v>
      </c>
      <c r="T139" s="21">
        <v>41995.166666666672</v>
      </c>
    </row>
    <row r="140" spans="1:20" ht="129" x14ac:dyDescent="0.25">
      <c r="A140">
        <v>3263</v>
      </c>
      <c r="B140" s="9" t="s">
        <v>3263</v>
      </c>
      <c r="C140" s="3" t="s">
        <v>7373</v>
      </c>
      <c r="D140" s="12">
        <v>2500</v>
      </c>
      <c r="E140" s="13">
        <v>2804.16</v>
      </c>
      <c r="F140" s="11" t="s">
        <v>8218</v>
      </c>
      <c r="G140" s="11" t="s">
        <v>8223</v>
      </c>
      <c r="H140" s="11" t="s">
        <v>8245</v>
      </c>
      <c r="I140" s="11">
        <v>1446238800</v>
      </c>
      <c r="J140" s="11">
        <v>1444220588</v>
      </c>
      <c r="K140" s="11" t="b">
        <v>1</v>
      </c>
      <c r="L140" s="11">
        <v>68</v>
      </c>
      <c r="M140" s="11" t="b">
        <v>1</v>
      </c>
      <c r="N140" s="11" t="s">
        <v>8269</v>
      </c>
      <c r="O140" s="14">
        <v>112</v>
      </c>
      <c r="P140" s="11">
        <v>41.24</v>
      </c>
      <c r="Q140" s="16" t="s">
        <v>8315</v>
      </c>
      <c r="R140" s="11" t="s">
        <v>8316</v>
      </c>
      <c r="S140" s="21">
        <v>42284.516064814816</v>
      </c>
      <c r="T140" s="21">
        <v>42307.875</v>
      </c>
    </row>
    <row r="141" spans="1:20" ht="161" x14ac:dyDescent="0.25">
      <c r="A141">
        <v>3264</v>
      </c>
      <c r="B141" s="9" t="s">
        <v>3264</v>
      </c>
      <c r="C141" s="3" t="s">
        <v>7374</v>
      </c>
      <c r="D141" s="12">
        <v>2500</v>
      </c>
      <c r="E141" s="13">
        <v>2575</v>
      </c>
      <c r="F141" s="11" t="s">
        <v>8218</v>
      </c>
      <c r="G141" s="11" t="s">
        <v>8223</v>
      </c>
      <c r="H141" s="11" t="s">
        <v>8245</v>
      </c>
      <c r="I141" s="11">
        <v>1422482400</v>
      </c>
      <c r="J141" s="11">
        <v>1421089938</v>
      </c>
      <c r="K141" s="11" t="b">
        <v>1</v>
      </c>
      <c r="L141" s="11">
        <v>49</v>
      </c>
      <c r="M141" s="11" t="b">
        <v>1</v>
      </c>
      <c r="N141" s="11" t="s">
        <v>8269</v>
      </c>
      <c r="O141" s="14">
        <v>103</v>
      </c>
      <c r="P141" s="11">
        <v>52.55</v>
      </c>
      <c r="Q141" s="16" t="s">
        <v>8315</v>
      </c>
      <c r="R141" s="11" t="s">
        <v>8316</v>
      </c>
      <c r="S141" s="21">
        <v>42016.800208333334</v>
      </c>
      <c r="T141" s="21">
        <v>42032.916666666672</v>
      </c>
    </row>
    <row r="142" spans="1:20" ht="177" x14ac:dyDescent="0.25">
      <c r="A142">
        <v>3266</v>
      </c>
      <c r="B142" s="9" t="s">
        <v>3266</v>
      </c>
      <c r="C142" s="3" t="s">
        <v>7376</v>
      </c>
      <c r="D142" s="12">
        <v>6000</v>
      </c>
      <c r="E142" s="13">
        <v>7877</v>
      </c>
      <c r="F142" s="11" t="s">
        <v>8218</v>
      </c>
      <c r="G142" s="11" t="s">
        <v>8223</v>
      </c>
      <c r="H142" s="11" t="s">
        <v>8245</v>
      </c>
      <c r="I142" s="11">
        <v>1434142800</v>
      </c>
      <c r="J142" s="11">
        <v>1431435122</v>
      </c>
      <c r="K142" s="11" t="b">
        <v>1</v>
      </c>
      <c r="L142" s="11">
        <v>163</v>
      </c>
      <c r="M142" s="11" t="b">
        <v>1</v>
      </c>
      <c r="N142" s="11" t="s">
        <v>8269</v>
      </c>
      <c r="O142" s="14">
        <v>131</v>
      </c>
      <c r="P142" s="11">
        <v>48.33</v>
      </c>
      <c r="Q142" s="16" t="s">
        <v>8315</v>
      </c>
      <c r="R142" s="11" t="s">
        <v>8316</v>
      </c>
      <c r="S142" s="21">
        <v>42136.536134259266</v>
      </c>
      <c r="T142" s="21">
        <v>42167.875</v>
      </c>
    </row>
    <row r="143" spans="1:20" ht="209" x14ac:dyDescent="0.25">
      <c r="A143">
        <v>3267</v>
      </c>
      <c r="B143" s="9" t="s">
        <v>3267</v>
      </c>
      <c r="C143" s="3" t="s">
        <v>7377</v>
      </c>
      <c r="D143" s="12">
        <v>15000</v>
      </c>
      <c r="E143" s="13">
        <v>15315</v>
      </c>
      <c r="F143" s="11" t="s">
        <v>8218</v>
      </c>
      <c r="G143" s="11" t="s">
        <v>8223</v>
      </c>
      <c r="H143" s="11" t="s">
        <v>8245</v>
      </c>
      <c r="I143" s="11">
        <v>1437156660</v>
      </c>
      <c r="J143" s="11">
        <v>1434564660</v>
      </c>
      <c r="K143" s="11" t="b">
        <v>1</v>
      </c>
      <c r="L143" s="11">
        <v>288</v>
      </c>
      <c r="M143" s="11" t="b">
        <v>1</v>
      </c>
      <c r="N143" s="11" t="s">
        <v>8269</v>
      </c>
      <c r="O143" s="14">
        <v>102</v>
      </c>
      <c r="P143" s="11">
        <v>53.18</v>
      </c>
      <c r="Q143" s="16" t="s">
        <v>8315</v>
      </c>
      <c r="R143" s="11" t="s">
        <v>8316</v>
      </c>
      <c r="S143" s="21">
        <v>42172.757638888885</v>
      </c>
      <c r="T143" s="21">
        <v>42202.757638888885</v>
      </c>
    </row>
    <row r="144" spans="1:20" ht="209" x14ac:dyDescent="0.25">
      <c r="A144">
        <v>3268</v>
      </c>
      <c r="B144" s="9" t="s">
        <v>3268</v>
      </c>
      <c r="C144" s="3" t="s">
        <v>7378</v>
      </c>
      <c r="D144" s="12">
        <v>2000</v>
      </c>
      <c r="E144" s="13">
        <v>2560</v>
      </c>
      <c r="F144" s="11" t="s">
        <v>8218</v>
      </c>
      <c r="G144" s="11" t="s">
        <v>8223</v>
      </c>
      <c r="H144" s="11" t="s">
        <v>8245</v>
      </c>
      <c r="I144" s="11">
        <v>1472074928</v>
      </c>
      <c r="J144" s="11">
        <v>1470692528</v>
      </c>
      <c r="K144" s="11" t="b">
        <v>1</v>
      </c>
      <c r="L144" s="11">
        <v>42</v>
      </c>
      <c r="M144" s="11" t="b">
        <v>1</v>
      </c>
      <c r="N144" s="11" t="s">
        <v>8269</v>
      </c>
      <c r="O144" s="14">
        <v>128</v>
      </c>
      <c r="P144" s="11">
        <v>60.95</v>
      </c>
      <c r="Q144" s="16" t="s">
        <v>8315</v>
      </c>
      <c r="R144" s="11" t="s">
        <v>8316</v>
      </c>
      <c r="S144" s="21">
        <v>42590.90425925926</v>
      </c>
      <c r="T144" s="21">
        <v>42606.90425925926</v>
      </c>
    </row>
    <row r="145" spans="1:20" ht="177" x14ac:dyDescent="0.25">
      <c r="A145">
        <v>3272</v>
      </c>
      <c r="B145" s="9" t="s">
        <v>3272</v>
      </c>
      <c r="C145" s="3" t="s">
        <v>7382</v>
      </c>
      <c r="D145" s="12">
        <v>10000</v>
      </c>
      <c r="E145" s="13">
        <v>15443</v>
      </c>
      <c r="F145" s="11" t="s">
        <v>8218</v>
      </c>
      <c r="G145" s="11" t="s">
        <v>8223</v>
      </c>
      <c r="H145" s="11" t="s">
        <v>8245</v>
      </c>
      <c r="I145" s="11">
        <v>1446814809</v>
      </c>
      <c r="J145" s="11">
        <v>1444219209</v>
      </c>
      <c r="K145" s="11" t="b">
        <v>1</v>
      </c>
      <c r="L145" s="11">
        <v>145</v>
      </c>
      <c r="M145" s="11" t="b">
        <v>1</v>
      </c>
      <c r="N145" s="11" t="s">
        <v>8269</v>
      </c>
      <c r="O145" s="14">
        <v>154</v>
      </c>
      <c r="P145" s="11">
        <v>106.5</v>
      </c>
      <c r="Q145" s="16" t="s">
        <v>8315</v>
      </c>
      <c r="R145" s="11" t="s">
        <v>8316</v>
      </c>
      <c r="S145" s="21">
        <v>42284.500104166669</v>
      </c>
      <c r="T145" s="21">
        <v>42314.541770833333</v>
      </c>
    </row>
    <row r="146" spans="1:20" ht="209" x14ac:dyDescent="0.25">
      <c r="A146">
        <v>3273</v>
      </c>
      <c r="B146" s="9" t="s">
        <v>3273</v>
      </c>
      <c r="C146" s="3" t="s">
        <v>7383</v>
      </c>
      <c r="D146" s="12">
        <v>4000</v>
      </c>
      <c r="E146" s="13">
        <v>4296</v>
      </c>
      <c r="F146" s="11" t="s">
        <v>8218</v>
      </c>
      <c r="G146" s="11" t="s">
        <v>8223</v>
      </c>
      <c r="H146" s="11" t="s">
        <v>8245</v>
      </c>
      <c r="I146" s="11">
        <v>1473879600</v>
      </c>
      <c r="J146" s="11">
        <v>1472498042</v>
      </c>
      <c r="K146" s="11" t="b">
        <v>1</v>
      </c>
      <c r="L146" s="11">
        <v>21</v>
      </c>
      <c r="M146" s="11" t="b">
        <v>1</v>
      </c>
      <c r="N146" s="11" t="s">
        <v>8269</v>
      </c>
      <c r="O146" s="14">
        <v>107</v>
      </c>
      <c r="P146" s="11">
        <v>204.57</v>
      </c>
      <c r="Q146" s="16" t="s">
        <v>8315</v>
      </c>
      <c r="R146" s="11" t="s">
        <v>8316</v>
      </c>
      <c r="S146" s="21">
        <v>42611.801412037035</v>
      </c>
      <c r="T146" s="21">
        <v>42627.791666666672</v>
      </c>
    </row>
    <row r="147" spans="1:20" ht="193" x14ac:dyDescent="0.25">
      <c r="A147">
        <v>3274</v>
      </c>
      <c r="B147" s="9" t="s">
        <v>3274</v>
      </c>
      <c r="C147" s="3" t="s">
        <v>7384</v>
      </c>
      <c r="D147" s="12">
        <v>15500</v>
      </c>
      <c r="E147" s="13">
        <v>15705</v>
      </c>
      <c r="F147" s="11" t="s">
        <v>8218</v>
      </c>
      <c r="G147" s="11" t="s">
        <v>8223</v>
      </c>
      <c r="H147" s="11" t="s">
        <v>8245</v>
      </c>
      <c r="I147" s="11">
        <v>1458075600</v>
      </c>
      <c r="J147" s="11">
        <v>1454259272</v>
      </c>
      <c r="K147" s="11" t="b">
        <v>1</v>
      </c>
      <c r="L147" s="11">
        <v>286</v>
      </c>
      <c r="M147" s="11" t="b">
        <v>1</v>
      </c>
      <c r="N147" s="11" t="s">
        <v>8269</v>
      </c>
      <c r="O147" s="14">
        <v>101</v>
      </c>
      <c r="P147" s="11">
        <v>54.91</v>
      </c>
      <c r="Q147" s="16" t="s">
        <v>8315</v>
      </c>
      <c r="R147" s="11" t="s">
        <v>8316</v>
      </c>
      <c r="S147" s="21">
        <v>42400.704537037032</v>
      </c>
      <c r="T147" s="21">
        <v>42444.875</v>
      </c>
    </row>
    <row r="148" spans="1:20" ht="209" x14ac:dyDescent="0.25">
      <c r="A148">
        <v>3275</v>
      </c>
      <c r="B148" s="9" t="s">
        <v>3275</v>
      </c>
      <c r="C148" s="3" t="s">
        <v>7385</v>
      </c>
      <c r="D148" s="12">
        <v>1800</v>
      </c>
      <c r="E148" s="13">
        <v>1805</v>
      </c>
      <c r="F148" s="11" t="s">
        <v>8218</v>
      </c>
      <c r="G148" s="11" t="s">
        <v>8223</v>
      </c>
      <c r="H148" s="11" t="s">
        <v>8245</v>
      </c>
      <c r="I148" s="11">
        <v>1423456200</v>
      </c>
      <c r="J148" s="11">
        <v>1421183271</v>
      </c>
      <c r="K148" s="11" t="b">
        <v>1</v>
      </c>
      <c r="L148" s="11">
        <v>12</v>
      </c>
      <c r="M148" s="11" t="b">
        <v>1</v>
      </c>
      <c r="N148" s="11" t="s">
        <v>8269</v>
      </c>
      <c r="O148" s="14">
        <v>100</v>
      </c>
      <c r="P148" s="11">
        <v>150.41999999999999</v>
      </c>
      <c r="Q148" s="16" t="s">
        <v>8315</v>
      </c>
      <c r="R148" s="11" t="s">
        <v>8316</v>
      </c>
      <c r="S148" s="21">
        <v>42017.88045138889</v>
      </c>
      <c r="T148" s="21">
        <v>42044.1875</v>
      </c>
    </row>
    <row r="149" spans="1:20" ht="225" x14ac:dyDescent="0.25">
      <c r="A149">
        <v>3279</v>
      </c>
      <c r="B149" s="9" t="s">
        <v>3279</v>
      </c>
      <c r="C149" s="3" t="s">
        <v>7389</v>
      </c>
      <c r="D149" s="12">
        <v>5800</v>
      </c>
      <c r="E149" s="13">
        <v>6628</v>
      </c>
      <c r="F149" s="11" t="s">
        <v>8218</v>
      </c>
      <c r="G149" s="11" t="s">
        <v>8223</v>
      </c>
      <c r="H149" s="11" t="s">
        <v>8245</v>
      </c>
      <c r="I149" s="11">
        <v>1459474059</v>
      </c>
      <c r="J149" s="11">
        <v>1456885659</v>
      </c>
      <c r="K149" s="11" t="b">
        <v>0</v>
      </c>
      <c r="L149" s="11">
        <v>63</v>
      </c>
      <c r="M149" s="11" t="b">
        <v>1</v>
      </c>
      <c r="N149" s="11" t="s">
        <v>8269</v>
      </c>
      <c r="O149" s="14">
        <v>114</v>
      </c>
      <c r="P149" s="11">
        <v>105.21</v>
      </c>
      <c r="Q149" s="16" t="s">
        <v>8315</v>
      </c>
      <c r="R149" s="11" t="s">
        <v>8316</v>
      </c>
      <c r="S149" s="21">
        <v>42431.102534722217</v>
      </c>
      <c r="T149" s="21">
        <v>42461.06086805556</v>
      </c>
    </row>
    <row r="150" spans="1:20" ht="225" x14ac:dyDescent="0.25">
      <c r="A150">
        <v>3280</v>
      </c>
      <c r="B150" s="9" t="s">
        <v>3280</v>
      </c>
      <c r="C150" s="3" t="s">
        <v>7390</v>
      </c>
      <c r="D150" s="12">
        <v>2000</v>
      </c>
      <c r="E150" s="13">
        <v>2060</v>
      </c>
      <c r="F150" s="11" t="s">
        <v>8218</v>
      </c>
      <c r="G150" s="11" t="s">
        <v>8223</v>
      </c>
      <c r="H150" s="11" t="s">
        <v>8245</v>
      </c>
      <c r="I150" s="11">
        <v>1433134800</v>
      </c>
      <c r="J150" s="11">
        <v>1430158198</v>
      </c>
      <c r="K150" s="11" t="b">
        <v>0</v>
      </c>
      <c r="L150" s="11">
        <v>30</v>
      </c>
      <c r="M150" s="11" t="b">
        <v>1</v>
      </c>
      <c r="N150" s="11" t="s">
        <v>8269</v>
      </c>
      <c r="O150" s="14">
        <v>103</v>
      </c>
      <c r="P150" s="11">
        <v>68.67</v>
      </c>
      <c r="Q150" s="16" t="s">
        <v>8315</v>
      </c>
      <c r="R150" s="11" t="s">
        <v>8316</v>
      </c>
      <c r="S150" s="21">
        <v>42121.756921296299</v>
      </c>
      <c r="T150" s="21">
        <v>42156.208333333328</v>
      </c>
    </row>
    <row r="151" spans="1:20" ht="177" x14ac:dyDescent="0.25">
      <c r="A151">
        <v>3281</v>
      </c>
      <c r="B151" s="9" t="s">
        <v>3281</v>
      </c>
      <c r="C151" s="3" t="s">
        <v>7391</v>
      </c>
      <c r="D151" s="12">
        <v>5000</v>
      </c>
      <c r="E151" s="13">
        <v>6080</v>
      </c>
      <c r="F151" s="11" t="s">
        <v>8218</v>
      </c>
      <c r="G151" s="11" t="s">
        <v>8223</v>
      </c>
      <c r="H151" s="11" t="s">
        <v>8245</v>
      </c>
      <c r="I151" s="11">
        <v>1441153705</v>
      </c>
      <c r="J151" s="11">
        <v>1438561705</v>
      </c>
      <c r="K151" s="11" t="b">
        <v>0</v>
      </c>
      <c r="L151" s="11">
        <v>47</v>
      </c>
      <c r="M151" s="11" t="b">
        <v>1</v>
      </c>
      <c r="N151" s="11" t="s">
        <v>8269</v>
      </c>
      <c r="O151" s="14">
        <v>122</v>
      </c>
      <c r="P151" s="11">
        <v>129.36000000000001</v>
      </c>
      <c r="Q151" s="16" t="s">
        <v>8315</v>
      </c>
      <c r="R151" s="11" t="s">
        <v>8316</v>
      </c>
      <c r="S151" s="21">
        <v>42219.019733796296</v>
      </c>
      <c r="T151" s="21">
        <v>42249.019733796296</v>
      </c>
    </row>
    <row r="152" spans="1:20" ht="225" x14ac:dyDescent="0.25">
      <c r="A152">
        <v>3282</v>
      </c>
      <c r="B152" s="9" t="s">
        <v>3282</v>
      </c>
      <c r="C152" s="3" t="s">
        <v>7392</v>
      </c>
      <c r="D152" s="12">
        <v>31000</v>
      </c>
      <c r="E152" s="13">
        <v>31820.5</v>
      </c>
      <c r="F152" s="11" t="s">
        <v>8218</v>
      </c>
      <c r="G152" s="11" t="s">
        <v>8223</v>
      </c>
      <c r="H152" s="11" t="s">
        <v>8245</v>
      </c>
      <c r="I152" s="11">
        <v>1461904788</v>
      </c>
      <c r="J152" s="11">
        <v>1458103188</v>
      </c>
      <c r="K152" s="11" t="b">
        <v>0</v>
      </c>
      <c r="L152" s="11">
        <v>237</v>
      </c>
      <c r="M152" s="11" t="b">
        <v>1</v>
      </c>
      <c r="N152" s="11" t="s">
        <v>8269</v>
      </c>
      <c r="O152" s="14">
        <v>103</v>
      </c>
      <c r="P152" s="11">
        <v>134.26</v>
      </c>
      <c r="Q152" s="16" t="s">
        <v>8315</v>
      </c>
      <c r="R152" s="11" t="s">
        <v>8316</v>
      </c>
      <c r="S152" s="21">
        <v>42445.19430555556</v>
      </c>
      <c r="T152" s="21">
        <v>42489.19430555556</v>
      </c>
    </row>
    <row r="153" spans="1:20" ht="177" x14ac:dyDescent="0.25">
      <c r="A153">
        <v>3284</v>
      </c>
      <c r="B153" s="9" t="s">
        <v>3284</v>
      </c>
      <c r="C153" s="3" t="s">
        <v>7394</v>
      </c>
      <c r="D153" s="12">
        <v>3000</v>
      </c>
      <c r="E153" s="13">
        <v>3048</v>
      </c>
      <c r="F153" s="11" t="s">
        <v>8218</v>
      </c>
      <c r="G153" s="11" t="s">
        <v>8223</v>
      </c>
      <c r="H153" s="11" t="s">
        <v>8245</v>
      </c>
      <c r="I153" s="11">
        <v>1454047140</v>
      </c>
      <c r="J153" s="11">
        <v>1452546853</v>
      </c>
      <c r="K153" s="11" t="b">
        <v>0</v>
      </c>
      <c r="L153" s="11">
        <v>15</v>
      </c>
      <c r="M153" s="11" t="b">
        <v>1</v>
      </c>
      <c r="N153" s="11" t="s">
        <v>8269</v>
      </c>
      <c r="O153" s="14">
        <v>102</v>
      </c>
      <c r="P153" s="11">
        <v>203.2</v>
      </c>
      <c r="Q153" s="16" t="s">
        <v>8315</v>
      </c>
      <c r="R153" s="11" t="s">
        <v>8316</v>
      </c>
      <c r="S153" s="21">
        <v>42380.884872685187</v>
      </c>
      <c r="T153" s="21">
        <v>42398.249305555553</v>
      </c>
    </row>
    <row r="154" spans="1:20" ht="49" x14ac:dyDescent="0.25">
      <c r="A154">
        <v>3285</v>
      </c>
      <c r="B154" s="9" t="s">
        <v>3285</v>
      </c>
      <c r="C154" s="3" t="s">
        <v>7395</v>
      </c>
      <c r="D154" s="12">
        <v>4999</v>
      </c>
      <c r="E154" s="13">
        <v>5604</v>
      </c>
      <c r="F154" s="11" t="s">
        <v>8218</v>
      </c>
      <c r="G154" s="11" t="s">
        <v>8223</v>
      </c>
      <c r="H154" s="11" t="s">
        <v>8245</v>
      </c>
      <c r="I154" s="11">
        <v>1488258000</v>
      </c>
      <c r="J154" s="11">
        <v>1485556626</v>
      </c>
      <c r="K154" s="11" t="b">
        <v>0</v>
      </c>
      <c r="L154" s="11">
        <v>81</v>
      </c>
      <c r="M154" s="11" t="b">
        <v>1</v>
      </c>
      <c r="N154" s="11" t="s">
        <v>8269</v>
      </c>
      <c r="O154" s="14">
        <v>112</v>
      </c>
      <c r="P154" s="11">
        <v>69.19</v>
      </c>
      <c r="Q154" s="16" t="s">
        <v>8315</v>
      </c>
      <c r="R154" s="11" t="s">
        <v>8316</v>
      </c>
      <c r="S154" s="21">
        <v>42762.942430555559</v>
      </c>
      <c r="T154" s="21">
        <v>42794.208333333328</v>
      </c>
    </row>
    <row r="155" spans="1:20" ht="209" x14ac:dyDescent="0.25">
      <c r="A155">
        <v>3286</v>
      </c>
      <c r="B155" s="9" t="s">
        <v>3286</v>
      </c>
      <c r="C155" s="3" t="s">
        <v>7396</v>
      </c>
      <c r="D155" s="12">
        <v>15000</v>
      </c>
      <c r="E155" s="13">
        <v>15265</v>
      </c>
      <c r="F155" s="11" t="s">
        <v>8218</v>
      </c>
      <c r="G155" s="11" t="s">
        <v>8223</v>
      </c>
      <c r="H155" s="11" t="s">
        <v>8245</v>
      </c>
      <c r="I155" s="11">
        <v>1471291782</v>
      </c>
      <c r="J155" s="11">
        <v>1468699782</v>
      </c>
      <c r="K155" s="11" t="b">
        <v>0</v>
      </c>
      <c r="L155" s="11">
        <v>122</v>
      </c>
      <c r="M155" s="11" t="b">
        <v>1</v>
      </c>
      <c r="N155" s="11" t="s">
        <v>8269</v>
      </c>
      <c r="O155" s="14">
        <v>102</v>
      </c>
      <c r="P155" s="11">
        <v>125.12</v>
      </c>
      <c r="Q155" s="16" t="s">
        <v>8315</v>
      </c>
      <c r="R155" s="11" t="s">
        <v>8316</v>
      </c>
      <c r="S155" s="21">
        <v>42567.840069444443</v>
      </c>
      <c r="T155" s="21">
        <v>42597.840069444443</v>
      </c>
    </row>
    <row r="156" spans="1:20" ht="225" x14ac:dyDescent="0.25">
      <c r="A156">
        <v>3291</v>
      </c>
      <c r="B156" s="9" t="s">
        <v>3291</v>
      </c>
      <c r="C156" s="3" t="s">
        <v>7401</v>
      </c>
      <c r="D156" s="12">
        <v>500</v>
      </c>
      <c r="E156" s="13">
        <v>570</v>
      </c>
      <c r="F156" s="11" t="s">
        <v>8218</v>
      </c>
      <c r="G156" s="11" t="s">
        <v>8223</v>
      </c>
      <c r="H156" s="11" t="s">
        <v>8245</v>
      </c>
      <c r="I156" s="11">
        <v>1442462340</v>
      </c>
      <c r="J156" s="11">
        <v>1439743900</v>
      </c>
      <c r="K156" s="11" t="b">
        <v>0</v>
      </c>
      <c r="L156" s="11">
        <v>14</v>
      </c>
      <c r="M156" s="11" t="b">
        <v>1</v>
      </c>
      <c r="N156" s="11" t="s">
        <v>8269</v>
      </c>
      <c r="O156" s="14">
        <v>114</v>
      </c>
      <c r="P156" s="11">
        <v>40.71</v>
      </c>
      <c r="Q156" s="16" t="s">
        <v>8315</v>
      </c>
      <c r="R156" s="11" t="s">
        <v>8316</v>
      </c>
      <c r="S156" s="21">
        <v>42232.702546296292</v>
      </c>
      <c r="T156" s="21">
        <v>42264.165972222225</v>
      </c>
    </row>
    <row r="157" spans="1:20" ht="193" x14ac:dyDescent="0.25">
      <c r="A157">
        <v>3298</v>
      </c>
      <c r="B157" s="9" t="s">
        <v>3298</v>
      </c>
      <c r="C157" s="3" t="s">
        <v>7408</v>
      </c>
      <c r="D157" s="12">
        <v>10000</v>
      </c>
      <c r="E157" s="13">
        <v>10173</v>
      </c>
      <c r="F157" s="11" t="s">
        <v>8218</v>
      </c>
      <c r="G157" s="11" t="s">
        <v>8223</v>
      </c>
      <c r="H157" s="11" t="s">
        <v>8245</v>
      </c>
      <c r="I157" s="11">
        <v>1442102400</v>
      </c>
      <c r="J157" s="11">
        <v>1440370768</v>
      </c>
      <c r="K157" s="11" t="b">
        <v>0</v>
      </c>
      <c r="L157" s="11">
        <v>72</v>
      </c>
      <c r="M157" s="11" t="b">
        <v>1</v>
      </c>
      <c r="N157" s="11" t="s">
        <v>8269</v>
      </c>
      <c r="O157" s="14">
        <v>102</v>
      </c>
      <c r="P157" s="11">
        <v>141.29</v>
      </c>
      <c r="Q157" s="16" t="s">
        <v>8315</v>
      </c>
      <c r="R157" s="11" t="s">
        <v>8316</v>
      </c>
      <c r="S157" s="21">
        <v>42239.957962962959</v>
      </c>
      <c r="T157" s="21">
        <v>42260</v>
      </c>
    </row>
    <row r="158" spans="1:20" ht="225" x14ac:dyDescent="0.25">
      <c r="A158">
        <v>3299</v>
      </c>
      <c r="B158" s="9" t="s">
        <v>3299</v>
      </c>
      <c r="C158" s="3" t="s">
        <v>7409</v>
      </c>
      <c r="D158" s="12">
        <v>3000</v>
      </c>
      <c r="E158" s="13">
        <v>3486</v>
      </c>
      <c r="F158" s="11" t="s">
        <v>8218</v>
      </c>
      <c r="G158" s="11" t="s">
        <v>8223</v>
      </c>
      <c r="H158" s="11" t="s">
        <v>8245</v>
      </c>
      <c r="I158" s="11">
        <v>1444860063</v>
      </c>
      <c r="J158" s="11">
        <v>1442268063</v>
      </c>
      <c r="K158" s="11" t="b">
        <v>0</v>
      </c>
      <c r="L158" s="11">
        <v>63</v>
      </c>
      <c r="M158" s="11" t="b">
        <v>1</v>
      </c>
      <c r="N158" s="11" t="s">
        <v>8269</v>
      </c>
      <c r="O158" s="14">
        <v>116</v>
      </c>
      <c r="P158" s="11">
        <v>55.33</v>
      </c>
      <c r="Q158" s="16" t="s">
        <v>8315</v>
      </c>
      <c r="R158" s="11" t="s">
        <v>8316</v>
      </c>
      <c r="S158" s="21">
        <v>42261.917395833334</v>
      </c>
      <c r="T158" s="21">
        <v>42291.917395833334</v>
      </c>
    </row>
    <row r="159" spans="1:20" ht="161" x14ac:dyDescent="0.25">
      <c r="A159">
        <v>3300</v>
      </c>
      <c r="B159" s="9" t="s">
        <v>3300</v>
      </c>
      <c r="C159" s="3" t="s">
        <v>7410</v>
      </c>
      <c r="D159" s="12">
        <v>3000</v>
      </c>
      <c r="E159" s="13">
        <v>4085</v>
      </c>
      <c r="F159" s="11" t="s">
        <v>8218</v>
      </c>
      <c r="G159" s="11" t="s">
        <v>8223</v>
      </c>
      <c r="H159" s="11" t="s">
        <v>8245</v>
      </c>
      <c r="I159" s="11">
        <v>1430329862</v>
      </c>
      <c r="J159" s="11">
        <v>1428515462</v>
      </c>
      <c r="K159" s="11" t="b">
        <v>0</v>
      </c>
      <c r="L159" s="11">
        <v>88</v>
      </c>
      <c r="M159" s="11" t="b">
        <v>1</v>
      </c>
      <c r="N159" s="11" t="s">
        <v>8269</v>
      </c>
      <c r="O159" s="14">
        <v>136</v>
      </c>
      <c r="P159" s="11">
        <v>46.42</v>
      </c>
      <c r="Q159" s="16" t="s">
        <v>8315</v>
      </c>
      <c r="R159" s="11" t="s">
        <v>8316</v>
      </c>
      <c r="S159" s="21">
        <v>42102.743773148148</v>
      </c>
      <c r="T159" s="21">
        <v>42123.743773148148</v>
      </c>
    </row>
    <row r="160" spans="1:20" ht="209" x14ac:dyDescent="0.25">
      <c r="A160">
        <v>3301</v>
      </c>
      <c r="B160" s="9" t="s">
        <v>3301</v>
      </c>
      <c r="C160" s="3" t="s">
        <v>7411</v>
      </c>
      <c r="D160" s="12">
        <v>3000</v>
      </c>
      <c r="E160" s="13">
        <v>4004</v>
      </c>
      <c r="F160" s="11" t="s">
        <v>8218</v>
      </c>
      <c r="G160" s="11" t="s">
        <v>8223</v>
      </c>
      <c r="H160" s="11" t="s">
        <v>8245</v>
      </c>
      <c r="I160" s="11">
        <v>1470034740</v>
      </c>
      <c r="J160" s="11">
        <v>1466185176</v>
      </c>
      <c r="K160" s="11" t="b">
        <v>0</v>
      </c>
      <c r="L160" s="11">
        <v>70</v>
      </c>
      <c r="M160" s="11" t="b">
        <v>1</v>
      </c>
      <c r="N160" s="11" t="s">
        <v>8269</v>
      </c>
      <c r="O160" s="14">
        <v>133</v>
      </c>
      <c r="P160" s="11">
        <v>57.2</v>
      </c>
      <c r="Q160" s="16" t="s">
        <v>8315</v>
      </c>
      <c r="R160" s="11" t="s">
        <v>8316</v>
      </c>
      <c r="S160" s="21">
        <v>42538.73583333334</v>
      </c>
      <c r="T160" s="21">
        <v>42583.290972222225</v>
      </c>
    </row>
    <row r="161" spans="1:20" ht="193" x14ac:dyDescent="0.25">
      <c r="A161">
        <v>3303</v>
      </c>
      <c r="B161" s="9" t="s">
        <v>3303</v>
      </c>
      <c r="C161" s="3" t="s">
        <v>7413</v>
      </c>
      <c r="D161" s="12">
        <v>1800</v>
      </c>
      <c r="E161" s="13">
        <v>2086</v>
      </c>
      <c r="F161" s="11" t="s">
        <v>8218</v>
      </c>
      <c r="G161" s="11" t="s">
        <v>8223</v>
      </c>
      <c r="H161" s="11" t="s">
        <v>8245</v>
      </c>
      <c r="I161" s="11">
        <v>1427553484</v>
      </c>
      <c r="J161" s="11">
        <v>1424533084</v>
      </c>
      <c r="K161" s="11" t="b">
        <v>0</v>
      </c>
      <c r="L161" s="11">
        <v>35</v>
      </c>
      <c r="M161" s="11" t="b">
        <v>1</v>
      </c>
      <c r="N161" s="11" t="s">
        <v>8269</v>
      </c>
      <c r="O161" s="14">
        <v>116</v>
      </c>
      <c r="P161" s="11">
        <v>59.6</v>
      </c>
      <c r="Q161" s="16" t="s">
        <v>8315</v>
      </c>
      <c r="R161" s="11" t="s">
        <v>8316</v>
      </c>
      <c r="S161" s="21">
        <v>42056.65143518518</v>
      </c>
      <c r="T161" s="21">
        <v>42091.609768518523</v>
      </c>
    </row>
    <row r="162" spans="1:20" ht="193" x14ac:dyDescent="0.25">
      <c r="A162">
        <v>3304</v>
      </c>
      <c r="B162" s="9" t="s">
        <v>3304</v>
      </c>
      <c r="C162" s="3" t="s">
        <v>7414</v>
      </c>
      <c r="D162" s="12">
        <v>15000</v>
      </c>
      <c r="E162" s="13">
        <v>15677.5</v>
      </c>
      <c r="F162" s="11" t="s">
        <v>8218</v>
      </c>
      <c r="G162" s="11" t="s">
        <v>8223</v>
      </c>
      <c r="H162" s="11" t="s">
        <v>8245</v>
      </c>
      <c r="I162" s="11">
        <v>1482418752</v>
      </c>
      <c r="J162" s="11">
        <v>1479826752</v>
      </c>
      <c r="K162" s="11" t="b">
        <v>0</v>
      </c>
      <c r="L162" s="11">
        <v>175</v>
      </c>
      <c r="M162" s="11" t="b">
        <v>1</v>
      </c>
      <c r="N162" s="11" t="s">
        <v>8269</v>
      </c>
      <c r="O162" s="14">
        <v>105</v>
      </c>
      <c r="P162" s="11">
        <v>89.59</v>
      </c>
      <c r="Q162" s="16" t="s">
        <v>8315</v>
      </c>
      <c r="R162" s="11" t="s">
        <v>8316</v>
      </c>
      <c r="S162" s="21">
        <v>42696.624444444446</v>
      </c>
      <c r="T162" s="21">
        <v>42726.624444444446</v>
      </c>
    </row>
    <row r="163" spans="1:20" ht="193" x14ac:dyDescent="0.25">
      <c r="A163">
        <v>3305</v>
      </c>
      <c r="B163" s="9" t="s">
        <v>3305</v>
      </c>
      <c r="C163" s="3" t="s">
        <v>7415</v>
      </c>
      <c r="D163" s="12">
        <v>4000</v>
      </c>
      <c r="E163" s="13">
        <v>4081</v>
      </c>
      <c r="F163" s="11" t="s">
        <v>8218</v>
      </c>
      <c r="G163" s="11" t="s">
        <v>8223</v>
      </c>
      <c r="H163" s="11" t="s">
        <v>8245</v>
      </c>
      <c r="I163" s="11">
        <v>1438374748</v>
      </c>
      <c r="J163" s="11">
        <v>1435782748</v>
      </c>
      <c r="K163" s="11" t="b">
        <v>0</v>
      </c>
      <c r="L163" s="11">
        <v>20</v>
      </c>
      <c r="M163" s="11" t="b">
        <v>1</v>
      </c>
      <c r="N163" s="11" t="s">
        <v>8269</v>
      </c>
      <c r="O163" s="14">
        <v>102</v>
      </c>
      <c r="P163" s="11">
        <v>204.05</v>
      </c>
      <c r="Q163" s="16" t="s">
        <v>8315</v>
      </c>
      <c r="R163" s="11" t="s">
        <v>8316</v>
      </c>
      <c r="S163" s="21">
        <v>42186.855879629627</v>
      </c>
      <c r="T163" s="21">
        <v>42216.855879629627</v>
      </c>
    </row>
    <row r="164" spans="1:20" ht="225" x14ac:dyDescent="0.25">
      <c r="A164">
        <v>3306</v>
      </c>
      <c r="B164" s="9" t="s">
        <v>3306</v>
      </c>
      <c r="C164" s="3" t="s">
        <v>7416</v>
      </c>
      <c r="D164" s="12">
        <v>1500</v>
      </c>
      <c r="E164" s="13">
        <v>2630</v>
      </c>
      <c r="F164" s="11" t="s">
        <v>8218</v>
      </c>
      <c r="G164" s="11" t="s">
        <v>8223</v>
      </c>
      <c r="H164" s="11" t="s">
        <v>8245</v>
      </c>
      <c r="I164" s="11">
        <v>1465527600</v>
      </c>
      <c r="J164" s="11">
        <v>1462252542</v>
      </c>
      <c r="K164" s="11" t="b">
        <v>0</v>
      </c>
      <c r="L164" s="11">
        <v>54</v>
      </c>
      <c r="M164" s="11" t="b">
        <v>1</v>
      </c>
      <c r="N164" s="11" t="s">
        <v>8269</v>
      </c>
      <c r="O164" s="14">
        <v>175</v>
      </c>
      <c r="P164" s="11">
        <v>48.7</v>
      </c>
      <c r="Q164" s="16" t="s">
        <v>8315</v>
      </c>
      <c r="R164" s="11" t="s">
        <v>8316</v>
      </c>
      <c r="S164" s="21">
        <v>42493.219236111108</v>
      </c>
      <c r="T164" s="21">
        <v>42531.125</v>
      </c>
    </row>
    <row r="165" spans="1:20" ht="193" x14ac:dyDescent="0.25">
      <c r="A165">
        <v>3307</v>
      </c>
      <c r="B165" s="9" t="s">
        <v>3307</v>
      </c>
      <c r="C165" s="3" t="s">
        <v>7417</v>
      </c>
      <c r="D165" s="12">
        <v>1000</v>
      </c>
      <c r="E165" s="13">
        <v>1066.8</v>
      </c>
      <c r="F165" s="11" t="s">
        <v>8218</v>
      </c>
      <c r="G165" s="11" t="s">
        <v>8223</v>
      </c>
      <c r="H165" s="11" t="s">
        <v>8245</v>
      </c>
      <c r="I165" s="11">
        <v>1463275339</v>
      </c>
      <c r="J165" s="11">
        <v>1460683339</v>
      </c>
      <c r="K165" s="11" t="b">
        <v>0</v>
      </c>
      <c r="L165" s="11">
        <v>20</v>
      </c>
      <c r="M165" s="11" t="b">
        <v>1</v>
      </c>
      <c r="N165" s="11" t="s">
        <v>8269</v>
      </c>
      <c r="O165" s="14">
        <v>107</v>
      </c>
      <c r="P165" s="11">
        <v>53.34</v>
      </c>
      <c r="Q165" s="16" t="s">
        <v>8315</v>
      </c>
      <c r="R165" s="11" t="s">
        <v>8316</v>
      </c>
      <c r="S165" s="21">
        <v>42475.057164351849</v>
      </c>
      <c r="T165" s="21">
        <v>42505.057164351849</v>
      </c>
    </row>
    <row r="166" spans="1:20" ht="193" x14ac:dyDescent="0.25">
      <c r="A166">
        <v>3308</v>
      </c>
      <c r="B166" s="9" t="s">
        <v>3308</v>
      </c>
      <c r="C166" s="3" t="s">
        <v>7418</v>
      </c>
      <c r="D166" s="12">
        <v>3500</v>
      </c>
      <c r="E166" s="13">
        <v>4280</v>
      </c>
      <c r="F166" s="11" t="s">
        <v>8218</v>
      </c>
      <c r="G166" s="11" t="s">
        <v>8223</v>
      </c>
      <c r="H166" s="11" t="s">
        <v>8245</v>
      </c>
      <c r="I166" s="11">
        <v>1460581365</v>
      </c>
      <c r="J166" s="11">
        <v>1458766965</v>
      </c>
      <c r="K166" s="11" t="b">
        <v>0</v>
      </c>
      <c r="L166" s="11">
        <v>57</v>
      </c>
      <c r="M166" s="11" t="b">
        <v>1</v>
      </c>
      <c r="N166" s="11" t="s">
        <v>8269</v>
      </c>
      <c r="O166" s="14">
        <v>122</v>
      </c>
      <c r="P166" s="11">
        <v>75.09</v>
      </c>
      <c r="Q166" s="16" t="s">
        <v>8315</v>
      </c>
      <c r="R166" s="11" t="s">
        <v>8316</v>
      </c>
      <c r="S166" s="21">
        <v>42452.876909722225</v>
      </c>
      <c r="T166" s="21">
        <v>42473.876909722225</v>
      </c>
    </row>
    <row r="167" spans="1:20" ht="145" x14ac:dyDescent="0.25">
      <c r="A167">
        <v>3310</v>
      </c>
      <c r="B167" s="9" t="s">
        <v>3310</v>
      </c>
      <c r="C167" s="3" t="s">
        <v>7420</v>
      </c>
      <c r="D167" s="12">
        <v>6500</v>
      </c>
      <c r="E167" s="13">
        <v>6505</v>
      </c>
      <c r="F167" s="11" t="s">
        <v>8218</v>
      </c>
      <c r="G167" s="11" t="s">
        <v>8223</v>
      </c>
      <c r="H167" s="11" t="s">
        <v>8245</v>
      </c>
      <c r="I167" s="11">
        <v>1444169825</v>
      </c>
      <c r="J167" s="11">
        <v>1441577825</v>
      </c>
      <c r="K167" s="11" t="b">
        <v>0</v>
      </c>
      <c r="L167" s="11">
        <v>31</v>
      </c>
      <c r="M167" s="11" t="b">
        <v>1</v>
      </c>
      <c r="N167" s="11" t="s">
        <v>8269</v>
      </c>
      <c r="O167" s="14">
        <v>100</v>
      </c>
      <c r="P167" s="11">
        <v>209.84</v>
      </c>
      <c r="Q167" s="16" t="s">
        <v>8315</v>
      </c>
      <c r="R167" s="11" t="s">
        <v>8316</v>
      </c>
      <c r="S167" s="21">
        <v>42253.928530092591</v>
      </c>
      <c r="T167" s="21">
        <v>42283.928530092591</v>
      </c>
    </row>
    <row r="168" spans="1:20" ht="193" x14ac:dyDescent="0.25">
      <c r="A168">
        <v>3311</v>
      </c>
      <c r="B168" s="9" t="s">
        <v>3311</v>
      </c>
      <c r="C168" s="3" t="s">
        <v>7421</v>
      </c>
      <c r="D168" s="12">
        <v>2500</v>
      </c>
      <c r="E168" s="13">
        <v>2746</v>
      </c>
      <c r="F168" s="11" t="s">
        <v>8218</v>
      </c>
      <c r="G168" s="11" t="s">
        <v>8223</v>
      </c>
      <c r="H168" s="11" t="s">
        <v>8245</v>
      </c>
      <c r="I168" s="11">
        <v>1445065210</v>
      </c>
      <c r="J168" s="11">
        <v>1442473210</v>
      </c>
      <c r="K168" s="11" t="b">
        <v>0</v>
      </c>
      <c r="L168" s="11">
        <v>45</v>
      </c>
      <c r="M168" s="11" t="b">
        <v>1</v>
      </c>
      <c r="N168" s="11" t="s">
        <v>8269</v>
      </c>
      <c r="O168" s="14">
        <v>110</v>
      </c>
      <c r="P168" s="11">
        <v>61.02</v>
      </c>
      <c r="Q168" s="16" t="s">
        <v>8315</v>
      </c>
      <c r="R168" s="11" t="s">
        <v>8316</v>
      </c>
      <c r="S168" s="21">
        <v>42264.29178240741</v>
      </c>
      <c r="T168" s="21">
        <v>42294.29178240741</v>
      </c>
    </row>
    <row r="169" spans="1:20" ht="193" x14ac:dyDescent="0.25">
      <c r="A169">
        <v>3312</v>
      </c>
      <c r="B169" s="9" t="s">
        <v>3312</v>
      </c>
      <c r="C169" s="3" t="s">
        <v>7422</v>
      </c>
      <c r="D169" s="12">
        <v>2500</v>
      </c>
      <c r="E169" s="13">
        <v>2501</v>
      </c>
      <c r="F169" s="11" t="s">
        <v>8218</v>
      </c>
      <c r="G169" s="11" t="s">
        <v>8223</v>
      </c>
      <c r="H169" s="11" t="s">
        <v>8245</v>
      </c>
      <c r="I169" s="11">
        <v>1478901600</v>
      </c>
      <c r="J169" s="11">
        <v>1477077946</v>
      </c>
      <c r="K169" s="11" t="b">
        <v>0</v>
      </c>
      <c r="L169" s="11">
        <v>41</v>
      </c>
      <c r="M169" s="11" t="b">
        <v>1</v>
      </c>
      <c r="N169" s="11" t="s">
        <v>8269</v>
      </c>
      <c r="O169" s="14">
        <v>100</v>
      </c>
      <c r="P169" s="11">
        <v>61</v>
      </c>
      <c r="Q169" s="16" t="s">
        <v>8315</v>
      </c>
      <c r="R169" s="11" t="s">
        <v>8316</v>
      </c>
      <c r="S169" s="21">
        <v>42664.809560185182</v>
      </c>
      <c r="T169" s="21">
        <v>42685.916666666672</v>
      </c>
    </row>
    <row r="170" spans="1:20" ht="177" x14ac:dyDescent="0.25">
      <c r="A170">
        <v>3313</v>
      </c>
      <c r="B170" s="9" t="s">
        <v>3313</v>
      </c>
      <c r="C170" s="3" t="s">
        <v>7423</v>
      </c>
      <c r="D170" s="12">
        <v>2000</v>
      </c>
      <c r="E170" s="13">
        <v>2321</v>
      </c>
      <c r="F170" s="11" t="s">
        <v>8218</v>
      </c>
      <c r="G170" s="11" t="s">
        <v>8223</v>
      </c>
      <c r="H170" s="11" t="s">
        <v>8245</v>
      </c>
      <c r="I170" s="11">
        <v>1453856400</v>
      </c>
      <c r="J170" s="11">
        <v>1452664317</v>
      </c>
      <c r="K170" s="11" t="b">
        <v>0</v>
      </c>
      <c r="L170" s="11">
        <v>29</v>
      </c>
      <c r="M170" s="11" t="b">
        <v>1</v>
      </c>
      <c r="N170" s="11" t="s">
        <v>8269</v>
      </c>
      <c r="O170" s="14">
        <v>116</v>
      </c>
      <c r="P170" s="11">
        <v>80.03</v>
      </c>
      <c r="Q170" s="16" t="s">
        <v>8315</v>
      </c>
      <c r="R170" s="11" t="s">
        <v>8316</v>
      </c>
      <c r="S170" s="21">
        <v>42382.244409722218</v>
      </c>
      <c r="T170" s="21">
        <v>42396.041666666672</v>
      </c>
    </row>
    <row r="171" spans="1:20" ht="193" x14ac:dyDescent="0.25">
      <c r="A171">
        <v>3316</v>
      </c>
      <c r="B171" s="9" t="s">
        <v>3316</v>
      </c>
      <c r="C171" s="3" t="s">
        <v>7426</v>
      </c>
      <c r="D171" s="12">
        <v>11737</v>
      </c>
      <c r="E171" s="13">
        <v>11747.18</v>
      </c>
      <c r="F171" s="11" t="s">
        <v>8218</v>
      </c>
      <c r="G171" s="11" t="s">
        <v>8223</v>
      </c>
      <c r="H171" s="11" t="s">
        <v>8245</v>
      </c>
      <c r="I171" s="11">
        <v>1407506040</v>
      </c>
      <c r="J171" s="11">
        <v>1404680075</v>
      </c>
      <c r="K171" s="11" t="b">
        <v>0</v>
      </c>
      <c r="L171" s="11">
        <v>125</v>
      </c>
      <c r="M171" s="11" t="b">
        <v>1</v>
      </c>
      <c r="N171" s="11" t="s">
        <v>8269</v>
      </c>
      <c r="O171" s="14">
        <v>100</v>
      </c>
      <c r="P171" s="11">
        <v>93.98</v>
      </c>
      <c r="Q171" s="16" t="s">
        <v>8315</v>
      </c>
      <c r="R171" s="11" t="s">
        <v>8316</v>
      </c>
      <c r="S171" s="21">
        <v>41826.871238425927</v>
      </c>
      <c r="T171" s="21">
        <v>41859.57916666667</v>
      </c>
    </row>
    <row r="172" spans="1:20" ht="161" x14ac:dyDescent="0.25">
      <c r="A172">
        <v>3317</v>
      </c>
      <c r="B172" s="9" t="s">
        <v>3317</v>
      </c>
      <c r="C172" s="3" t="s">
        <v>7427</v>
      </c>
      <c r="D172" s="12">
        <v>1050</v>
      </c>
      <c r="E172" s="13">
        <v>1115</v>
      </c>
      <c r="F172" s="11" t="s">
        <v>8218</v>
      </c>
      <c r="G172" s="11" t="s">
        <v>8223</v>
      </c>
      <c r="H172" s="11" t="s">
        <v>8245</v>
      </c>
      <c r="I172" s="11">
        <v>1465347424</v>
      </c>
      <c r="J172" s="11">
        <v>1462755424</v>
      </c>
      <c r="K172" s="11" t="b">
        <v>0</v>
      </c>
      <c r="L172" s="11">
        <v>18</v>
      </c>
      <c r="M172" s="11" t="b">
        <v>1</v>
      </c>
      <c r="N172" s="11" t="s">
        <v>8269</v>
      </c>
      <c r="O172" s="14">
        <v>106</v>
      </c>
      <c r="P172" s="11">
        <v>61.94</v>
      </c>
      <c r="Q172" s="16" t="s">
        <v>8315</v>
      </c>
      <c r="R172" s="11" t="s">
        <v>8316</v>
      </c>
      <c r="S172" s="21">
        <v>42499.039629629624</v>
      </c>
      <c r="T172" s="21">
        <v>42529.039629629624</v>
      </c>
    </row>
    <row r="173" spans="1:20" ht="177" x14ac:dyDescent="0.25">
      <c r="A173">
        <v>3320</v>
      </c>
      <c r="B173" s="9" t="s">
        <v>3320</v>
      </c>
      <c r="C173" s="3" t="s">
        <v>7430</v>
      </c>
      <c r="D173" s="12">
        <v>2500</v>
      </c>
      <c r="E173" s="13">
        <v>2525</v>
      </c>
      <c r="F173" s="11" t="s">
        <v>8218</v>
      </c>
      <c r="G173" s="11" t="s">
        <v>8223</v>
      </c>
      <c r="H173" s="11" t="s">
        <v>8245</v>
      </c>
      <c r="I173" s="11">
        <v>1466557557</v>
      </c>
      <c r="J173" s="11">
        <v>1463965557</v>
      </c>
      <c r="K173" s="11" t="b">
        <v>0</v>
      </c>
      <c r="L173" s="11">
        <v>38</v>
      </c>
      <c r="M173" s="11" t="b">
        <v>1</v>
      </c>
      <c r="N173" s="11" t="s">
        <v>8269</v>
      </c>
      <c r="O173" s="14">
        <v>101</v>
      </c>
      <c r="P173" s="11">
        <v>66.45</v>
      </c>
      <c r="Q173" s="16" t="s">
        <v>8315</v>
      </c>
      <c r="R173" s="11" t="s">
        <v>8316</v>
      </c>
      <c r="S173" s="21">
        <v>42513.045798611114</v>
      </c>
      <c r="T173" s="21">
        <v>42543.045798611114</v>
      </c>
    </row>
    <row r="174" spans="1:20" ht="193" x14ac:dyDescent="0.25">
      <c r="A174">
        <v>3321</v>
      </c>
      <c r="B174" s="9" t="s">
        <v>3321</v>
      </c>
      <c r="C174" s="3" t="s">
        <v>7431</v>
      </c>
      <c r="D174" s="12">
        <v>500</v>
      </c>
      <c r="E174" s="13">
        <v>537</v>
      </c>
      <c r="F174" s="11" t="s">
        <v>8218</v>
      </c>
      <c r="G174" s="11" t="s">
        <v>8223</v>
      </c>
      <c r="H174" s="11" t="s">
        <v>8245</v>
      </c>
      <c r="I174" s="11">
        <v>1413431940</v>
      </c>
      <c r="J174" s="11">
        <v>1412216665</v>
      </c>
      <c r="K174" s="11" t="b">
        <v>0</v>
      </c>
      <c r="L174" s="11">
        <v>15</v>
      </c>
      <c r="M174" s="11" t="b">
        <v>1</v>
      </c>
      <c r="N174" s="11" t="s">
        <v>8269</v>
      </c>
      <c r="O174" s="14">
        <v>107</v>
      </c>
      <c r="P174" s="11">
        <v>35.799999999999997</v>
      </c>
      <c r="Q174" s="16" t="s">
        <v>8315</v>
      </c>
      <c r="R174" s="11" t="s">
        <v>8316</v>
      </c>
      <c r="S174" s="21">
        <v>41914.100289351853</v>
      </c>
      <c r="T174" s="21">
        <v>41928.165972222225</v>
      </c>
    </row>
    <row r="175" spans="1:20" ht="193" x14ac:dyDescent="0.25">
      <c r="A175">
        <v>3322</v>
      </c>
      <c r="B175" s="9" t="s">
        <v>3322</v>
      </c>
      <c r="C175" s="3" t="s">
        <v>7432</v>
      </c>
      <c r="D175" s="12">
        <v>3300</v>
      </c>
      <c r="E175" s="13">
        <v>3350</v>
      </c>
      <c r="F175" s="11" t="s">
        <v>8218</v>
      </c>
      <c r="G175" s="11" t="s">
        <v>8223</v>
      </c>
      <c r="H175" s="11" t="s">
        <v>8245</v>
      </c>
      <c r="I175" s="11">
        <v>1466567700</v>
      </c>
      <c r="J175" s="11">
        <v>1464653696</v>
      </c>
      <c r="K175" s="11" t="b">
        <v>0</v>
      </c>
      <c r="L175" s="11">
        <v>23</v>
      </c>
      <c r="M175" s="11" t="b">
        <v>1</v>
      </c>
      <c r="N175" s="11" t="s">
        <v>8269</v>
      </c>
      <c r="O175" s="14">
        <v>102</v>
      </c>
      <c r="P175" s="11">
        <v>145.65</v>
      </c>
      <c r="Q175" s="16" t="s">
        <v>8315</v>
      </c>
      <c r="R175" s="11" t="s">
        <v>8316</v>
      </c>
      <c r="S175" s="21">
        <v>42521.010370370372</v>
      </c>
      <c r="T175" s="21">
        <v>42543.163194444445</v>
      </c>
    </row>
    <row r="176" spans="1:20" ht="209" x14ac:dyDescent="0.25">
      <c r="A176">
        <v>3326</v>
      </c>
      <c r="B176" s="9" t="s">
        <v>3326</v>
      </c>
      <c r="C176" s="3" t="s">
        <v>7436</v>
      </c>
      <c r="D176" s="12">
        <v>8000</v>
      </c>
      <c r="E176" s="13">
        <v>8110</v>
      </c>
      <c r="F176" s="11" t="s">
        <v>8218</v>
      </c>
      <c r="G176" s="11" t="s">
        <v>8223</v>
      </c>
      <c r="H176" s="11" t="s">
        <v>8245</v>
      </c>
      <c r="I176" s="11">
        <v>1425830905</v>
      </c>
      <c r="J176" s="11">
        <v>1423242505</v>
      </c>
      <c r="K176" s="11" t="b">
        <v>0</v>
      </c>
      <c r="L176" s="11">
        <v>57</v>
      </c>
      <c r="M176" s="11" t="b">
        <v>1</v>
      </c>
      <c r="N176" s="11" t="s">
        <v>8269</v>
      </c>
      <c r="O176" s="14">
        <v>101</v>
      </c>
      <c r="P176" s="11">
        <v>142.28</v>
      </c>
      <c r="Q176" s="16" t="s">
        <v>8315</v>
      </c>
      <c r="R176" s="11" t="s">
        <v>8316</v>
      </c>
      <c r="S176" s="21">
        <v>42041.714178240742</v>
      </c>
      <c r="T176" s="21">
        <v>42071.67251157407</v>
      </c>
    </row>
    <row r="177" spans="1:20" ht="193" x14ac:dyDescent="0.25">
      <c r="A177">
        <v>3328</v>
      </c>
      <c r="B177" s="9" t="s">
        <v>3328</v>
      </c>
      <c r="C177" s="3" t="s">
        <v>7438</v>
      </c>
      <c r="D177" s="12">
        <v>1800</v>
      </c>
      <c r="E177" s="13">
        <v>2635</v>
      </c>
      <c r="F177" s="11" t="s">
        <v>8218</v>
      </c>
      <c r="G177" s="11" t="s">
        <v>8223</v>
      </c>
      <c r="H177" s="11" t="s">
        <v>8245</v>
      </c>
      <c r="I177" s="11">
        <v>1404522000</v>
      </c>
      <c r="J177" s="11">
        <v>1404308883</v>
      </c>
      <c r="K177" s="11" t="b">
        <v>0</v>
      </c>
      <c r="L177" s="11">
        <v>9</v>
      </c>
      <c r="M177" s="11" t="b">
        <v>1</v>
      </c>
      <c r="N177" s="11" t="s">
        <v>8269</v>
      </c>
      <c r="O177" s="14">
        <v>146</v>
      </c>
      <c r="P177" s="11">
        <v>292.77999999999997</v>
      </c>
      <c r="Q177" s="16" t="s">
        <v>8315</v>
      </c>
      <c r="R177" s="11" t="s">
        <v>8316</v>
      </c>
      <c r="S177" s="21">
        <v>41822.57503472222</v>
      </c>
      <c r="T177" s="21">
        <v>41825.041666666664</v>
      </c>
    </row>
    <row r="178" spans="1:20" ht="193" x14ac:dyDescent="0.25">
      <c r="A178">
        <v>3331</v>
      </c>
      <c r="B178" s="9" t="s">
        <v>3331</v>
      </c>
      <c r="C178" s="3" t="s">
        <v>7441</v>
      </c>
      <c r="D178" s="12">
        <v>5000</v>
      </c>
      <c r="E178" s="13">
        <v>5226</v>
      </c>
      <c r="F178" s="11" t="s">
        <v>8218</v>
      </c>
      <c r="G178" s="11" t="s">
        <v>8223</v>
      </c>
      <c r="H178" s="11" t="s">
        <v>8245</v>
      </c>
      <c r="I178" s="11">
        <v>1444149886</v>
      </c>
      <c r="J178" s="11">
        <v>1441125886</v>
      </c>
      <c r="K178" s="11" t="b">
        <v>0</v>
      </c>
      <c r="L178" s="11">
        <v>65</v>
      </c>
      <c r="M178" s="11" t="b">
        <v>1</v>
      </c>
      <c r="N178" s="11" t="s">
        <v>8269</v>
      </c>
      <c r="O178" s="14">
        <v>105</v>
      </c>
      <c r="P178" s="11">
        <v>80.400000000000006</v>
      </c>
      <c r="Q178" s="16" t="s">
        <v>8315</v>
      </c>
      <c r="R178" s="11" t="s">
        <v>8316</v>
      </c>
      <c r="S178" s="21">
        <v>42248.697754629626</v>
      </c>
      <c r="T178" s="21">
        <v>42283.697754629626</v>
      </c>
    </row>
    <row r="179" spans="1:20" ht="193" x14ac:dyDescent="0.25">
      <c r="A179">
        <v>3332</v>
      </c>
      <c r="B179" s="9" t="s">
        <v>3332</v>
      </c>
      <c r="C179" s="3" t="s">
        <v>7442</v>
      </c>
      <c r="D179" s="12">
        <v>6000</v>
      </c>
      <c r="E179" s="13">
        <v>6000</v>
      </c>
      <c r="F179" s="11" t="s">
        <v>8218</v>
      </c>
      <c r="G179" s="11" t="s">
        <v>8223</v>
      </c>
      <c r="H179" s="11" t="s">
        <v>8245</v>
      </c>
      <c r="I179" s="11">
        <v>1405802330</v>
      </c>
      <c r="J179" s="11">
        <v>1403210330</v>
      </c>
      <c r="K179" s="11" t="b">
        <v>0</v>
      </c>
      <c r="L179" s="11">
        <v>83</v>
      </c>
      <c r="M179" s="11" t="b">
        <v>1</v>
      </c>
      <c r="N179" s="11" t="s">
        <v>8269</v>
      </c>
      <c r="O179" s="14">
        <v>100</v>
      </c>
      <c r="P179" s="11">
        <v>72.290000000000006</v>
      </c>
      <c r="Q179" s="16" t="s">
        <v>8315</v>
      </c>
      <c r="R179" s="11" t="s">
        <v>8316</v>
      </c>
      <c r="S179" s="21">
        <v>41809.860300925924</v>
      </c>
      <c r="T179" s="21">
        <v>41839.860300925924</v>
      </c>
    </row>
    <row r="180" spans="1:20" ht="209" x14ac:dyDescent="0.25">
      <c r="A180">
        <v>3333</v>
      </c>
      <c r="B180" s="9" t="s">
        <v>3333</v>
      </c>
      <c r="C180" s="3" t="s">
        <v>7443</v>
      </c>
      <c r="D180" s="12">
        <v>3500</v>
      </c>
      <c r="E180" s="13">
        <v>3660</v>
      </c>
      <c r="F180" s="11" t="s">
        <v>8218</v>
      </c>
      <c r="G180" s="11" t="s">
        <v>8223</v>
      </c>
      <c r="H180" s="11" t="s">
        <v>8245</v>
      </c>
      <c r="I180" s="11">
        <v>1434384880</v>
      </c>
      <c r="J180" s="11">
        <v>1432484080</v>
      </c>
      <c r="K180" s="11" t="b">
        <v>0</v>
      </c>
      <c r="L180" s="11">
        <v>111</v>
      </c>
      <c r="M180" s="11" t="b">
        <v>1</v>
      </c>
      <c r="N180" s="11" t="s">
        <v>8269</v>
      </c>
      <c r="O180" s="14">
        <v>105</v>
      </c>
      <c r="P180" s="11">
        <v>32.97</v>
      </c>
      <c r="Q180" s="16" t="s">
        <v>8315</v>
      </c>
      <c r="R180" s="11" t="s">
        <v>8316</v>
      </c>
      <c r="S180" s="21">
        <v>42148.676851851851</v>
      </c>
      <c r="T180" s="21">
        <v>42170.676851851851</v>
      </c>
    </row>
    <row r="181" spans="1:20" ht="145" x14ac:dyDescent="0.25">
      <c r="A181">
        <v>3334</v>
      </c>
      <c r="B181" s="9" t="s">
        <v>3334</v>
      </c>
      <c r="C181" s="3" t="s">
        <v>7444</v>
      </c>
      <c r="D181" s="12">
        <v>3871</v>
      </c>
      <c r="E181" s="13">
        <v>5366</v>
      </c>
      <c r="F181" s="11" t="s">
        <v>8218</v>
      </c>
      <c r="G181" s="11" t="s">
        <v>8223</v>
      </c>
      <c r="H181" s="11" t="s">
        <v>8245</v>
      </c>
      <c r="I181" s="11">
        <v>1438259422</v>
      </c>
      <c r="J181" s="11">
        <v>1435667422</v>
      </c>
      <c r="K181" s="11" t="b">
        <v>0</v>
      </c>
      <c r="L181" s="11">
        <v>46</v>
      </c>
      <c r="M181" s="11" t="b">
        <v>1</v>
      </c>
      <c r="N181" s="11" t="s">
        <v>8269</v>
      </c>
      <c r="O181" s="14">
        <v>139</v>
      </c>
      <c r="P181" s="11">
        <v>116.65</v>
      </c>
      <c r="Q181" s="16" t="s">
        <v>8315</v>
      </c>
      <c r="R181" s="11" t="s">
        <v>8316</v>
      </c>
      <c r="S181" s="21">
        <v>42185.521087962959</v>
      </c>
      <c r="T181" s="21">
        <v>42215.521087962959</v>
      </c>
    </row>
    <row r="182" spans="1:20" ht="113" x14ac:dyDescent="0.25">
      <c r="A182">
        <v>3338</v>
      </c>
      <c r="B182" s="9" t="s">
        <v>3338</v>
      </c>
      <c r="C182" s="3" t="s">
        <v>7448</v>
      </c>
      <c r="D182" s="12">
        <v>15000</v>
      </c>
      <c r="E182" s="13">
        <v>15327</v>
      </c>
      <c r="F182" s="11" t="s">
        <v>8218</v>
      </c>
      <c r="G182" s="11" t="s">
        <v>8223</v>
      </c>
      <c r="H182" s="11" t="s">
        <v>8245</v>
      </c>
      <c r="I182" s="11">
        <v>1487944080</v>
      </c>
      <c r="J182" s="11">
        <v>1486129680</v>
      </c>
      <c r="K182" s="11" t="b">
        <v>0</v>
      </c>
      <c r="L182" s="11">
        <v>112</v>
      </c>
      <c r="M182" s="11" t="b">
        <v>1</v>
      </c>
      <c r="N182" s="11" t="s">
        <v>8269</v>
      </c>
      <c r="O182" s="14">
        <v>102</v>
      </c>
      <c r="P182" s="11">
        <v>136.85</v>
      </c>
      <c r="Q182" s="16" t="s">
        <v>8315</v>
      </c>
      <c r="R182" s="11" t="s">
        <v>8316</v>
      </c>
      <c r="S182" s="21">
        <v>42769.574999999997</v>
      </c>
      <c r="T182" s="21">
        <v>42790.574999999997</v>
      </c>
    </row>
    <row r="183" spans="1:20" ht="161" x14ac:dyDescent="0.25">
      <c r="A183">
        <v>3339</v>
      </c>
      <c r="B183" s="9" t="s">
        <v>3339</v>
      </c>
      <c r="C183" s="3" t="s">
        <v>7449</v>
      </c>
      <c r="D183" s="12">
        <v>8000</v>
      </c>
      <c r="E183" s="13">
        <v>8348</v>
      </c>
      <c r="F183" s="11" t="s">
        <v>8218</v>
      </c>
      <c r="G183" s="11" t="s">
        <v>8223</v>
      </c>
      <c r="H183" s="11" t="s">
        <v>8245</v>
      </c>
      <c r="I183" s="11">
        <v>1469721518</v>
      </c>
      <c r="J183" s="11">
        <v>1467129518</v>
      </c>
      <c r="K183" s="11" t="b">
        <v>0</v>
      </c>
      <c r="L183" s="11">
        <v>47</v>
      </c>
      <c r="M183" s="11" t="b">
        <v>1</v>
      </c>
      <c r="N183" s="11" t="s">
        <v>8269</v>
      </c>
      <c r="O183" s="14">
        <v>104</v>
      </c>
      <c r="P183" s="11">
        <v>177.62</v>
      </c>
      <c r="Q183" s="16" t="s">
        <v>8315</v>
      </c>
      <c r="R183" s="11" t="s">
        <v>8316</v>
      </c>
      <c r="S183" s="21">
        <v>42549.665717592594</v>
      </c>
      <c r="T183" s="21">
        <v>42579.665717592594</v>
      </c>
    </row>
    <row r="184" spans="1:20" ht="209" x14ac:dyDescent="0.25">
      <c r="A184">
        <v>3340</v>
      </c>
      <c r="B184" s="9" t="s">
        <v>3340</v>
      </c>
      <c r="C184" s="3" t="s">
        <v>7450</v>
      </c>
      <c r="D184" s="12">
        <v>3000</v>
      </c>
      <c r="E184" s="13">
        <v>4145</v>
      </c>
      <c r="F184" s="11" t="s">
        <v>8218</v>
      </c>
      <c r="G184" s="11" t="s">
        <v>8223</v>
      </c>
      <c r="H184" s="11" t="s">
        <v>8245</v>
      </c>
      <c r="I184" s="11">
        <v>1481066554</v>
      </c>
      <c r="J184" s="11">
        <v>1478906554</v>
      </c>
      <c r="K184" s="11" t="b">
        <v>0</v>
      </c>
      <c r="L184" s="11">
        <v>38</v>
      </c>
      <c r="M184" s="11" t="b">
        <v>1</v>
      </c>
      <c r="N184" s="11" t="s">
        <v>8269</v>
      </c>
      <c r="O184" s="14">
        <v>138</v>
      </c>
      <c r="P184" s="11">
        <v>109.08</v>
      </c>
      <c r="Q184" s="16" t="s">
        <v>8315</v>
      </c>
      <c r="R184" s="11" t="s">
        <v>8316</v>
      </c>
      <c r="S184" s="21">
        <v>42685.974004629628</v>
      </c>
      <c r="T184" s="21">
        <v>42710.974004629628</v>
      </c>
    </row>
    <row r="185" spans="1:20" ht="145" x14ac:dyDescent="0.25">
      <c r="A185">
        <v>3342</v>
      </c>
      <c r="B185" s="9" t="s">
        <v>3342</v>
      </c>
      <c r="C185" s="3" t="s">
        <v>7452</v>
      </c>
      <c r="D185" s="12">
        <v>6000</v>
      </c>
      <c r="E185" s="13">
        <v>6100</v>
      </c>
      <c r="F185" s="11" t="s">
        <v>8218</v>
      </c>
      <c r="G185" s="11" t="s">
        <v>8223</v>
      </c>
      <c r="H185" s="11" t="s">
        <v>8245</v>
      </c>
      <c r="I185" s="11">
        <v>1427864340</v>
      </c>
      <c r="J185" s="11">
        <v>1425020810</v>
      </c>
      <c r="K185" s="11" t="b">
        <v>0</v>
      </c>
      <c r="L185" s="11">
        <v>78</v>
      </c>
      <c r="M185" s="11" t="b">
        <v>1</v>
      </c>
      <c r="N185" s="11" t="s">
        <v>8269</v>
      </c>
      <c r="O185" s="14">
        <v>102</v>
      </c>
      <c r="P185" s="11">
        <v>78.209999999999994</v>
      </c>
      <c r="Q185" s="16" t="s">
        <v>8315</v>
      </c>
      <c r="R185" s="11" t="s">
        <v>8316</v>
      </c>
      <c r="S185" s="21">
        <v>42062.296412037031</v>
      </c>
      <c r="T185" s="21">
        <v>42095.207638888889</v>
      </c>
    </row>
    <row r="186" spans="1:20" ht="225" x14ac:dyDescent="0.25">
      <c r="A186">
        <v>3344</v>
      </c>
      <c r="B186" s="9" t="s">
        <v>3344</v>
      </c>
      <c r="C186" s="3" t="s">
        <v>7454</v>
      </c>
      <c r="D186" s="12">
        <v>4500</v>
      </c>
      <c r="E186" s="13">
        <v>4565</v>
      </c>
      <c r="F186" s="11" t="s">
        <v>8218</v>
      </c>
      <c r="G186" s="11" t="s">
        <v>8223</v>
      </c>
      <c r="H186" s="11" t="s">
        <v>8245</v>
      </c>
      <c r="I186" s="11">
        <v>1409374093</v>
      </c>
      <c r="J186" s="11">
        <v>1406782093</v>
      </c>
      <c r="K186" s="11" t="b">
        <v>0</v>
      </c>
      <c r="L186" s="11">
        <v>40</v>
      </c>
      <c r="M186" s="11" t="b">
        <v>1</v>
      </c>
      <c r="N186" s="11" t="s">
        <v>8269</v>
      </c>
      <c r="O186" s="14">
        <v>101</v>
      </c>
      <c r="P186" s="11">
        <v>114.13</v>
      </c>
      <c r="Q186" s="16" t="s">
        <v>8315</v>
      </c>
      <c r="R186" s="11" t="s">
        <v>8316</v>
      </c>
      <c r="S186" s="21">
        <v>41851.200150462959</v>
      </c>
      <c r="T186" s="21">
        <v>41881.200150462959</v>
      </c>
    </row>
    <row r="187" spans="1:20" ht="209" x14ac:dyDescent="0.25">
      <c r="A187">
        <v>3345</v>
      </c>
      <c r="B187" s="9" t="s">
        <v>3345</v>
      </c>
      <c r="C187" s="3" t="s">
        <v>7455</v>
      </c>
      <c r="D187" s="12">
        <v>500</v>
      </c>
      <c r="E187" s="13">
        <v>650</v>
      </c>
      <c r="F187" s="11" t="s">
        <v>8218</v>
      </c>
      <c r="G187" s="11" t="s">
        <v>8223</v>
      </c>
      <c r="H187" s="11" t="s">
        <v>8245</v>
      </c>
      <c r="I187" s="11">
        <v>1429317420</v>
      </c>
      <c r="J187" s="11">
        <v>1424226768</v>
      </c>
      <c r="K187" s="11" t="b">
        <v>0</v>
      </c>
      <c r="L187" s="11">
        <v>13</v>
      </c>
      <c r="M187" s="11" t="b">
        <v>1</v>
      </c>
      <c r="N187" s="11" t="s">
        <v>8269</v>
      </c>
      <c r="O187" s="14">
        <v>130</v>
      </c>
      <c r="P187" s="11">
        <v>50</v>
      </c>
      <c r="Q187" s="16" t="s">
        <v>8315</v>
      </c>
      <c r="R187" s="11" t="s">
        <v>8316</v>
      </c>
      <c r="S187" s="21">
        <v>42053.106111111112</v>
      </c>
      <c r="T187" s="21">
        <v>42112.025694444441</v>
      </c>
    </row>
    <row r="188" spans="1:20" ht="193" x14ac:dyDescent="0.25">
      <c r="A188">
        <v>3346</v>
      </c>
      <c r="B188" s="9" t="s">
        <v>3346</v>
      </c>
      <c r="C188" s="3" t="s">
        <v>7456</v>
      </c>
      <c r="D188" s="12">
        <v>1500</v>
      </c>
      <c r="E188" s="13">
        <v>1650</v>
      </c>
      <c r="F188" s="11" t="s">
        <v>8218</v>
      </c>
      <c r="G188" s="11" t="s">
        <v>8223</v>
      </c>
      <c r="H188" s="11" t="s">
        <v>8245</v>
      </c>
      <c r="I188" s="11">
        <v>1424910910</v>
      </c>
      <c r="J188" s="11">
        <v>1424306110</v>
      </c>
      <c r="K188" s="11" t="b">
        <v>0</v>
      </c>
      <c r="L188" s="11">
        <v>18</v>
      </c>
      <c r="M188" s="11" t="b">
        <v>1</v>
      </c>
      <c r="N188" s="11" t="s">
        <v>8269</v>
      </c>
      <c r="O188" s="14">
        <v>110</v>
      </c>
      <c r="P188" s="11">
        <v>91.67</v>
      </c>
      <c r="Q188" s="16" t="s">
        <v>8315</v>
      </c>
      <c r="R188" s="11" t="s">
        <v>8316</v>
      </c>
      <c r="S188" s="21">
        <v>42054.024421296301</v>
      </c>
      <c r="T188" s="21">
        <v>42061.024421296301</v>
      </c>
    </row>
    <row r="189" spans="1:20" ht="225" x14ac:dyDescent="0.25">
      <c r="A189">
        <v>3348</v>
      </c>
      <c r="B189" s="9" t="s">
        <v>3266</v>
      </c>
      <c r="C189" s="3" t="s">
        <v>7458</v>
      </c>
      <c r="D189" s="12">
        <v>5500</v>
      </c>
      <c r="E189" s="13">
        <v>5516</v>
      </c>
      <c r="F189" s="11" t="s">
        <v>8218</v>
      </c>
      <c r="G189" s="11" t="s">
        <v>8223</v>
      </c>
      <c r="H189" s="11" t="s">
        <v>8245</v>
      </c>
      <c r="I189" s="11">
        <v>1461988740</v>
      </c>
      <c r="J189" s="11">
        <v>1459949080</v>
      </c>
      <c r="K189" s="11" t="b">
        <v>0</v>
      </c>
      <c r="L189" s="11">
        <v>79</v>
      </c>
      <c r="M189" s="11" t="b">
        <v>1</v>
      </c>
      <c r="N189" s="11" t="s">
        <v>8269</v>
      </c>
      <c r="O189" s="14">
        <v>100</v>
      </c>
      <c r="P189" s="11">
        <v>69.819999999999993</v>
      </c>
      <c r="Q189" s="16" t="s">
        <v>8315</v>
      </c>
      <c r="R189" s="11" t="s">
        <v>8316</v>
      </c>
      <c r="S189" s="21">
        <v>42466.558796296296</v>
      </c>
      <c r="T189" s="21">
        <v>42490.165972222225</v>
      </c>
    </row>
    <row r="190" spans="1:20" ht="225" x14ac:dyDescent="0.25">
      <c r="A190">
        <v>3349</v>
      </c>
      <c r="B190" s="9" t="s">
        <v>3348</v>
      </c>
      <c r="C190" s="3" t="s">
        <v>7459</v>
      </c>
      <c r="D190" s="12">
        <v>1000</v>
      </c>
      <c r="E190" s="13">
        <v>1534</v>
      </c>
      <c r="F190" s="11" t="s">
        <v>8218</v>
      </c>
      <c r="G190" s="11" t="s">
        <v>8223</v>
      </c>
      <c r="H190" s="11" t="s">
        <v>8245</v>
      </c>
      <c r="I190" s="11">
        <v>1465837200</v>
      </c>
      <c r="J190" s="11">
        <v>1463971172</v>
      </c>
      <c r="K190" s="11" t="b">
        <v>0</v>
      </c>
      <c r="L190" s="11">
        <v>14</v>
      </c>
      <c r="M190" s="11" t="b">
        <v>1</v>
      </c>
      <c r="N190" s="11" t="s">
        <v>8269</v>
      </c>
      <c r="O190" s="14">
        <v>153</v>
      </c>
      <c r="P190" s="11">
        <v>109.57</v>
      </c>
      <c r="Q190" s="16" t="s">
        <v>8315</v>
      </c>
      <c r="R190" s="11" t="s">
        <v>8316</v>
      </c>
      <c r="S190" s="21">
        <v>42513.110787037032</v>
      </c>
      <c r="T190" s="21">
        <v>42534.708333333328</v>
      </c>
    </row>
    <row r="191" spans="1:20" ht="161" x14ac:dyDescent="0.25">
      <c r="A191">
        <v>3354</v>
      </c>
      <c r="B191" s="9" t="s">
        <v>3353</v>
      </c>
      <c r="C191" s="3" t="s">
        <v>7464</v>
      </c>
      <c r="D191" s="12">
        <v>3000</v>
      </c>
      <c r="E191" s="13">
        <v>3058</v>
      </c>
      <c r="F191" s="11" t="s">
        <v>8218</v>
      </c>
      <c r="G191" s="11" t="s">
        <v>8223</v>
      </c>
      <c r="H191" s="11" t="s">
        <v>8245</v>
      </c>
      <c r="I191" s="11">
        <v>1446091260</v>
      </c>
      <c r="J191" s="11">
        <v>1443029206</v>
      </c>
      <c r="K191" s="11" t="b">
        <v>0</v>
      </c>
      <c r="L191" s="11">
        <v>55</v>
      </c>
      <c r="M191" s="11" t="b">
        <v>1</v>
      </c>
      <c r="N191" s="11" t="s">
        <v>8269</v>
      </c>
      <c r="O191" s="14">
        <v>102</v>
      </c>
      <c r="P191" s="11">
        <v>55.6</v>
      </c>
      <c r="Q191" s="16" t="s">
        <v>8315</v>
      </c>
      <c r="R191" s="11" t="s">
        <v>8316</v>
      </c>
      <c r="S191" s="21">
        <v>42270.7269212963</v>
      </c>
      <c r="T191" s="21">
        <v>42306.167361111111</v>
      </c>
    </row>
    <row r="192" spans="1:20" ht="193" x14ac:dyDescent="0.25">
      <c r="A192">
        <v>3358</v>
      </c>
      <c r="B192" s="9" t="s">
        <v>3357</v>
      </c>
      <c r="C192" s="3" t="s">
        <v>7468</v>
      </c>
      <c r="D192" s="12">
        <v>10000</v>
      </c>
      <c r="E192" s="13">
        <v>10299</v>
      </c>
      <c r="F192" s="11" t="s">
        <v>8218</v>
      </c>
      <c r="G192" s="11" t="s">
        <v>8223</v>
      </c>
      <c r="H192" s="11" t="s">
        <v>8245</v>
      </c>
      <c r="I192" s="11">
        <v>1416385679</v>
      </c>
      <c r="J192" s="11">
        <v>1413790079</v>
      </c>
      <c r="K192" s="11" t="b">
        <v>0</v>
      </c>
      <c r="L192" s="11">
        <v>162</v>
      </c>
      <c r="M192" s="11" t="b">
        <v>1</v>
      </c>
      <c r="N192" s="11" t="s">
        <v>8269</v>
      </c>
      <c r="O192" s="14">
        <v>103</v>
      </c>
      <c r="P192" s="11">
        <v>63.57</v>
      </c>
      <c r="Q192" s="16" t="s">
        <v>8315</v>
      </c>
      <c r="R192" s="11" t="s">
        <v>8316</v>
      </c>
      <c r="S192" s="21">
        <v>41932.311099537037</v>
      </c>
      <c r="T192" s="21">
        <v>41962.352766203709</v>
      </c>
    </row>
    <row r="193" spans="1:20" ht="129" x14ac:dyDescent="0.25">
      <c r="A193">
        <v>3359</v>
      </c>
      <c r="B193" s="9" t="s">
        <v>3358</v>
      </c>
      <c r="C193" s="3" t="s">
        <v>7469</v>
      </c>
      <c r="D193" s="12">
        <v>4000</v>
      </c>
      <c r="E193" s="13">
        <v>4250</v>
      </c>
      <c r="F193" s="11" t="s">
        <v>8218</v>
      </c>
      <c r="G193" s="11" t="s">
        <v>8223</v>
      </c>
      <c r="H193" s="11" t="s">
        <v>8245</v>
      </c>
      <c r="I193" s="11">
        <v>1487985734</v>
      </c>
      <c r="J193" s="11">
        <v>1484097734</v>
      </c>
      <c r="K193" s="11" t="b">
        <v>0</v>
      </c>
      <c r="L193" s="11">
        <v>23</v>
      </c>
      <c r="M193" s="11" t="b">
        <v>1</v>
      </c>
      <c r="N193" s="11" t="s">
        <v>8269</v>
      </c>
      <c r="O193" s="14">
        <v>106</v>
      </c>
      <c r="P193" s="11">
        <v>184.78</v>
      </c>
      <c r="Q193" s="16" t="s">
        <v>8315</v>
      </c>
      <c r="R193" s="11" t="s">
        <v>8316</v>
      </c>
      <c r="S193" s="21">
        <v>42746.057106481487</v>
      </c>
      <c r="T193" s="21">
        <v>42791.057106481487</v>
      </c>
    </row>
    <row r="194" spans="1:20" ht="209" x14ac:dyDescent="0.25">
      <c r="A194">
        <v>3361</v>
      </c>
      <c r="B194" s="9" t="s">
        <v>3360</v>
      </c>
      <c r="C194" s="3" t="s">
        <v>7471</v>
      </c>
      <c r="D194" s="12">
        <v>5000</v>
      </c>
      <c r="E194" s="13">
        <v>5673</v>
      </c>
      <c r="F194" s="11" t="s">
        <v>8218</v>
      </c>
      <c r="G194" s="11" t="s">
        <v>8223</v>
      </c>
      <c r="H194" s="11" t="s">
        <v>8245</v>
      </c>
      <c r="I194" s="11">
        <v>1409587140</v>
      </c>
      <c r="J194" s="11">
        <v>1408062990</v>
      </c>
      <c r="K194" s="11" t="b">
        <v>0</v>
      </c>
      <c r="L194" s="11">
        <v>68</v>
      </c>
      <c r="M194" s="11" t="b">
        <v>1</v>
      </c>
      <c r="N194" s="11" t="s">
        <v>8269</v>
      </c>
      <c r="O194" s="14">
        <v>113</v>
      </c>
      <c r="P194" s="11">
        <v>83.43</v>
      </c>
      <c r="Q194" s="16" t="s">
        <v>8315</v>
      </c>
      <c r="R194" s="11" t="s">
        <v>8316</v>
      </c>
      <c r="S194" s="21">
        <v>41866.025347222225</v>
      </c>
      <c r="T194" s="21">
        <v>41883.665972222225</v>
      </c>
    </row>
    <row r="195" spans="1:20" ht="209" x14ac:dyDescent="0.25">
      <c r="A195">
        <v>3362</v>
      </c>
      <c r="B195" s="9" t="s">
        <v>3361</v>
      </c>
      <c r="C195" s="3" t="s">
        <v>7472</v>
      </c>
      <c r="D195" s="12">
        <v>500</v>
      </c>
      <c r="E195" s="13">
        <v>1090</v>
      </c>
      <c r="F195" s="11" t="s">
        <v>8218</v>
      </c>
      <c r="G195" s="11" t="s">
        <v>8223</v>
      </c>
      <c r="H195" s="11" t="s">
        <v>8245</v>
      </c>
      <c r="I195" s="11">
        <v>1425704100</v>
      </c>
      <c r="J195" s="11">
        <v>1424484717</v>
      </c>
      <c r="K195" s="11" t="b">
        <v>0</v>
      </c>
      <c r="L195" s="11">
        <v>20</v>
      </c>
      <c r="M195" s="11" t="b">
        <v>1</v>
      </c>
      <c r="N195" s="11" t="s">
        <v>8269</v>
      </c>
      <c r="O195" s="14">
        <v>218</v>
      </c>
      <c r="P195" s="11">
        <v>54.5</v>
      </c>
      <c r="Q195" s="16" t="s">
        <v>8315</v>
      </c>
      <c r="R195" s="11" t="s">
        <v>8316</v>
      </c>
      <c r="S195" s="21">
        <v>42056.091631944444</v>
      </c>
      <c r="T195" s="21">
        <v>42070.204861111109</v>
      </c>
    </row>
    <row r="196" spans="1:20" ht="177" x14ac:dyDescent="0.25">
      <c r="A196">
        <v>3363</v>
      </c>
      <c r="B196" s="9" t="s">
        <v>3362</v>
      </c>
      <c r="C196" s="3" t="s">
        <v>7473</v>
      </c>
      <c r="D196" s="12">
        <v>7750</v>
      </c>
      <c r="E196" s="13">
        <v>7860</v>
      </c>
      <c r="F196" s="11" t="s">
        <v>8218</v>
      </c>
      <c r="G196" s="11" t="s">
        <v>8223</v>
      </c>
      <c r="H196" s="11" t="s">
        <v>8245</v>
      </c>
      <c r="I196" s="11">
        <v>1408464000</v>
      </c>
      <c r="J196" s="11">
        <v>1406831445</v>
      </c>
      <c r="K196" s="11" t="b">
        <v>0</v>
      </c>
      <c r="L196" s="11">
        <v>26</v>
      </c>
      <c r="M196" s="11" t="b">
        <v>1</v>
      </c>
      <c r="N196" s="11" t="s">
        <v>8269</v>
      </c>
      <c r="O196" s="14">
        <v>101</v>
      </c>
      <c r="P196" s="11">
        <v>302.31</v>
      </c>
      <c r="Q196" s="16" t="s">
        <v>8315</v>
      </c>
      <c r="R196" s="11" t="s">
        <v>8316</v>
      </c>
      <c r="S196" s="21">
        <v>41851.771354166667</v>
      </c>
      <c r="T196" s="21">
        <v>41870.666666666664</v>
      </c>
    </row>
    <row r="197" spans="1:20" ht="225" x14ac:dyDescent="0.25">
      <c r="A197">
        <v>3365</v>
      </c>
      <c r="B197" s="9" t="s">
        <v>3364</v>
      </c>
      <c r="C197" s="3" t="s">
        <v>7475</v>
      </c>
      <c r="D197" s="12">
        <v>2500</v>
      </c>
      <c r="E197" s="13">
        <v>2600</v>
      </c>
      <c r="F197" s="11" t="s">
        <v>8218</v>
      </c>
      <c r="G197" s="11" t="s">
        <v>8223</v>
      </c>
      <c r="H197" s="11" t="s">
        <v>8245</v>
      </c>
      <c r="I197" s="11">
        <v>1449973592</v>
      </c>
      <c r="J197" s="11">
        <v>1447381592</v>
      </c>
      <c r="K197" s="11" t="b">
        <v>0</v>
      </c>
      <c r="L197" s="11">
        <v>3</v>
      </c>
      <c r="M197" s="11" t="b">
        <v>1</v>
      </c>
      <c r="N197" s="11" t="s">
        <v>8269</v>
      </c>
      <c r="O197" s="14">
        <v>104</v>
      </c>
      <c r="P197" s="11">
        <v>866.67</v>
      </c>
      <c r="Q197" s="16" t="s">
        <v>8315</v>
      </c>
      <c r="R197" s="11" t="s">
        <v>8316</v>
      </c>
      <c r="S197" s="21">
        <v>42321.101759259262</v>
      </c>
      <c r="T197" s="21">
        <v>42351.101759259262</v>
      </c>
    </row>
    <row r="198" spans="1:20" ht="209" x14ac:dyDescent="0.25">
      <c r="A198">
        <v>3366</v>
      </c>
      <c r="B198" s="9" t="s">
        <v>3365</v>
      </c>
      <c r="C198" s="3" t="s">
        <v>7476</v>
      </c>
      <c r="D198" s="12">
        <v>500</v>
      </c>
      <c r="E198" s="13">
        <v>1105</v>
      </c>
      <c r="F198" s="11" t="s">
        <v>8218</v>
      </c>
      <c r="G198" s="11" t="s">
        <v>8223</v>
      </c>
      <c r="H198" s="11" t="s">
        <v>8245</v>
      </c>
      <c r="I198" s="11">
        <v>1431481037</v>
      </c>
      <c r="J198" s="11">
        <v>1428889037</v>
      </c>
      <c r="K198" s="11" t="b">
        <v>0</v>
      </c>
      <c r="L198" s="11">
        <v>18</v>
      </c>
      <c r="M198" s="11" t="b">
        <v>1</v>
      </c>
      <c r="N198" s="11" t="s">
        <v>8269</v>
      </c>
      <c r="O198" s="14">
        <v>221</v>
      </c>
      <c r="P198" s="11">
        <v>61.39</v>
      </c>
      <c r="Q198" s="16" t="s">
        <v>8315</v>
      </c>
      <c r="R198" s="11" t="s">
        <v>8316</v>
      </c>
      <c r="S198" s="21">
        <v>42107.067557870367</v>
      </c>
      <c r="T198" s="21">
        <v>42137.067557870367</v>
      </c>
    </row>
    <row r="199" spans="1:20" ht="177" x14ac:dyDescent="0.25">
      <c r="A199">
        <v>3368</v>
      </c>
      <c r="B199" s="9" t="s">
        <v>3367</v>
      </c>
      <c r="C199" s="3" t="s">
        <v>7478</v>
      </c>
      <c r="D199" s="12">
        <v>1000</v>
      </c>
      <c r="E199" s="13">
        <v>1046</v>
      </c>
      <c r="F199" s="11" t="s">
        <v>8218</v>
      </c>
      <c r="G199" s="11" t="s">
        <v>8223</v>
      </c>
      <c r="H199" s="11" t="s">
        <v>8245</v>
      </c>
      <c r="I199" s="11">
        <v>1420088400</v>
      </c>
      <c r="J199" s="11">
        <v>1416977259</v>
      </c>
      <c r="K199" s="11" t="b">
        <v>0</v>
      </c>
      <c r="L199" s="11">
        <v>23</v>
      </c>
      <c r="M199" s="11" t="b">
        <v>1</v>
      </c>
      <c r="N199" s="11" t="s">
        <v>8269</v>
      </c>
      <c r="O199" s="14">
        <v>105</v>
      </c>
      <c r="P199" s="11">
        <v>45.48</v>
      </c>
      <c r="Q199" s="16" t="s">
        <v>8315</v>
      </c>
      <c r="R199" s="11" t="s">
        <v>8316</v>
      </c>
      <c r="S199" s="21">
        <v>41969.199756944443</v>
      </c>
      <c r="T199" s="21">
        <v>42005.208333333328</v>
      </c>
    </row>
    <row r="200" spans="1:20" ht="113" x14ac:dyDescent="0.25">
      <c r="A200">
        <v>3370</v>
      </c>
      <c r="B200" s="9" t="s">
        <v>3369</v>
      </c>
      <c r="C200" s="3" t="s">
        <v>7480</v>
      </c>
      <c r="D200" s="12">
        <v>1500</v>
      </c>
      <c r="E200" s="13">
        <v>1766</v>
      </c>
      <c r="F200" s="11" t="s">
        <v>8218</v>
      </c>
      <c r="G200" s="11" t="s">
        <v>8223</v>
      </c>
      <c r="H200" s="11" t="s">
        <v>8245</v>
      </c>
      <c r="I200" s="11">
        <v>1481961600</v>
      </c>
      <c r="J200" s="11">
        <v>1479283285</v>
      </c>
      <c r="K200" s="11" t="b">
        <v>0</v>
      </c>
      <c r="L200" s="11">
        <v>26</v>
      </c>
      <c r="M200" s="11" t="b">
        <v>1</v>
      </c>
      <c r="N200" s="11" t="s">
        <v>8269</v>
      </c>
      <c r="O200" s="14">
        <v>118</v>
      </c>
      <c r="P200" s="11">
        <v>67.92</v>
      </c>
      <c r="Q200" s="16" t="s">
        <v>8315</v>
      </c>
      <c r="R200" s="11" t="s">
        <v>8316</v>
      </c>
      <c r="S200" s="21">
        <v>42690.334317129629</v>
      </c>
      <c r="T200" s="21">
        <v>42721.333333333328</v>
      </c>
    </row>
    <row r="201" spans="1:20" ht="129" x14ac:dyDescent="0.25">
      <c r="A201">
        <v>3371</v>
      </c>
      <c r="B201" s="9" t="s">
        <v>3370</v>
      </c>
      <c r="C201" s="3" t="s">
        <v>7481</v>
      </c>
      <c r="D201" s="12">
        <v>200</v>
      </c>
      <c r="E201" s="13">
        <v>277</v>
      </c>
      <c r="F201" s="11" t="s">
        <v>8218</v>
      </c>
      <c r="G201" s="11" t="s">
        <v>8223</v>
      </c>
      <c r="H201" s="11" t="s">
        <v>8245</v>
      </c>
      <c r="I201" s="11">
        <v>1449089965</v>
      </c>
      <c r="J201" s="11">
        <v>1446670765</v>
      </c>
      <c r="K201" s="11" t="b">
        <v>0</v>
      </c>
      <c r="L201" s="11">
        <v>9</v>
      </c>
      <c r="M201" s="11" t="b">
        <v>1</v>
      </c>
      <c r="N201" s="11" t="s">
        <v>8269</v>
      </c>
      <c r="O201" s="14">
        <v>139</v>
      </c>
      <c r="P201" s="11">
        <v>30.78</v>
      </c>
      <c r="Q201" s="16" t="s">
        <v>8315</v>
      </c>
      <c r="R201" s="11" t="s">
        <v>8316</v>
      </c>
      <c r="S201" s="21">
        <v>42312.874594907407</v>
      </c>
      <c r="T201" s="21">
        <v>42340.874594907407</v>
      </c>
    </row>
    <row r="202" spans="1:20" ht="177" x14ac:dyDescent="0.25">
      <c r="A202">
        <v>3372</v>
      </c>
      <c r="B202" s="9" t="s">
        <v>3371</v>
      </c>
      <c r="C202" s="3" t="s">
        <v>7482</v>
      </c>
      <c r="D202" s="12">
        <v>1000</v>
      </c>
      <c r="E202" s="13">
        <v>1035</v>
      </c>
      <c r="F202" s="11" t="s">
        <v>8218</v>
      </c>
      <c r="G202" s="11" t="s">
        <v>8223</v>
      </c>
      <c r="H202" s="11" t="s">
        <v>8245</v>
      </c>
      <c r="I202" s="11">
        <v>1408942740</v>
      </c>
      <c r="J202" s="11">
        <v>1407157756</v>
      </c>
      <c r="K202" s="11" t="b">
        <v>0</v>
      </c>
      <c r="L202" s="11">
        <v>27</v>
      </c>
      <c r="M202" s="11" t="b">
        <v>1</v>
      </c>
      <c r="N202" s="11" t="s">
        <v>8269</v>
      </c>
      <c r="O202" s="14">
        <v>104</v>
      </c>
      <c r="P202" s="11">
        <v>38.33</v>
      </c>
      <c r="Q202" s="16" t="s">
        <v>8315</v>
      </c>
      <c r="R202" s="11" t="s">
        <v>8316</v>
      </c>
      <c r="S202" s="21">
        <v>41855.548101851848</v>
      </c>
      <c r="T202" s="21">
        <v>41876.207638888889</v>
      </c>
    </row>
    <row r="203" spans="1:20" ht="241" x14ac:dyDescent="0.25">
      <c r="A203">
        <v>3376</v>
      </c>
      <c r="B203" s="9" t="s">
        <v>3375</v>
      </c>
      <c r="C203" s="3" t="s">
        <v>7486</v>
      </c>
      <c r="D203" s="12">
        <v>8000</v>
      </c>
      <c r="E203" s="13">
        <v>8001</v>
      </c>
      <c r="F203" s="11" t="s">
        <v>8218</v>
      </c>
      <c r="G203" s="11" t="s">
        <v>8223</v>
      </c>
      <c r="H203" s="11" t="s">
        <v>8245</v>
      </c>
      <c r="I203" s="11">
        <v>1429976994</v>
      </c>
      <c r="J203" s="11">
        <v>1424796594</v>
      </c>
      <c r="K203" s="11" t="b">
        <v>0</v>
      </c>
      <c r="L203" s="11">
        <v>19</v>
      </c>
      <c r="M203" s="11" t="b">
        <v>1</v>
      </c>
      <c r="N203" s="11" t="s">
        <v>8269</v>
      </c>
      <c r="O203" s="14">
        <v>100</v>
      </c>
      <c r="P203" s="11">
        <v>421.11</v>
      </c>
      <c r="Q203" s="16" t="s">
        <v>8315</v>
      </c>
      <c r="R203" s="11" t="s">
        <v>8316</v>
      </c>
      <c r="S203" s="21">
        <v>42059.701319444444</v>
      </c>
      <c r="T203" s="21">
        <v>42119.659652777773</v>
      </c>
    </row>
    <row r="204" spans="1:20" ht="193" x14ac:dyDescent="0.25">
      <c r="A204">
        <v>3380</v>
      </c>
      <c r="B204" s="9" t="s">
        <v>3379</v>
      </c>
      <c r="C204" s="3" t="s">
        <v>7490</v>
      </c>
      <c r="D204" s="12">
        <v>3000</v>
      </c>
      <c r="E204" s="13">
        <v>3133</v>
      </c>
      <c r="F204" s="11" t="s">
        <v>8218</v>
      </c>
      <c r="G204" s="11" t="s">
        <v>8223</v>
      </c>
      <c r="H204" s="11" t="s">
        <v>8245</v>
      </c>
      <c r="I204" s="11">
        <v>1417305178</v>
      </c>
      <c r="J204" s="11">
        <v>1414277578</v>
      </c>
      <c r="K204" s="11" t="b">
        <v>0</v>
      </c>
      <c r="L204" s="11">
        <v>28</v>
      </c>
      <c r="M204" s="11" t="b">
        <v>1</v>
      </c>
      <c r="N204" s="11" t="s">
        <v>8269</v>
      </c>
      <c r="O204" s="14">
        <v>104</v>
      </c>
      <c r="P204" s="11">
        <v>111.89</v>
      </c>
      <c r="Q204" s="16" t="s">
        <v>8315</v>
      </c>
      <c r="R204" s="11" t="s">
        <v>8316</v>
      </c>
      <c r="S204" s="21">
        <v>41937.95344907407</v>
      </c>
      <c r="T204" s="21">
        <v>41972.995115740734</v>
      </c>
    </row>
    <row r="205" spans="1:20" ht="209" x14ac:dyDescent="0.25">
      <c r="A205">
        <v>3381</v>
      </c>
      <c r="B205" s="9" t="s">
        <v>3380</v>
      </c>
      <c r="C205" s="3" t="s">
        <v>7491</v>
      </c>
      <c r="D205" s="12">
        <v>4000</v>
      </c>
      <c r="E205" s="13">
        <v>4090</v>
      </c>
      <c r="F205" s="11" t="s">
        <v>8218</v>
      </c>
      <c r="G205" s="11" t="s">
        <v>8223</v>
      </c>
      <c r="H205" s="11" t="s">
        <v>8245</v>
      </c>
      <c r="I205" s="11">
        <v>1426044383</v>
      </c>
      <c r="J205" s="11">
        <v>1423455983</v>
      </c>
      <c r="K205" s="11" t="b">
        <v>0</v>
      </c>
      <c r="L205" s="11">
        <v>48</v>
      </c>
      <c r="M205" s="11" t="b">
        <v>1</v>
      </c>
      <c r="N205" s="11" t="s">
        <v>8269</v>
      </c>
      <c r="O205" s="14">
        <v>102</v>
      </c>
      <c r="P205" s="11">
        <v>85.21</v>
      </c>
      <c r="Q205" s="16" t="s">
        <v>8315</v>
      </c>
      <c r="R205" s="11" t="s">
        <v>8316</v>
      </c>
      <c r="S205" s="21">
        <v>42044.184988425928</v>
      </c>
      <c r="T205" s="21">
        <v>42074.143321759257</v>
      </c>
    </row>
    <row r="206" spans="1:20" ht="193" x14ac:dyDescent="0.25">
      <c r="A206">
        <v>3383</v>
      </c>
      <c r="B206" s="9" t="s">
        <v>3382</v>
      </c>
      <c r="C206" s="3" t="s">
        <v>7493</v>
      </c>
      <c r="D206" s="12">
        <v>1750</v>
      </c>
      <c r="E206" s="13">
        <v>1955</v>
      </c>
      <c r="F206" s="11" t="s">
        <v>8218</v>
      </c>
      <c r="G206" s="11" t="s">
        <v>8223</v>
      </c>
      <c r="H206" s="11" t="s">
        <v>8245</v>
      </c>
      <c r="I206" s="11">
        <v>1466707620</v>
      </c>
      <c r="J206" s="11">
        <v>1464979620</v>
      </c>
      <c r="K206" s="11" t="b">
        <v>0</v>
      </c>
      <c r="L206" s="11">
        <v>30</v>
      </c>
      <c r="M206" s="11" t="b">
        <v>1</v>
      </c>
      <c r="N206" s="11" t="s">
        <v>8269</v>
      </c>
      <c r="O206" s="14">
        <v>112</v>
      </c>
      <c r="P206" s="11">
        <v>65.17</v>
      </c>
      <c r="Q206" s="16" t="s">
        <v>8315</v>
      </c>
      <c r="R206" s="11" t="s">
        <v>8316</v>
      </c>
      <c r="S206" s="21">
        <v>42524.782638888893</v>
      </c>
      <c r="T206" s="21">
        <v>42544.782638888893</v>
      </c>
    </row>
    <row r="207" spans="1:20" ht="209" x14ac:dyDescent="0.25">
      <c r="A207">
        <v>3384</v>
      </c>
      <c r="B207" s="9" t="s">
        <v>3383</v>
      </c>
      <c r="C207" s="3" t="s">
        <v>7494</v>
      </c>
      <c r="D207" s="12">
        <v>6000</v>
      </c>
      <c r="E207" s="13">
        <v>6000.66</v>
      </c>
      <c r="F207" s="11" t="s">
        <v>8218</v>
      </c>
      <c r="G207" s="11" t="s">
        <v>8223</v>
      </c>
      <c r="H207" s="11" t="s">
        <v>8245</v>
      </c>
      <c r="I207" s="11">
        <v>1448074800</v>
      </c>
      <c r="J207" s="11">
        <v>1444874768</v>
      </c>
      <c r="K207" s="11" t="b">
        <v>0</v>
      </c>
      <c r="L207" s="11">
        <v>64</v>
      </c>
      <c r="M207" s="11" t="b">
        <v>1</v>
      </c>
      <c r="N207" s="11" t="s">
        <v>8269</v>
      </c>
      <c r="O207" s="14">
        <v>100</v>
      </c>
      <c r="P207" s="11">
        <v>93.76</v>
      </c>
      <c r="Q207" s="16" t="s">
        <v>8315</v>
      </c>
      <c r="R207" s="11" t="s">
        <v>8316</v>
      </c>
      <c r="S207" s="21">
        <v>42292.087592592594</v>
      </c>
      <c r="T207" s="21">
        <v>42329.125</v>
      </c>
    </row>
    <row r="208" spans="1:20" ht="193" x14ac:dyDescent="0.25">
      <c r="A208">
        <v>3385</v>
      </c>
      <c r="B208" s="9" t="s">
        <v>3384</v>
      </c>
      <c r="C208" s="3" t="s">
        <v>7495</v>
      </c>
      <c r="D208" s="12">
        <v>2000</v>
      </c>
      <c r="E208" s="13">
        <v>2000</v>
      </c>
      <c r="F208" s="11" t="s">
        <v>8218</v>
      </c>
      <c r="G208" s="11" t="s">
        <v>8223</v>
      </c>
      <c r="H208" s="11" t="s">
        <v>8245</v>
      </c>
      <c r="I208" s="11">
        <v>1418244552</v>
      </c>
      <c r="J208" s="11">
        <v>1415652552</v>
      </c>
      <c r="K208" s="11" t="b">
        <v>0</v>
      </c>
      <c r="L208" s="11">
        <v>15</v>
      </c>
      <c r="M208" s="11" t="b">
        <v>1</v>
      </c>
      <c r="N208" s="11" t="s">
        <v>8269</v>
      </c>
      <c r="O208" s="14">
        <v>100</v>
      </c>
      <c r="P208" s="11">
        <v>133.33000000000001</v>
      </c>
      <c r="Q208" s="16" t="s">
        <v>8315</v>
      </c>
      <c r="R208" s="11" t="s">
        <v>8316</v>
      </c>
      <c r="S208" s="21">
        <v>41953.8675</v>
      </c>
      <c r="T208" s="21">
        <v>41983.8675</v>
      </c>
    </row>
    <row r="209" spans="1:20" ht="193" x14ac:dyDescent="0.25">
      <c r="A209">
        <v>3386</v>
      </c>
      <c r="B209" s="9" t="s">
        <v>3385</v>
      </c>
      <c r="C209" s="3" t="s">
        <v>7496</v>
      </c>
      <c r="D209" s="12">
        <v>2000</v>
      </c>
      <c r="E209" s="13">
        <v>2100</v>
      </c>
      <c r="F209" s="11" t="s">
        <v>8218</v>
      </c>
      <c r="G209" s="11" t="s">
        <v>8223</v>
      </c>
      <c r="H209" s="11" t="s">
        <v>8245</v>
      </c>
      <c r="I209" s="11">
        <v>1417620506</v>
      </c>
      <c r="J209" s="11">
        <v>1415028506</v>
      </c>
      <c r="K209" s="11" t="b">
        <v>0</v>
      </c>
      <c r="L209" s="11">
        <v>41</v>
      </c>
      <c r="M209" s="11" t="b">
        <v>1</v>
      </c>
      <c r="N209" s="11" t="s">
        <v>8269</v>
      </c>
      <c r="O209" s="14">
        <v>105</v>
      </c>
      <c r="P209" s="11">
        <v>51.22</v>
      </c>
      <c r="Q209" s="16" t="s">
        <v>8315</v>
      </c>
      <c r="R209" s="11" t="s">
        <v>8316</v>
      </c>
      <c r="S209" s="21">
        <v>41946.644745370373</v>
      </c>
      <c r="T209" s="21">
        <v>41976.644745370373</v>
      </c>
    </row>
    <row r="210" spans="1:20" ht="241" x14ac:dyDescent="0.25">
      <c r="A210">
        <v>3387</v>
      </c>
      <c r="B210" s="9" t="s">
        <v>3386</v>
      </c>
      <c r="C210" s="3" t="s">
        <v>7497</v>
      </c>
      <c r="D210" s="12">
        <v>3000</v>
      </c>
      <c r="E210" s="13">
        <v>3506</v>
      </c>
      <c r="F210" s="11" t="s">
        <v>8218</v>
      </c>
      <c r="G210" s="11" t="s">
        <v>8223</v>
      </c>
      <c r="H210" s="11" t="s">
        <v>8245</v>
      </c>
      <c r="I210" s="11">
        <v>1418581088</v>
      </c>
      <c r="J210" s="11">
        <v>1415125088</v>
      </c>
      <c r="K210" s="11" t="b">
        <v>0</v>
      </c>
      <c r="L210" s="11">
        <v>35</v>
      </c>
      <c r="M210" s="11" t="b">
        <v>1</v>
      </c>
      <c r="N210" s="11" t="s">
        <v>8269</v>
      </c>
      <c r="O210" s="14">
        <v>117</v>
      </c>
      <c r="P210" s="11">
        <v>100.17</v>
      </c>
      <c r="Q210" s="16" t="s">
        <v>8315</v>
      </c>
      <c r="R210" s="11" t="s">
        <v>8316</v>
      </c>
      <c r="S210" s="21">
        <v>41947.762592592589</v>
      </c>
      <c r="T210" s="21">
        <v>41987.762592592597</v>
      </c>
    </row>
    <row r="211" spans="1:20" ht="193" x14ac:dyDescent="0.25">
      <c r="A211">
        <v>3389</v>
      </c>
      <c r="B211" s="9" t="s">
        <v>3388</v>
      </c>
      <c r="C211" s="3" t="s">
        <v>7499</v>
      </c>
      <c r="D211" s="12">
        <v>10000</v>
      </c>
      <c r="E211" s="13">
        <v>11450</v>
      </c>
      <c r="F211" s="11" t="s">
        <v>8218</v>
      </c>
      <c r="G211" s="11" t="s">
        <v>8223</v>
      </c>
      <c r="H211" s="11" t="s">
        <v>8245</v>
      </c>
      <c r="I211" s="11">
        <v>1464960682</v>
      </c>
      <c r="J211" s="11">
        <v>1462368682</v>
      </c>
      <c r="K211" s="11" t="b">
        <v>0</v>
      </c>
      <c r="L211" s="11">
        <v>62</v>
      </c>
      <c r="M211" s="11" t="b">
        <v>1</v>
      </c>
      <c r="N211" s="11" t="s">
        <v>8269</v>
      </c>
      <c r="O211" s="14">
        <v>115</v>
      </c>
      <c r="P211" s="11">
        <v>184.68</v>
      </c>
      <c r="Q211" s="16" t="s">
        <v>8315</v>
      </c>
      <c r="R211" s="11" t="s">
        <v>8316</v>
      </c>
      <c r="S211" s="21">
        <v>42494.563449074078</v>
      </c>
      <c r="T211" s="21">
        <v>42524.563449074078</v>
      </c>
    </row>
    <row r="212" spans="1:20" ht="209" x14ac:dyDescent="0.25">
      <c r="A212">
        <v>3390</v>
      </c>
      <c r="B212" s="9" t="s">
        <v>3389</v>
      </c>
      <c r="C212" s="3" t="s">
        <v>7500</v>
      </c>
      <c r="D212" s="12">
        <v>1500</v>
      </c>
      <c r="E212" s="13">
        <v>1536</v>
      </c>
      <c r="F212" s="11" t="s">
        <v>8218</v>
      </c>
      <c r="G212" s="11" t="s">
        <v>8223</v>
      </c>
      <c r="H212" s="11" t="s">
        <v>8245</v>
      </c>
      <c r="I212" s="11">
        <v>1405017345</v>
      </c>
      <c r="J212" s="11">
        <v>1403721345</v>
      </c>
      <c r="K212" s="11" t="b">
        <v>0</v>
      </c>
      <c r="L212" s="11">
        <v>22</v>
      </c>
      <c r="M212" s="11" t="b">
        <v>1</v>
      </c>
      <c r="N212" s="11" t="s">
        <v>8269</v>
      </c>
      <c r="O212" s="14">
        <v>102</v>
      </c>
      <c r="P212" s="11">
        <v>69.819999999999993</v>
      </c>
      <c r="Q212" s="16" t="s">
        <v>8315</v>
      </c>
      <c r="R212" s="11" t="s">
        <v>8316</v>
      </c>
      <c r="S212" s="21">
        <v>41815.774826388886</v>
      </c>
      <c r="T212" s="21">
        <v>41830.774826388886</v>
      </c>
    </row>
    <row r="213" spans="1:20" ht="209" x14ac:dyDescent="0.25">
      <c r="A213">
        <v>3391</v>
      </c>
      <c r="B213" s="9" t="s">
        <v>3390</v>
      </c>
      <c r="C213" s="3" t="s">
        <v>7501</v>
      </c>
      <c r="D213" s="12">
        <v>500</v>
      </c>
      <c r="E213" s="13">
        <v>1115</v>
      </c>
      <c r="F213" s="11" t="s">
        <v>8218</v>
      </c>
      <c r="G213" s="11" t="s">
        <v>8223</v>
      </c>
      <c r="H213" s="11" t="s">
        <v>8245</v>
      </c>
      <c r="I213" s="11">
        <v>1407536880</v>
      </c>
      <c r="J213" s="11">
        <v>1404997548</v>
      </c>
      <c r="K213" s="11" t="b">
        <v>0</v>
      </c>
      <c r="L213" s="11">
        <v>18</v>
      </c>
      <c r="M213" s="11" t="b">
        <v>1</v>
      </c>
      <c r="N213" s="11" t="s">
        <v>8269</v>
      </c>
      <c r="O213" s="14">
        <v>223</v>
      </c>
      <c r="P213" s="11">
        <v>61.94</v>
      </c>
      <c r="Q213" s="16" t="s">
        <v>8315</v>
      </c>
      <c r="R213" s="11" t="s">
        <v>8316</v>
      </c>
      <c r="S213" s="21">
        <v>41830.545694444445</v>
      </c>
      <c r="T213" s="21">
        <v>41859.936111111114</v>
      </c>
    </row>
    <row r="214" spans="1:20" ht="193" x14ac:dyDescent="0.25">
      <c r="A214">
        <v>3393</v>
      </c>
      <c r="B214" s="9" t="s">
        <v>3392</v>
      </c>
      <c r="C214" s="3" t="s">
        <v>7503</v>
      </c>
      <c r="D214" s="12">
        <v>1500</v>
      </c>
      <c r="E214" s="13">
        <v>1587</v>
      </c>
      <c r="F214" s="11" t="s">
        <v>8218</v>
      </c>
      <c r="G214" s="11" t="s">
        <v>8223</v>
      </c>
      <c r="H214" s="11" t="s">
        <v>8245</v>
      </c>
      <c r="I214" s="11">
        <v>1415234760</v>
      </c>
      <c r="J214" s="11">
        <v>1413065230</v>
      </c>
      <c r="K214" s="11" t="b">
        <v>0</v>
      </c>
      <c r="L214" s="11">
        <v>44</v>
      </c>
      <c r="M214" s="11" t="b">
        <v>1</v>
      </c>
      <c r="N214" s="11" t="s">
        <v>8269</v>
      </c>
      <c r="O214" s="14">
        <v>106</v>
      </c>
      <c r="P214" s="11">
        <v>36.07</v>
      </c>
      <c r="Q214" s="16" t="s">
        <v>8315</v>
      </c>
      <c r="R214" s="11" t="s">
        <v>8316</v>
      </c>
      <c r="S214" s="21">
        <v>41923.921643518523</v>
      </c>
      <c r="T214" s="21">
        <v>41949.031944444447</v>
      </c>
    </row>
    <row r="215" spans="1:20" ht="177" x14ac:dyDescent="0.25">
      <c r="A215">
        <v>3396</v>
      </c>
      <c r="B215" s="9" t="s">
        <v>3395</v>
      </c>
      <c r="C215" s="3" t="s">
        <v>7506</v>
      </c>
      <c r="D215" s="12">
        <v>1500</v>
      </c>
      <c r="E215" s="13">
        <v>1565</v>
      </c>
      <c r="F215" s="11" t="s">
        <v>8218</v>
      </c>
      <c r="G215" s="11" t="s">
        <v>8223</v>
      </c>
      <c r="H215" s="11" t="s">
        <v>8245</v>
      </c>
      <c r="I215" s="11">
        <v>1401595140</v>
      </c>
      <c r="J215" s="11">
        <v>1399286589</v>
      </c>
      <c r="K215" s="11" t="b">
        <v>0</v>
      </c>
      <c r="L215" s="11">
        <v>28</v>
      </c>
      <c r="M215" s="11" t="b">
        <v>1</v>
      </c>
      <c r="N215" s="11" t="s">
        <v>8269</v>
      </c>
      <c r="O215" s="14">
        <v>104</v>
      </c>
      <c r="P215" s="11">
        <v>55.89</v>
      </c>
      <c r="Q215" s="16" t="s">
        <v>8315</v>
      </c>
      <c r="R215" s="11" t="s">
        <v>8316</v>
      </c>
      <c r="S215" s="21">
        <v>41764.44663194444</v>
      </c>
      <c r="T215" s="21">
        <v>41791.165972222225</v>
      </c>
    </row>
    <row r="216" spans="1:20" ht="225" x14ac:dyDescent="0.25">
      <c r="A216">
        <v>3398</v>
      </c>
      <c r="B216" s="9" t="s">
        <v>3397</v>
      </c>
      <c r="C216" s="3" t="s">
        <v>7508</v>
      </c>
      <c r="D216" s="12">
        <v>4000</v>
      </c>
      <c r="E216" s="13">
        <v>4443</v>
      </c>
      <c r="F216" s="11" t="s">
        <v>8218</v>
      </c>
      <c r="G216" s="11" t="s">
        <v>8223</v>
      </c>
      <c r="H216" s="11" t="s">
        <v>8245</v>
      </c>
      <c r="I216" s="11">
        <v>1416589200</v>
      </c>
      <c r="J216" s="11">
        <v>1414605776</v>
      </c>
      <c r="K216" s="11" t="b">
        <v>0</v>
      </c>
      <c r="L216" s="11">
        <v>65</v>
      </c>
      <c r="M216" s="11" t="b">
        <v>1</v>
      </c>
      <c r="N216" s="11" t="s">
        <v>8269</v>
      </c>
      <c r="O216" s="14">
        <v>111</v>
      </c>
      <c r="P216" s="11">
        <v>68.349999999999994</v>
      </c>
      <c r="Q216" s="16" t="s">
        <v>8315</v>
      </c>
      <c r="R216" s="11" t="s">
        <v>8316</v>
      </c>
      <c r="S216" s="21">
        <v>41941.75203703704</v>
      </c>
      <c r="T216" s="21">
        <v>41964.708333333328</v>
      </c>
    </row>
    <row r="217" spans="1:20" ht="225" x14ac:dyDescent="0.25">
      <c r="A217">
        <v>3400</v>
      </c>
      <c r="B217" s="9" t="s">
        <v>3399</v>
      </c>
      <c r="C217" s="3" t="s">
        <v>7510</v>
      </c>
      <c r="D217" s="12">
        <v>10000</v>
      </c>
      <c r="E217" s="13">
        <v>10041</v>
      </c>
      <c r="F217" s="11" t="s">
        <v>8218</v>
      </c>
      <c r="G217" s="11" t="s">
        <v>8223</v>
      </c>
      <c r="H217" s="11" t="s">
        <v>8245</v>
      </c>
      <c r="I217" s="11">
        <v>1409266414</v>
      </c>
      <c r="J217" s="11">
        <v>1405378414</v>
      </c>
      <c r="K217" s="11" t="b">
        <v>0</v>
      </c>
      <c r="L217" s="11">
        <v>85</v>
      </c>
      <c r="M217" s="11" t="b">
        <v>1</v>
      </c>
      <c r="N217" s="11" t="s">
        <v>8269</v>
      </c>
      <c r="O217" s="14">
        <v>100</v>
      </c>
      <c r="P217" s="11">
        <v>118.13</v>
      </c>
      <c r="Q217" s="16" t="s">
        <v>8315</v>
      </c>
      <c r="R217" s="11" t="s">
        <v>8316</v>
      </c>
      <c r="S217" s="21">
        <v>41834.953865740739</v>
      </c>
      <c r="T217" s="21">
        <v>41879.953865740739</v>
      </c>
    </row>
    <row r="218" spans="1:20" ht="193" x14ac:dyDescent="0.25">
      <c r="A218">
        <v>3402</v>
      </c>
      <c r="B218" s="9" t="s">
        <v>3401</v>
      </c>
      <c r="C218" s="3" t="s">
        <v>7512</v>
      </c>
      <c r="D218" s="12">
        <v>15000</v>
      </c>
      <c r="E218" s="13">
        <v>16465</v>
      </c>
      <c r="F218" s="11" t="s">
        <v>8218</v>
      </c>
      <c r="G218" s="11" t="s">
        <v>8223</v>
      </c>
      <c r="H218" s="11" t="s">
        <v>8245</v>
      </c>
      <c r="I218" s="11">
        <v>1447295460</v>
      </c>
      <c r="J218" s="11">
        <v>1444747843</v>
      </c>
      <c r="K218" s="11" t="b">
        <v>0</v>
      </c>
      <c r="L218" s="11">
        <v>165</v>
      </c>
      <c r="M218" s="11" t="b">
        <v>1</v>
      </c>
      <c r="N218" s="11" t="s">
        <v>8269</v>
      </c>
      <c r="O218" s="14">
        <v>110</v>
      </c>
      <c r="P218" s="11">
        <v>99.79</v>
      </c>
      <c r="Q218" s="16" t="s">
        <v>8315</v>
      </c>
      <c r="R218" s="11" t="s">
        <v>8316</v>
      </c>
      <c r="S218" s="21">
        <v>42290.61855324074</v>
      </c>
      <c r="T218" s="21">
        <v>42320.104861111111</v>
      </c>
    </row>
    <row r="219" spans="1:20" ht="241" x14ac:dyDescent="0.25">
      <c r="A219">
        <v>3404</v>
      </c>
      <c r="B219" s="9" t="s">
        <v>3403</v>
      </c>
      <c r="C219" s="3" t="s">
        <v>7514</v>
      </c>
      <c r="D219" s="12">
        <v>500</v>
      </c>
      <c r="E219" s="13">
        <v>610</v>
      </c>
      <c r="F219" s="11" t="s">
        <v>8218</v>
      </c>
      <c r="G219" s="11" t="s">
        <v>8223</v>
      </c>
      <c r="H219" s="11" t="s">
        <v>8245</v>
      </c>
      <c r="I219" s="11">
        <v>1434542702</v>
      </c>
      <c r="J219" s="11">
        <v>1432814702</v>
      </c>
      <c r="K219" s="11" t="b">
        <v>0</v>
      </c>
      <c r="L219" s="11">
        <v>3</v>
      </c>
      <c r="M219" s="11" t="b">
        <v>1</v>
      </c>
      <c r="N219" s="11" t="s">
        <v>8269</v>
      </c>
      <c r="O219" s="14">
        <v>122</v>
      </c>
      <c r="P219" s="11">
        <v>203.33</v>
      </c>
      <c r="Q219" s="16" t="s">
        <v>8315</v>
      </c>
      <c r="R219" s="11" t="s">
        <v>8316</v>
      </c>
      <c r="S219" s="21">
        <v>42152.503495370373</v>
      </c>
      <c r="T219" s="21">
        <v>42172.503495370373</v>
      </c>
    </row>
    <row r="220" spans="1:20" ht="161" x14ac:dyDescent="0.25">
      <c r="A220">
        <v>3406</v>
      </c>
      <c r="B220" s="9" t="s">
        <v>3405</v>
      </c>
      <c r="C220" s="3" t="s">
        <v>7516</v>
      </c>
      <c r="D220" s="12">
        <v>10000</v>
      </c>
      <c r="E220" s="13">
        <v>10031</v>
      </c>
      <c r="F220" s="11" t="s">
        <v>8218</v>
      </c>
      <c r="G220" s="11" t="s">
        <v>8223</v>
      </c>
      <c r="H220" s="11" t="s">
        <v>8245</v>
      </c>
      <c r="I220" s="11">
        <v>1405511376</v>
      </c>
      <c r="J220" s="11">
        <v>1401623376</v>
      </c>
      <c r="K220" s="11" t="b">
        <v>0</v>
      </c>
      <c r="L220" s="11">
        <v>91</v>
      </c>
      <c r="M220" s="11" t="b">
        <v>1</v>
      </c>
      <c r="N220" s="11" t="s">
        <v>8269</v>
      </c>
      <c r="O220" s="14">
        <v>100</v>
      </c>
      <c r="P220" s="11">
        <v>110.23</v>
      </c>
      <c r="Q220" s="16" t="s">
        <v>8315</v>
      </c>
      <c r="R220" s="11" t="s">
        <v>8316</v>
      </c>
      <c r="S220" s="21">
        <v>41791.492777777778</v>
      </c>
      <c r="T220" s="21">
        <v>41836.492777777778</v>
      </c>
    </row>
    <row r="221" spans="1:20" ht="193" x14ac:dyDescent="0.25">
      <c r="A221">
        <v>3408</v>
      </c>
      <c r="B221" s="9" t="s">
        <v>3407</v>
      </c>
      <c r="C221" s="3" t="s">
        <v>7518</v>
      </c>
      <c r="D221" s="12">
        <v>500</v>
      </c>
      <c r="E221" s="13">
        <v>1055</v>
      </c>
      <c r="F221" s="11" t="s">
        <v>8218</v>
      </c>
      <c r="G221" s="11" t="s">
        <v>8223</v>
      </c>
      <c r="H221" s="11" t="s">
        <v>8245</v>
      </c>
      <c r="I221" s="11">
        <v>1405727304</v>
      </c>
      <c r="J221" s="11">
        <v>1403135304</v>
      </c>
      <c r="K221" s="11" t="b">
        <v>0</v>
      </c>
      <c r="L221" s="11">
        <v>18</v>
      </c>
      <c r="M221" s="11" t="b">
        <v>1</v>
      </c>
      <c r="N221" s="11" t="s">
        <v>8269</v>
      </c>
      <c r="O221" s="14">
        <v>211</v>
      </c>
      <c r="P221" s="11">
        <v>58.61</v>
      </c>
      <c r="Q221" s="16" t="s">
        <v>8315</v>
      </c>
      <c r="R221" s="11" t="s">
        <v>8316</v>
      </c>
      <c r="S221" s="21">
        <v>41808.991944444446</v>
      </c>
      <c r="T221" s="21">
        <v>41838.991944444446</v>
      </c>
    </row>
    <row r="222" spans="1:20" ht="177" x14ac:dyDescent="0.25">
      <c r="A222">
        <v>3410</v>
      </c>
      <c r="B222" s="9" t="s">
        <v>3409</v>
      </c>
      <c r="C222" s="3" t="s">
        <v>7520</v>
      </c>
      <c r="D222" s="12">
        <v>3000</v>
      </c>
      <c r="E222" s="13">
        <v>3255</v>
      </c>
      <c r="F222" s="11" t="s">
        <v>8218</v>
      </c>
      <c r="G222" s="11" t="s">
        <v>8223</v>
      </c>
      <c r="H222" s="11" t="s">
        <v>8245</v>
      </c>
      <c r="I222" s="11">
        <v>1465196400</v>
      </c>
      <c r="J222" s="11">
        <v>1462841990</v>
      </c>
      <c r="K222" s="11" t="b">
        <v>0</v>
      </c>
      <c r="L222" s="11">
        <v>40</v>
      </c>
      <c r="M222" s="11" t="b">
        <v>1</v>
      </c>
      <c r="N222" s="11" t="s">
        <v>8269</v>
      </c>
      <c r="O222" s="14">
        <v>109</v>
      </c>
      <c r="P222" s="11">
        <v>81.38</v>
      </c>
      <c r="Q222" s="16" t="s">
        <v>8315</v>
      </c>
      <c r="R222" s="11" t="s">
        <v>8316</v>
      </c>
      <c r="S222" s="21">
        <v>42500.041550925926</v>
      </c>
      <c r="T222" s="21">
        <v>42527.291666666672</v>
      </c>
    </row>
    <row r="223" spans="1:20" ht="209" x14ac:dyDescent="0.25">
      <c r="A223">
        <v>3411</v>
      </c>
      <c r="B223" s="9" t="s">
        <v>3410</v>
      </c>
      <c r="C223" s="3" t="s">
        <v>7521</v>
      </c>
      <c r="D223" s="12">
        <v>15000</v>
      </c>
      <c r="E223" s="13">
        <v>15535</v>
      </c>
      <c r="F223" s="11" t="s">
        <v>8218</v>
      </c>
      <c r="G223" s="11" t="s">
        <v>8223</v>
      </c>
      <c r="H223" s="11" t="s">
        <v>8245</v>
      </c>
      <c r="I223" s="11">
        <v>1444264372</v>
      </c>
      <c r="J223" s="11">
        <v>1442536372</v>
      </c>
      <c r="K223" s="11" t="b">
        <v>0</v>
      </c>
      <c r="L223" s="11">
        <v>78</v>
      </c>
      <c r="M223" s="11" t="b">
        <v>1</v>
      </c>
      <c r="N223" s="11" t="s">
        <v>8269</v>
      </c>
      <c r="O223" s="14">
        <v>104</v>
      </c>
      <c r="P223" s="11">
        <v>199.17</v>
      </c>
      <c r="Q223" s="16" t="s">
        <v>8315</v>
      </c>
      <c r="R223" s="11" t="s">
        <v>8316</v>
      </c>
      <c r="S223" s="21">
        <v>42265.022824074069</v>
      </c>
      <c r="T223" s="21">
        <v>42285.022824074069</v>
      </c>
    </row>
    <row r="224" spans="1:20" ht="209" x14ac:dyDescent="0.25">
      <c r="A224">
        <v>3413</v>
      </c>
      <c r="B224" s="9" t="s">
        <v>3412</v>
      </c>
      <c r="C224" s="3" t="s">
        <v>7523</v>
      </c>
      <c r="D224" s="12">
        <v>500</v>
      </c>
      <c r="E224" s="13">
        <v>650</v>
      </c>
      <c r="F224" s="11" t="s">
        <v>8218</v>
      </c>
      <c r="G224" s="11" t="s">
        <v>8223</v>
      </c>
      <c r="H224" s="11" t="s">
        <v>8245</v>
      </c>
      <c r="I224" s="11">
        <v>1425099540</v>
      </c>
      <c r="J224" s="11">
        <v>1424280938</v>
      </c>
      <c r="K224" s="11" t="b">
        <v>0</v>
      </c>
      <c r="L224" s="11">
        <v>14</v>
      </c>
      <c r="M224" s="11" t="b">
        <v>1</v>
      </c>
      <c r="N224" s="11" t="s">
        <v>8269</v>
      </c>
      <c r="O224" s="14">
        <v>130</v>
      </c>
      <c r="P224" s="11">
        <v>46.43</v>
      </c>
      <c r="Q224" s="16" t="s">
        <v>8315</v>
      </c>
      <c r="R224" s="11" t="s">
        <v>8316</v>
      </c>
      <c r="S224" s="21">
        <v>42053.733078703706</v>
      </c>
      <c r="T224" s="21">
        <v>42063.207638888889</v>
      </c>
    </row>
    <row r="225" spans="1:20" ht="209" x14ac:dyDescent="0.25">
      <c r="A225">
        <v>3414</v>
      </c>
      <c r="B225" s="9" t="s">
        <v>3413</v>
      </c>
      <c r="C225" s="3" t="s">
        <v>7524</v>
      </c>
      <c r="D225" s="12">
        <v>3000</v>
      </c>
      <c r="E225" s="13">
        <v>3105</v>
      </c>
      <c r="F225" s="11" t="s">
        <v>8218</v>
      </c>
      <c r="G225" s="11" t="s">
        <v>8223</v>
      </c>
      <c r="H225" s="11" t="s">
        <v>8245</v>
      </c>
      <c r="I225" s="11">
        <v>1480579140</v>
      </c>
      <c r="J225" s="11">
        <v>1478030325</v>
      </c>
      <c r="K225" s="11" t="b">
        <v>0</v>
      </c>
      <c r="L225" s="11">
        <v>44</v>
      </c>
      <c r="M225" s="11" t="b">
        <v>1</v>
      </c>
      <c r="N225" s="11" t="s">
        <v>8269</v>
      </c>
      <c r="O225" s="14">
        <v>104</v>
      </c>
      <c r="P225" s="11">
        <v>70.569999999999993</v>
      </c>
      <c r="Q225" s="16" t="s">
        <v>8315</v>
      </c>
      <c r="R225" s="11" t="s">
        <v>8316</v>
      </c>
      <c r="S225" s="21">
        <v>42675.832465277781</v>
      </c>
      <c r="T225" s="21">
        <v>42705.332638888889</v>
      </c>
    </row>
    <row r="226" spans="1:20" ht="145" x14ac:dyDescent="0.25">
      <c r="A226">
        <v>3415</v>
      </c>
      <c r="B226" s="9" t="s">
        <v>3414</v>
      </c>
      <c r="C226" s="3" t="s">
        <v>7525</v>
      </c>
      <c r="D226" s="12">
        <v>200</v>
      </c>
      <c r="E226" s="13">
        <v>200</v>
      </c>
      <c r="F226" s="11" t="s">
        <v>8218</v>
      </c>
      <c r="G226" s="11" t="s">
        <v>8223</v>
      </c>
      <c r="H226" s="11" t="s">
        <v>8245</v>
      </c>
      <c r="I226" s="11">
        <v>1460935800</v>
      </c>
      <c r="J226" s="11">
        <v>1459999656</v>
      </c>
      <c r="K226" s="11" t="b">
        <v>0</v>
      </c>
      <c r="L226" s="11">
        <v>9</v>
      </c>
      <c r="M226" s="11" t="b">
        <v>1</v>
      </c>
      <c r="N226" s="11" t="s">
        <v>8269</v>
      </c>
      <c r="O226" s="14">
        <v>100</v>
      </c>
      <c r="P226" s="11">
        <v>22.22</v>
      </c>
      <c r="Q226" s="16" t="s">
        <v>8315</v>
      </c>
      <c r="R226" s="11" t="s">
        <v>8316</v>
      </c>
      <c r="S226" s="21">
        <v>42467.144166666665</v>
      </c>
      <c r="T226" s="21">
        <v>42477.979166666672</v>
      </c>
    </row>
    <row r="227" spans="1:20" ht="193" x14ac:dyDescent="0.25">
      <c r="A227">
        <v>3417</v>
      </c>
      <c r="B227" s="9" t="s">
        <v>3416</v>
      </c>
      <c r="C227" s="3" t="s">
        <v>7527</v>
      </c>
      <c r="D227" s="12">
        <v>1700</v>
      </c>
      <c r="E227" s="13">
        <v>1700.01</v>
      </c>
      <c r="F227" s="11" t="s">
        <v>8218</v>
      </c>
      <c r="G227" s="11" t="s">
        <v>8223</v>
      </c>
      <c r="H227" s="11" t="s">
        <v>8245</v>
      </c>
      <c r="I227" s="11">
        <v>1414284180</v>
      </c>
      <c r="J227" s="11">
        <v>1410558948</v>
      </c>
      <c r="K227" s="11" t="b">
        <v>0</v>
      </c>
      <c r="L227" s="11">
        <v>45</v>
      </c>
      <c r="M227" s="11" t="b">
        <v>1</v>
      </c>
      <c r="N227" s="11" t="s">
        <v>8269</v>
      </c>
      <c r="O227" s="14">
        <v>100</v>
      </c>
      <c r="P227" s="11">
        <v>37.78</v>
      </c>
      <c r="Q227" s="16" t="s">
        <v>8315</v>
      </c>
      <c r="R227" s="11" t="s">
        <v>8316</v>
      </c>
      <c r="S227" s="21">
        <v>41894.91375</v>
      </c>
      <c r="T227" s="21">
        <v>41938.029861111114</v>
      </c>
    </row>
    <row r="228" spans="1:20" ht="225" x14ac:dyDescent="0.25">
      <c r="A228">
        <v>3418</v>
      </c>
      <c r="B228" s="9" t="s">
        <v>3417</v>
      </c>
      <c r="C228" s="3" t="s">
        <v>7528</v>
      </c>
      <c r="D228" s="12">
        <v>4000</v>
      </c>
      <c r="E228" s="13">
        <v>4035</v>
      </c>
      <c r="F228" s="11" t="s">
        <v>8218</v>
      </c>
      <c r="G228" s="11" t="s">
        <v>8223</v>
      </c>
      <c r="H228" s="11" t="s">
        <v>8245</v>
      </c>
      <c r="I228" s="11">
        <v>1400875307</v>
      </c>
      <c r="J228" s="11">
        <v>1398283307</v>
      </c>
      <c r="K228" s="11" t="b">
        <v>0</v>
      </c>
      <c r="L228" s="11">
        <v>56</v>
      </c>
      <c r="M228" s="11" t="b">
        <v>1</v>
      </c>
      <c r="N228" s="11" t="s">
        <v>8269</v>
      </c>
      <c r="O228" s="14">
        <v>101</v>
      </c>
      <c r="P228" s="11">
        <v>72.05</v>
      </c>
      <c r="Q228" s="16" t="s">
        <v>8315</v>
      </c>
      <c r="R228" s="11" t="s">
        <v>8316</v>
      </c>
      <c r="S228" s="21">
        <v>41752.83457175926</v>
      </c>
      <c r="T228" s="21">
        <v>41782.83457175926</v>
      </c>
    </row>
    <row r="229" spans="1:20" ht="209" x14ac:dyDescent="0.25">
      <c r="A229">
        <v>3421</v>
      </c>
      <c r="B229" s="9" t="s">
        <v>3420</v>
      </c>
      <c r="C229" s="3" t="s">
        <v>7531</v>
      </c>
      <c r="D229" s="12">
        <v>10000</v>
      </c>
      <c r="E229" s="13">
        <v>10115</v>
      </c>
      <c r="F229" s="11" t="s">
        <v>8218</v>
      </c>
      <c r="G229" s="11" t="s">
        <v>8223</v>
      </c>
      <c r="H229" s="11" t="s">
        <v>8245</v>
      </c>
      <c r="I229" s="11">
        <v>1425495563</v>
      </c>
      <c r="J229" s="11">
        <v>1422903563</v>
      </c>
      <c r="K229" s="11" t="b">
        <v>0</v>
      </c>
      <c r="L229" s="11">
        <v>98</v>
      </c>
      <c r="M229" s="11" t="b">
        <v>1</v>
      </c>
      <c r="N229" s="11" t="s">
        <v>8269</v>
      </c>
      <c r="O229" s="14">
        <v>101</v>
      </c>
      <c r="P229" s="11">
        <v>103.21</v>
      </c>
      <c r="Q229" s="16" t="s">
        <v>8315</v>
      </c>
      <c r="R229" s="11" t="s">
        <v>8316</v>
      </c>
      <c r="S229" s="21">
        <v>42037.791238425925</v>
      </c>
      <c r="T229" s="21">
        <v>42067.791238425925</v>
      </c>
    </row>
    <row r="230" spans="1:20" ht="145" x14ac:dyDescent="0.25">
      <c r="A230">
        <v>3423</v>
      </c>
      <c r="B230" s="9" t="s">
        <v>3422</v>
      </c>
      <c r="C230" s="3" t="s">
        <v>7533</v>
      </c>
      <c r="D230" s="12">
        <v>250</v>
      </c>
      <c r="E230" s="13">
        <v>350</v>
      </c>
      <c r="F230" s="11" t="s">
        <v>8218</v>
      </c>
      <c r="G230" s="11" t="s">
        <v>8223</v>
      </c>
      <c r="H230" s="11" t="s">
        <v>8245</v>
      </c>
      <c r="I230" s="11">
        <v>1429912341</v>
      </c>
      <c r="J230" s="11">
        <v>1427320341</v>
      </c>
      <c r="K230" s="11" t="b">
        <v>0</v>
      </c>
      <c r="L230" s="11">
        <v>10</v>
      </c>
      <c r="M230" s="11" t="b">
        <v>1</v>
      </c>
      <c r="N230" s="11" t="s">
        <v>8269</v>
      </c>
      <c r="O230" s="14">
        <v>140</v>
      </c>
      <c r="P230" s="11">
        <v>35</v>
      </c>
      <c r="Q230" s="16" t="s">
        <v>8315</v>
      </c>
      <c r="R230" s="11" t="s">
        <v>8316</v>
      </c>
      <c r="S230" s="21">
        <v>42088.911354166667</v>
      </c>
      <c r="T230" s="21">
        <v>42118.911354166667</v>
      </c>
    </row>
    <row r="231" spans="1:20" ht="209" x14ac:dyDescent="0.25">
      <c r="A231">
        <v>3424</v>
      </c>
      <c r="B231" s="9" t="s">
        <v>3423</v>
      </c>
      <c r="C231" s="3" t="s">
        <v>7534</v>
      </c>
      <c r="D231" s="12">
        <v>6000</v>
      </c>
      <c r="E231" s="13">
        <v>6215</v>
      </c>
      <c r="F231" s="11" t="s">
        <v>8218</v>
      </c>
      <c r="G231" s="11" t="s">
        <v>8223</v>
      </c>
      <c r="H231" s="11" t="s">
        <v>8245</v>
      </c>
      <c r="I231" s="11">
        <v>1423119540</v>
      </c>
      <c r="J231" s="11">
        <v>1421252084</v>
      </c>
      <c r="K231" s="11" t="b">
        <v>0</v>
      </c>
      <c r="L231" s="11">
        <v>76</v>
      </c>
      <c r="M231" s="11" t="b">
        <v>1</v>
      </c>
      <c r="N231" s="11" t="s">
        <v>8269</v>
      </c>
      <c r="O231" s="14">
        <v>104</v>
      </c>
      <c r="P231" s="11">
        <v>81.78</v>
      </c>
      <c r="Q231" s="16" t="s">
        <v>8315</v>
      </c>
      <c r="R231" s="11" t="s">
        <v>8316</v>
      </c>
      <c r="S231" s="21">
        <v>42018.676898148144</v>
      </c>
      <c r="T231" s="21">
        <v>42040.290972222225</v>
      </c>
    </row>
    <row r="232" spans="1:20" ht="193" x14ac:dyDescent="0.25">
      <c r="A232">
        <v>3425</v>
      </c>
      <c r="B232" s="9" t="s">
        <v>3424</v>
      </c>
      <c r="C232" s="3" t="s">
        <v>7535</v>
      </c>
      <c r="D232" s="12">
        <v>30000</v>
      </c>
      <c r="E232" s="13">
        <v>30891.1</v>
      </c>
      <c r="F232" s="11" t="s">
        <v>8218</v>
      </c>
      <c r="G232" s="11" t="s">
        <v>8223</v>
      </c>
      <c r="H232" s="11" t="s">
        <v>8245</v>
      </c>
      <c r="I232" s="11">
        <v>1412434136</v>
      </c>
      <c r="J232" s="11">
        <v>1409669336</v>
      </c>
      <c r="K232" s="11" t="b">
        <v>0</v>
      </c>
      <c r="L232" s="11">
        <v>104</v>
      </c>
      <c r="M232" s="11" t="b">
        <v>1</v>
      </c>
      <c r="N232" s="11" t="s">
        <v>8269</v>
      </c>
      <c r="O232" s="14">
        <v>103</v>
      </c>
      <c r="P232" s="11">
        <v>297.02999999999997</v>
      </c>
      <c r="Q232" s="16" t="s">
        <v>8315</v>
      </c>
      <c r="R232" s="11" t="s">
        <v>8316</v>
      </c>
      <c r="S232" s="21">
        <v>41884.617314814815</v>
      </c>
      <c r="T232" s="21">
        <v>41916.617314814815</v>
      </c>
    </row>
    <row r="233" spans="1:20" ht="177" x14ac:dyDescent="0.25">
      <c r="A233">
        <v>3426</v>
      </c>
      <c r="B233" s="9" t="s">
        <v>3425</v>
      </c>
      <c r="C233" s="3" t="s">
        <v>7536</v>
      </c>
      <c r="D233" s="12">
        <v>3750</v>
      </c>
      <c r="E233" s="13">
        <v>4055</v>
      </c>
      <c r="F233" s="11" t="s">
        <v>8218</v>
      </c>
      <c r="G233" s="11" t="s">
        <v>8223</v>
      </c>
      <c r="H233" s="11" t="s">
        <v>8245</v>
      </c>
      <c r="I233" s="11">
        <v>1411264800</v>
      </c>
      <c r="J233" s="11">
        <v>1409620903</v>
      </c>
      <c r="K233" s="11" t="b">
        <v>0</v>
      </c>
      <c r="L233" s="11">
        <v>87</v>
      </c>
      <c r="M233" s="11" t="b">
        <v>1</v>
      </c>
      <c r="N233" s="11" t="s">
        <v>8269</v>
      </c>
      <c r="O233" s="14">
        <v>108</v>
      </c>
      <c r="P233" s="11">
        <v>46.61</v>
      </c>
      <c r="Q233" s="16" t="s">
        <v>8315</v>
      </c>
      <c r="R233" s="11" t="s">
        <v>8316</v>
      </c>
      <c r="S233" s="21">
        <v>41884.056747685187</v>
      </c>
      <c r="T233" s="21">
        <v>41903.083333333336</v>
      </c>
    </row>
    <row r="234" spans="1:20" ht="193" x14ac:dyDescent="0.25">
      <c r="A234">
        <v>3431</v>
      </c>
      <c r="B234" s="9" t="s">
        <v>3430</v>
      </c>
      <c r="C234" s="3" t="s">
        <v>7541</v>
      </c>
      <c r="D234" s="12">
        <v>2000</v>
      </c>
      <c r="E234" s="13">
        <v>2000</v>
      </c>
      <c r="F234" s="11" t="s">
        <v>8218</v>
      </c>
      <c r="G234" s="11" t="s">
        <v>8223</v>
      </c>
      <c r="H234" s="11" t="s">
        <v>8245</v>
      </c>
      <c r="I234" s="11">
        <v>1408383153</v>
      </c>
      <c r="J234" s="11">
        <v>1405791153</v>
      </c>
      <c r="K234" s="11" t="b">
        <v>0</v>
      </c>
      <c r="L234" s="11">
        <v>21</v>
      </c>
      <c r="M234" s="11" t="b">
        <v>1</v>
      </c>
      <c r="N234" s="11" t="s">
        <v>8269</v>
      </c>
      <c r="O234" s="14">
        <v>100</v>
      </c>
      <c r="P234" s="11">
        <v>95.24</v>
      </c>
      <c r="Q234" s="16" t="s">
        <v>8315</v>
      </c>
      <c r="R234" s="11" t="s">
        <v>8316</v>
      </c>
      <c r="S234" s="21">
        <v>41839.730937500004</v>
      </c>
      <c r="T234" s="21">
        <v>41869.730937500004</v>
      </c>
    </row>
    <row r="235" spans="1:20" ht="193" x14ac:dyDescent="0.25">
      <c r="A235">
        <v>3432</v>
      </c>
      <c r="B235" s="9" t="s">
        <v>3431</v>
      </c>
      <c r="C235" s="3" t="s">
        <v>7542</v>
      </c>
      <c r="D235" s="12">
        <v>2000</v>
      </c>
      <c r="E235" s="13">
        <v>2193</v>
      </c>
      <c r="F235" s="11" t="s">
        <v>8218</v>
      </c>
      <c r="G235" s="11" t="s">
        <v>8223</v>
      </c>
      <c r="H235" s="11" t="s">
        <v>8245</v>
      </c>
      <c r="I235" s="11">
        <v>1454709600</v>
      </c>
      <c r="J235" s="11">
        <v>1452520614</v>
      </c>
      <c r="K235" s="11" t="b">
        <v>0</v>
      </c>
      <c r="L235" s="11">
        <v>42</v>
      </c>
      <c r="M235" s="11" t="b">
        <v>1</v>
      </c>
      <c r="N235" s="11" t="s">
        <v>8269</v>
      </c>
      <c r="O235" s="14">
        <v>110</v>
      </c>
      <c r="P235" s="11">
        <v>52.21</v>
      </c>
      <c r="Q235" s="16" t="s">
        <v>8315</v>
      </c>
      <c r="R235" s="11" t="s">
        <v>8316</v>
      </c>
      <c r="S235" s="21">
        <v>42380.581180555557</v>
      </c>
      <c r="T235" s="21">
        <v>42405.916666666672</v>
      </c>
    </row>
    <row r="236" spans="1:20" ht="129" x14ac:dyDescent="0.25">
      <c r="A236">
        <v>3433</v>
      </c>
      <c r="B236" s="9" t="s">
        <v>3432</v>
      </c>
      <c r="C236" s="3" t="s">
        <v>7543</v>
      </c>
      <c r="D236" s="12">
        <v>9500</v>
      </c>
      <c r="E236" s="13">
        <v>9525</v>
      </c>
      <c r="F236" s="11" t="s">
        <v>8218</v>
      </c>
      <c r="G236" s="11" t="s">
        <v>8223</v>
      </c>
      <c r="H236" s="11" t="s">
        <v>8245</v>
      </c>
      <c r="I236" s="11">
        <v>1402974000</v>
      </c>
      <c r="J236" s="11">
        <v>1400290255</v>
      </c>
      <c r="K236" s="11" t="b">
        <v>0</v>
      </c>
      <c r="L236" s="11">
        <v>71</v>
      </c>
      <c r="M236" s="11" t="b">
        <v>1</v>
      </c>
      <c r="N236" s="11" t="s">
        <v>8269</v>
      </c>
      <c r="O236" s="14">
        <v>100</v>
      </c>
      <c r="P236" s="11">
        <v>134.15</v>
      </c>
      <c r="Q236" s="16" t="s">
        <v>8315</v>
      </c>
      <c r="R236" s="11" t="s">
        <v>8316</v>
      </c>
      <c r="S236" s="21">
        <v>41776.063136574077</v>
      </c>
      <c r="T236" s="21">
        <v>41807.125</v>
      </c>
    </row>
    <row r="237" spans="1:20" ht="193" x14ac:dyDescent="0.25">
      <c r="A237">
        <v>3434</v>
      </c>
      <c r="B237" s="9" t="s">
        <v>3433</v>
      </c>
      <c r="C237" s="3" t="s">
        <v>7544</v>
      </c>
      <c r="D237" s="12">
        <v>10000</v>
      </c>
      <c r="E237" s="13">
        <v>10555</v>
      </c>
      <c r="F237" s="11" t="s">
        <v>8218</v>
      </c>
      <c r="G237" s="11" t="s">
        <v>8223</v>
      </c>
      <c r="H237" s="11" t="s">
        <v>8245</v>
      </c>
      <c r="I237" s="11">
        <v>1404983269</v>
      </c>
      <c r="J237" s="11">
        <v>1402391269</v>
      </c>
      <c r="K237" s="11" t="b">
        <v>0</v>
      </c>
      <c r="L237" s="11">
        <v>168</v>
      </c>
      <c r="M237" s="11" t="b">
        <v>1</v>
      </c>
      <c r="N237" s="11" t="s">
        <v>8269</v>
      </c>
      <c r="O237" s="14">
        <v>106</v>
      </c>
      <c r="P237" s="11">
        <v>62.83</v>
      </c>
      <c r="Q237" s="16" t="s">
        <v>8315</v>
      </c>
      <c r="R237" s="11" t="s">
        <v>8316</v>
      </c>
      <c r="S237" s="21">
        <v>41800.380428240744</v>
      </c>
      <c r="T237" s="21">
        <v>41830.380428240744</v>
      </c>
    </row>
    <row r="238" spans="1:20" ht="209" x14ac:dyDescent="0.25">
      <c r="A238">
        <v>3435</v>
      </c>
      <c r="B238" s="9" t="s">
        <v>3434</v>
      </c>
      <c r="C238" s="3" t="s">
        <v>7545</v>
      </c>
      <c r="D238" s="12">
        <v>1000</v>
      </c>
      <c r="E238" s="13">
        <v>1120</v>
      </c>
      <c r="F238" s="11" t="s">
        <v>8218</v>
      </c>
      <c r="G238" s="11" t="s">
        <v>8223</v>
      </c>
      <c r="H238" s="11" t="s">
        <v>8245</v>
      </c>
      <c r="I238" s="11">
        <v>1470538800</v>
      </c>
      <c r="J238" s="11">
        <v>1469112493</v>
      </c>
      <c r="K238" s="11" t="b">
        <v>0</v>
      </c>
      <c r="L238" s="11">
        <v>19</v>
      </c>
      <c r="M238" s="11" t="b">
        <v>1</v>
      </c>
      <c r="N238" s="11" t="s">
        <v>8269</v>
      </c>
      <c r="O238" s="14">
        <v>112</v>
      </c>
      <c r="P238" s="11">
        <v>58.95</v>
      </c>
      <c r="Q238" s="16" t="s">
        <v>8315</v>
      </c>
      <c r="R238" s="11" t="s">
        <v>8316</v>
      </c>
      <c r="S238" s="21">
        <v>42572.61681712963</v>
      </c>
      <c r="T238" s="21">
        <v>42589.125</v>
      </c>
    </row>
    <row r="239" spans="1:20" ht="209" x14ac:dyDescent="0.25">
      <c r="A239">
        <v>3436</v>
      </c>
      <c r="B239" s="9" t="s">
        <v>3435</v>
      </c>
      <c r="C239" s="3" t="s">
        <v>7546</v>
      </c>
      <c r="D239" s="12">
        <v>5000</v>
      </c>
      <c r="E239" s="13">
        <v>5295</v>
      </c>
      <c r="F239" s="11" t="s">
        <v>8218</v>
      </c>
      <c r="G239" s="11" t="s">
        <v>8223</v>
      </c>
      <c r="H239" s="11" t="s">
        <v>8245</v>
      </c>
      <c r="I239" s="11">
        <v>1408638480</v>
      </c>
      <c r="J239" s="11">
        <v>1406811593</v>
      </c>
      <c r="K239" s="11" t="b">
        <v>0</v>
      </c>
      <c r="L239" s="11">
        <v>37</v>
      </c>
      <c r="M239" s="11" t="b">
        <v>1</v>
      </c>
      <c r="N239" s="11" t="s">
        <v>8269</v>
      </c>
      <c r="O239" s="14">
        <v>106</v>
      </c>
      <c r="P239" s="11">
        <v>143.11000000000001</v>
      </c>
      <c r="Q239" s="16" t="s">
        <v>8315</v>
      </c>
      <c r="R239" s="11" t="s">
        <v>8316</v>
      </c>
      <c r="S239" s="21">
        <v>41851.541585648149</v>
      </c>
      <c r="T239" s="21">
        <v>41872.686111111114</v>
      </c>
    </row>
    <row r="240" spans="1:20" ht="193" x14ac:dyDescent="0.25">
      <c r="A240">
        <v>3437</v>
      </c>
      <c r="B240" s="9" t="s">
        <v>3436</v>
      </c>
      <c r="C240" s="3" t="s">
        <v>7547</v>
      </c>
      <c r="D240" s="12">
        <v>3000</v>
      </c>
      <c r="E240" s="13">
        <v>3030</v>
      </c>
      <c r="F240" s="11" t="s">
        <v>8218</v>
      </c>
      <c r="G240" s="11" t="s">
        <v>8223</v>
      </c>
      <c r="H240" s="11" t="s">
        <v>8245</v>
      </c>
      <c r="I240" s="11">
        <v>1440003820</v>
      </c>
      <c r="J240" s="11">
        <v>1437411820</v>
      </c>
      <c r="K240" s="11" t="b">
        <v>0</v>
      </c>
      <c r="L240" s="11">
        <v>36</v>
      </c>
      <c r="M240" s="11" t="b">
        <v>1</v>
      </c>
      <c r="N240" s="11" t="s">
        <v>8269</v>
      </c>
      <c r="O240" s="14">
        <v>101</v>
      </c>
      <c r="P240" s="11">
        <v>84.17</v>
      </c>
      <c r="Q240" s="16" t="s">
        <v>8315</v>
      </c>
      <c r="R240" s="11" t="s">
        <v>8316</v>
      </c>
      <c r="S240" s="21">
        <v>42205.710879629631</v>
      </c>
      <c r="T240" s="21">
        <v>42235.710879629631</v>
      </c>
    </row>
    <row r="241" spans="1:20" ht="129" x14ac:dyDescent="0.25">
      <c r="A241">
        <v>3439</v>
      </c>
      <c r="B241" s="9" t="s">
        <v>3438</v>
      </c>
      <c r="C241" s="3" t="s">
        <v>7549</v>
      </c>
      <c r="D241" s="12">
        <v>1200</v>
      </c>
      <c r="E241" s="13">
        <v>1616.14</v>
      </c>
      <c r="F241" s="11" t="s">
        <v>8218</v>
      </c>
      <c r="G241" s="11" t="s">
        <v>8223</v>
      </c>
      <c r="H241" s="11" t="s">
        <v>8245</v>
      </c>
      <c r="I241" s="11">
        <v>1453179540</v>
      </c>
      <c r="J241" s="11">
        <v>1452030730</v>
      </c>
      <c r="K241" s="11" t="b">
        <v>0</v>
      </c>
      <c r="L241" s="11">
        <v>18</v>
      </c>
      <c r="M241" s="11" t="b">
        <v>1</v>
      </c>
      <c r="N241" s="11" t="s">
        <v>8269</v>
      </c>
      <c r="O241" s="14">
        <v>135</v>
      </c>
      <c r="P241" s="11">
        <v>89.79</v>
      </c>
      <c r="Q241" s="16" t="s">
        <v>8315</v>
      </c>
      <c r="R241" s="11" t="s">
        <v>8316</v>
      </c>
      <c r="S241" s="21">
        <v>42374.911226851851</v>
      </c>
      <c r="T241" s="21">
        <v>42388.207638888889</v>
      </c>
    </row>
    <row r="242" spans="1:20" ht="209" x14ac:dyDescent="0.25">
      <c r="A242">
        <v>3440</v>
      </c>
      <c r="B242" s="9" t="s">
        <v>3439</v>
      </c>
      <c r="C242" s="3" t="s">
        <v>7550</v>
      </c>
      <c r="D242" s="12">
        <v>5000</v>
      </c>
      <c r="E242" s="13">
        <v>5260.92</v>
      </c>
      <c r="F242" s="11" t="s">
        <v>8218</v>
      </c>
      <c r="G242" s="11" t="s">
        <v>8223</v>
      </c>
      <c r="H242" s="11" t="s">
        <v>8245</v>
      </c>
      <c r="I242" s="11">
        <v>1405095300</v>
      </c>
      <c r="J242" s="11">
        <v>1403146628</v>
      </c>
      <c r="K242" s="11" t="b">
        <v>0</v>
      </c>
      <c r="L242" s="11">
        <v>82</v>
      </c>
      <c r="M242" s="11" t="b">
        <v>1</v>
      </c>
      <c r="N242" s="11" t="s">
        <v>8269</v>
      </c>
      <c r="O242" s="14">
        <v>105</v>
      </c>
      <c r="P242" s="11">
        <v>64.16</v>
      </c>
      <c r="Q242" s="16" t="s">
        <v>8315</v>
      </c>
      <c r="R242" s="11" t="s">
        <v>8316</v>
      </c>
      <c r="S242" s="21">
        <v>41809.12300925926</v>
      </c>
      <c r="T242" s="21">
        <v>41831.677083333336</v>
      </c>
    </row>
    <row r="243" spans="1:20" ht="193" x14ac:dyDescent="0.25">
      <c r="A243">
        <v>3441</v>
      </c>
      <c r="B243" s="9" t="s">
        <v>3440</v>
      </c>
      <c r="C243" s="3" t="s">
        <v>7551</v>
      </c>
      <c r="D243" s="12">
        <v>2500</v>
      </c>
      <c r="E243" s="13">
        <v>2565</v>
      </c>
      <c r="F243" s="11" t="s">
        <v>8218</v>
      </c>
      <c r="G243" s="11" t="s">
        <v>8223</v>
      </c>
      <c r="H243" s="11" t="s">
        <v>8245</v>
      </c>
      <c r="I243" s="11">
        <v>1447445820</v>
      </c>
      <c r="J243" s="11">
        <v>1445077121</v>
      </c>
      <c r="K243" s="11" t="b">
        <v>0</v>
      </c>
      <c r="L243" s="11">
        <v>43</v>
      </c>
      <c r="M243" s="11" t="b">
        <v>1</v>
      </c>
      <c r="N243" s="11" t="s">
        <v>8269</v>
      </c>
      <c r="O243" s="14">
        <v>103</v>
      </c>
      <c r="P243" s="11">
        <v>59.65</v>
      </c>
      <c r="Q243" s="16" t="s">
        <v>8315</v>
      </c>
      <c r="R243" s="11" t="s">
        <v>8316</v>
      </c>
      <c r="S243" s="21">
        <v>42294.429641203707</v>
      </c>
      <c r="T243" s="21">
        <v>42321.845138888893</v>
      </c>
    </row>
    <row r="244" spans="1:20" ht="225" x14ac:dyDescent="0.25">
      <c r="A244">
        <v>3442</v>
      </c>
      <c r="B244" s="9" t="s">
        <v>3441</v>
      </c>
      <c r="C244" s="3" t="s">
        <v>7552</v>
      </c>
      <c r="D244" s="12">
        <v>250</v>
      </c>
      <c r="E244" s="13">
        <v>250</v>
      </c>
      <c r="F244" s="11" t="s">
        <v>8218</v>
      </c>
      <c r="G244" s="11" t="s">
        <v>8223</v>
      </c>
      <c r="H244" s="11" t="s">
        <v>8245</v>
      </c>
      <c r="I244" s="11">
        <v>1433016672</v>
      </c>
      <c r="J244" s="11">
        <v>1430424672</v>
      </c>
      <c r="K244" s="11" t="b">
        <v>0</v>
      </c>
      <c r="L244" s="11">
        <v>8</v>
      </c>
      <c r="M244" s="11" t="b">
        <v>1</v>
      </c>
      <c r="N244" s="11" t="s">
        <v>8269</v>
      </c>
      <c r="O244" s="14">
        <v>100</v>
      </c>
      <c r="P244" s="11">
        <v>31.25</v>
      </c>
      <c r="Q244" s="16" t="s">
        <v>8315</v>
      </c>
      <c r="R244" s="11" t="s">
        <v>8316</v>
      </c>
      <c r="S244" s="21">
        <v>42124.841111111105</v>
      </c>
      <c r="T244" s="21">
        <v>42154.841111111105</v>
      </c>
    </row>
    <row r="245" spans="1:20" ht="193" x14ac:dyDescent="0.25">
      <c r="A245">
        <v>3443</v>
      </c>
      <c r="B245" s="9" t="s">
        <v>3442</v>
      </c>
      <c r="C245" s="3" t="s">
        <v>7553</v>
      </c>
      <c r="D245" s="12">
        <v>1000</v>
      </c>
      <c r="E245" s="13">
        <v>1855</v>
      </c>
      <c r="F245" s="11" t="s">
        <v>8218</v>
      </c>
      <c r="G245" s="11" t="s">
        <v>8223</v>
      </c>
      <c r="H245" s="11" t="s">
        <v>8245</v>
      </c>
      <c r="I245" s="11">
        <v>1410266146</v>
      </c>
      <c r="J245" s="11">
        <v>1407674146</v>
      </c>
      <c r="K245" s="11" t="b">
        <v>0</v>
      </c>
      <c r="L245" s="11">
        <v>45</v>
      </c>
      <c r="M245" s="11" t="b">
        <v>1</v>
      </c>
      <c r="N245" s="11" t="s">
        <v>8269</v>
      </c>
      <c r="O245" s="14">
        <v>186</v>
      </c>
      <c r="P245" s="11">
        <v>41.22</v>
      </c>
      <c r="Q245" s="16" t="s">
        <v>8315</v>
      </c>
      <c r="R245" s="11" t="s">
        <v>8316</v>
      </c>
      <c r="S245" s="21">
        <v>41861.524837962963</v>
      </c>
      <c r="T245" s="21">
        <v>41891.524837962963</v>
      </c>
    </row>
    <row r="246" spans="1:20" ht="113" x14ac:dyDescent="0.25">
      <c r="A246">
        <v>3447</v>
      </c>
      <c r="B246" s="9" t="s">
        <v>3446</v>
      </c>
      <c r="C246" s="3" t="s">
        <v>7557</v>
      </c>
      <c r="D246" s="12">
        <v>1000</v>
      </c>
      <c r="E246" s="13">
        <v>1078</v>
      </c>
      <c r="F246" s="11" t="s">
        <v>8218</v>
      </c>
      <c r="G246" s="11" t="s">
        <v>8223</v>
      </c>
      <c r="H246" s="11" t="s">
        <v>8245</v>
      </c>
      <c r="I246" s="11">
        <v>1458332412</v>
      </c>
      <c r="J246" s="11">
        <v>1454448012</v>
      </c>
      <c r="K246" s="11" t="b">
        <v>0</v>
      </c>
      <c r="L246" s="11">
        <v>14</v>
      </c>
      <c r="M246" s="11" t="b">
        <v>1</v>
      </c>
      <c r="N246" s="11" t="s">
        <v>8269</v>
      </c>
      <c r="O246" s="14">
        <v>108</v>
      </c>
      <c r="P246" s="11">
        <v>77</v>
      </c>
      <c r="Q246" s="16" t="s">
        <v>8315</v>
      </c>
      <c r="R246" s="11" t="s">
        <v>8316</v>
      </c>
      <c r="S246" s="21">
        <v>42402.889027777783</v>
      </c>
      <c r="T246" s="21">
        <v>42447.847361111111</v>
      </c>
    </row>
    <row r="247" spans="1:20" ht="177" x14ac:dyDescent="0.25">
      <c r="A247">
        <v>3448</v>
      </c>
      <c r="B247" s="9" t="s">
        <v>3447</v>
      </c>
      <c r="C247" s="3" t="s">
        <v>7558</v>
      </c>
      <c r="D247" s="12">
        <v>2100</v>
      </c>
      <c r="E247" s="13">
        <v>2305</v>
      </c>
      <c r="F247" s="11" t="s">
        <v>8218</v>
      </c>
      <c r="G247" s="11" t="s">
        <v>8223</v>
      </c>
      <c r="H247" s="11" t="s">
        <v>8245</v>
      </c>
      <c r="I247" s="11">
        <v>1418784689</v>
      </c>
      <c r="J247" s="11">
        <v>1416192689</v>
      </c>
      <c r="K247" s="11" t="b">
        <v>0</v>
      </c>
      <c r="L247" s="11">
        <v>45</v>
      </c>
      <c r="M247" s="11" t="b">
        <v>1</v>
      </c>
      <c r="N247" s="11" t="s">
        <v>8269</v>
      </c>
      <c r="O247" s="14">
        <v>110</v>
      </c>
      <c r="P247" s="11">
        <v>51.22</v>
      </c>
      <c r="Q247" s="16" t="s">
        <v>8315</v>
      </c>
      <c r="R247" s="11" t="s">
        <v>8316</v>
      </c>
      <c r="S247" s="21">
        <v>41960.119085648148</v>
      </c>
      <c r="T247" s="21">
        <v>41990.119085648148</v>
      </c>
    </row>
    <row r="248" spans="1:20" ht="161" x14ac:dyDescent="0.25">
      <c r="A248">
        <v>3449</v>
      </c>
      <c r="B248" s="9" t="s">
        <v>3448</v>
      </c>
      <c r="C248" s="3" t="s">
        <v>7559</v>
      </c>
      <c r="D248" s="12">
        <v>800</v>
      </c>
      <c r="E248" s="13">
        <v>1365</v>
      </c>
      <c r="F248" s="11" t="s">
        <v>8218</v>
      </c>
      <c r="G248" s="11" t="s">
        <v>8223</v>
      </c>
      <c r="H248" s="11" t="s">
        <v>8245</v>
      </c>
      <c r="I248" s="11">
        <v>1468036800</v>
      </c>
      <c r="J248" s="11">
        <v>1465607738</v>
      </c>
      <c r="K248" s="11" t="b">
        <v>0</v>
      </c>
      <c r="L248" s="11">
        <v>20</v>
      </c>
      <c r="M248" s="11" t="b">
        <v>1</v>
      </c>
      <c r="N248" s="11" t="s">
        <v>8269</v>
      </c>
      <c r="O248" s="14">
        <v>171</v>
      </c>
      <c r="P248" s="11">
        <v>68.25</v>
      </c>
      <c r="Q248" s="16" t="s">
        <v>8315</v>
      </c>
      <c r="R248" s="11" t="s">
        <v>8316</v>
      </c>
      <c r="S248" s="21">
        <v>42532.052523148144</v>
      </c>
      <c r="T248" s="21">
        <v>42560.166666666672</v>
      </c>
    </row>
    <row r="249" spans="1:20" ht="209" x14ac:dyDescent="0.25">
      <c r="A249">
        <v>3451</v>
      </c>
      <c r="B249" s="9" t="s">
        <v>3450</v>
      </c>
      <c r="C249" s="3" t="s">
        <v>7561</v>
      </c>
      <c r="D249" s="12">
        <v>650</v>
      </c>
      <c r="E249" s="13">
        <v>658</v>
      </c>
      <c r="F249" s="11" t="s">
        <v>8218</v>
      </c>
      <c r="G249" s="11" t="s">
        <v>8223</v>
      </c>
      <c r="H249" s="11" t="s">
        <v>8245</v>
      </c>
      <c r="I249" s="11">
        <v>1429636927</v>
      </c>
      <c r="J249" s="11">
        <v>1427304127</v>
      </c>
      <c r="K249" s="11" t="b">
        <v>0</v>
      </c>
      <c r="L249" s="11">
        <v>16</v>
      </c>
      <c r="M249" s="11" t="b">
        <v>1</v>
      </c>
      <c r="N249" s="11" t="s">
        <v>8269</v>
      </c>
      <c r="O249" s="14">
        <v>101</v>
      </c>
      <c r="P249" s="11">
        <v>41.13</v>
      </c>
      <c r="Q249" s="16" t="s">
        <v>8315</v>
      </c>
      <c r="R249" s="11" t="s">
        <v>8316</v>
      </c>
      <c r="S249" s="21">
        <v>42088.723692129628</v>
      </c>
      <c r="T249" s="21">
        <v>42115.723692129628</v>
      </c>
    </row>
    <row r="250" spans="1:20" ht="225" x14ac:dyDescent="0.25">
      <c r="A250">
        <v>3452</v>
      </c>
      <c r="B250" s="9" t="s">
        <v>3451</v>
      </c>
      <c r="C250" s="3" t="s">
        <v>7562</v>
      </c>
      <c r="D250" s="12">
        <v>1000</v>
      </c>
      <c r="E250" s="13">
        <v>1532</v>
      </c>
      <c r="F250" s="11" t="s">
        <v>8218</v>
      </c>
      <c r="G250" s="11" t="s">
        <v>8223</v>
      </c>
      <c r="H250" s="11" t="s">
        <v>8245</v>
      </c>
      <c r="I250" s="11">
        <v>1406087940</v>
      </c>
      <c r="J250" s="11">
        <v>1404141626</v>
      </c>
      <c r="K250" s="11" t="b">
        <v>0</v>
      </c>
      <c r="L250" s="11">
        <v>37</v>
      </c>
      <c r="M250" s="11" t="b">
        <v>1</v>
      </c>
      <c r="N250" s="11" t="s">
        <v>8269</v>
      </c>
      <c r="O250" s="14">
        <v>153</v>
      </c>
      <c r="P250" s="11">
        <v>41.41</v>
      </c>
      <c r="Q250" s="16" t="s">
        <v>8315</v>
      </c>
      <c r="R250" s="11" t="s">
        <v>8316</v>
      </c>
      <c r="S250" s="21">
        <v>41820.639189814814</v>
      </c>
      <c r="T250" s="21">
        <v>41843.165972222225</v>
      </c>
    </row>
    <row r="251" spans="1:20" ht="225" x14ac:dyDescent="0.25">
      <c r="A251">
        <v>3455</v>
      </c>
      <c r="B251" s="9" t="s">
        <v>3454</v>
      </c>
      <c r="C251" s="3" t="s">
        <v>7565</v>
      </c>
      <c r="D251" s="12">
        <v>10000</v>
      </c>
      <c r="E251" s="13">
        <v>10065</v>
      </c>
      <c r="F251" s="11" t="s">
        <v>8218</v>
      </c>
      <c r="G251" s="11" t="s">
        <v>8223</v>
      </c>
      <c r="H251" s="11" t="s">
        <v>8245</v>
      </c>
      <c r="I251" s="11">
        <v>1476381627</v>
      </c>
      <c r="J251" s="11">
        <v>1473789627</v>
      </c>
      <c r="K251" s="11" t="b">
        <v>0</v>
      </c>
      <c r="L251" s="11">
        <v>69</v>
      </c>
      <c r="M251" s="11" t="b">
        <v>1</v>
      </c>
      <c r="N251" s="11" t="s">
        <v>8269</v>
      </c>
      <c r="O251" s="14">
        <v>101</v>
      </c>
      <c r="P251" s="11">
        <v>145.87</v>
      </c>
      <c r="Q251" s="16" t="s">
        <v>8315</v>
      </c>
      <c r="R251" s="11" t="s">
        <v>8316</v>
      </c>
      <c r="S251" s="21">
        <v>42626.7503125</v>
      </c>
      <c r="T251" s="21">
        <v>42656.7503125</v>
      </c>
    </row>
    <row r="252" spans="1:20" ht="193" x14ac:dyDescent="0.25">
      <c r="A252">
        <v>3456</v>
      </c>
      <c r="B252" s="9" t="s">
        <v>3455</v>
      </c>
      <c r="C252" s="3" t="s">
        <v>7566</v>
      </c>
      <c r="D252" s="12">
        <v>3000</v>
      </c>
      <c r="E252" s="13">
        <v>5739</v>
      </c>
      <c r="F252" s="11" t="s">
        <v>8218</v>
      </c>
      <c r="G252" s="11" t="s">
        <v>8223</v>
      </c>
      <c r="H252" s="11" t="s">
        <v>8245</v>
      </c>
      <c r="I252" s="11">
        <v>1406876340</v>
      </c>
      <c r="J252" s="11">
        <v>1404190567</v>
      </c>
      <c r="K252" s="11" t="b">
        <v>0</v>
      </c>
      <c r="L252" s="11">
        <v>16</v>
      </c>
      <c r="M252" s="11" t="b">
        <v>1</v>
      </c>
      <c r="N252" s="11" t="s">
        <v>8269</v>
      </c>
      <c r="O252" s="14">
        <v>191</v>
      </c>
      <c r="P252" s="11">
        <v>358.69</v>
      </c>
      <c r="Q252" s="16" t="s">
        <v>8315</v>
      </c>
      <c r="R252" s="11" t="s">
        <v>8316</v>
      </c>
      <c r="S252" s="21">
        <v>41821.205636574072</v>
      </c>
      <c r="T252" s="21">
        <v>41852.290972222225</v>
      </c>
    </row>
    <row r="253" spans="1:20" ht="113" x14ac:dyDescent="0.25">
      <c r="A253">
        <v>3457</v>
      </c>
      <c r="B253" s="9" t="s">
        <v>3456</v>
      </c>
      <c r="C253" s="3" t="s">
        <v>7567</v>
      </c>
      <c r="D253" s="12">
        <v>2000</v>
      </c>
      <c r="E253" s="13">
        <v>2804</v>
      </c>
      <c r="F253" s="11" t="s">
        <v>8218</v>
      </c>
      <c r="G253" s="11" t="s">
        <v>8223</v>
      </c>
      <c r="H253" s="11" t="s">
        <v>8245</v>
      </c>
      <c r="I253" s="11">
        <v>1423720740</v>
      </c>
      <c r="J253" s="11">
        <v>1421081857</v>
      </c>
      <c r="K253" s="11" t="b">
        <v>0</v>
      </c>
      <c r="L253" s="11">
        <v>55</v>
      </c>
      <c r="M253" s="11" t="b">
        <v>1</v>
      </c>
      <c r="N253" s="11" t="s">
        <v>8269</v>
      </c>
      <c r="O253" s="14">
        <v>140</v>
      </c>
      <c r="P253" s="11">
        <v>50.98</v>
      </c>
      <c r="Q253" s="16" t="s">
        <v>8315</v>
      </c>
      <c r="R253" s="11" t="s">
        <v>8316</v>
      </c>
      <c r="S253" s="21">
        <v>42016.706678240742</v>
      </c>
      <c r="T253" s="21">
        <v>42047.249305555553</v>
      </c>
    </row>
    <row r="254" spans="1:20" ht="209" x14ac:dyDescent="0.25">
      <c r="A254">
        <v>3458</v>
      </c>
      <c r="B254" s="9" t="s">
        <v>3457</v>
      </c>
      <c r="C254" s="3" t="s">
        <v>7568</v>
      </c>
      <c r="D254" s="12">
        <v>978</v>
      </c>
      <c r="E254" s="13">
        <v>1216</v>
      </c>
      <c r="F254" s="11" t="s">
        <v>8218</v>
      </c>
      <c r="G254" s="11" t="s">
        <v>8223</v>
      </c>
      <c r="H254" s="11" t="s">
        <v>8245</v>
      </c>
      <c r="I254" s="11">
        <v>1422937620</v>
      </c>
      <c r="J254" s="11">
        <v>1420606303</v>
      </c>
      <c r="K254" s="11" t="b">
        <v>0</v>
      </c>
      <c r="L254" s="11">
        <v>27</v>
      </c>
      <c r="M254" s="11" t="b">
        <v>1</v>
      </c>
      <c r="N254" s="11" t="s">
        <v>8269</v>
      </c>
      <c r="O254" s="14">
        <v>124</v>
      </c>
      <c r="P254" s="11">
        <v>45.04</v>
      </c>
      <c r="Q254" s="16" t="s">
        <v>8315</v>
      </c>
      <c r="R254" s="11" t="s">
        <v>8316</v>
      </c>
      <c r="S254" s="21">
        <v>42011.202581018515</v>
      </c>
      <c r="T254" s="21">
        <v>42038.185416666667</v>
      </c>
    </row>
    <row r="255" spans="1:20" ht="241" x14ac:dyDescent="0.25">
      <c r="A255">
        <v>3461</v>
      </c>
      <c r="B255" s="9" t="s">
        <v>3460</v>
      </c>
      <c r="C255" s="3" t="s">
        <v>7571</v>
      </c>
      <c r="D255" s="12">
        <v>500</v>
      </c>
      <c r="E255" s="13">
        <v>695</v>
      </c>
      <c r="F255" s="11" t="s">
        <v>8218</v>
      </c>
      <c r="G255" s="11" t="s">
        <v>8223</v>
      </c>
      <c r="H255" s="11" t="s">
        <v>8245</v>
      </c>
      <c r="I255" s="11">
        <v>1477710000</v>
      </c>
      <c r="J255" s="11">
        <v>1475248279</v>
      </c>
      <c r="K255" s="11" t="b">
        <v>0</v>
      </c>
      <c r="L255" s="11">
        <v>12</v>
      </c>
      <c r="M255" s="11" t="b">
        <v>1</v>
      </c>
      <c r="N255" s="11" t="s">
        <v>8269</v>
      </c>
      <c r="O255" s="14">
        <v>139</v>
      </c>
      <c r="P255" s="11">
        <v>57.92</v>
      </c>
      <c r="Q255" s="16" t="s">
        <v>8315</v>
      </c>
      <c r="R255" s="11" t="s">
        <v>8316</v>
      </c>
      <c r="S255" s="21">
        <v>42643.632858796293</v>
      </c>
      <c r="T255" s="21">
        <v>42672.125</v>
      </c>
    </row>
    <row r="256" spans="1:20" ht="193" x14ac:dyDescent="0.25">
      <c r="A256">
        <v>3462</v>
      </c>
      <c r="B256" s="9" t="s">
        <v>3461</v>
      </c>
      <c r="C256" s="3" t="s">
        <v>7572</v>
      </c>
      <c r="D256" s="12">
        <v>250</v>
      </c>
      <c r="E256" s="13">
        <v>505</v>
      </c>
      <c r="F256" s="11" t="s">
        <v>8218</v>
      </c>
      <c r="G256" s="11" t="s">
        <v>8223</v>
      </c>
      <c r="H256" s="11" t="s">
        <v>8245</v>
      </c>
      <c r="I256" s="11">
        <v>1436551200</v>
      </c>
      <c r="J256" s="11">
        <v>1435181628</v>
      </c>
      <c r="K256" s="11" t="b">
        <v>0</v>
      </c>
      <c r="L256" s="11">
        <v>17</v>
      </c>
      <c r="M256" s="11" t="b">
        <v>1</v>
      </c>
      <c r="N256" s="11" t="s">
        <v>8269</v>
      </c>
      <c r="O256" s="14">
        <v>202</v>
      </c>
      <c r="P256" s="11">
        <v>29.71</v>
      </c>
      <c r="Q256" s="16" t="s">
        <v>8315</v>
      </c>
      <c r="R256" s="11" t="s">
        <v>8316</v>
      </c>
      <c r="S256" s="21">
        <v>42179.898472222223</v>
      </c>
      <c r="T256" s="21">
        <v>42195.75</v>
      </c>
    </row>
    <row r="257" spans="1:20" ht="225" x14ac:dyDescent="0.25">
      <c r="A257">
        <v>3464</v>
      </c>
      <c r="B257" s="9" t="s">
        <v>3463</v>
      </c>
      <c r="C257" s="3" t="s">
        <v>7574</v>
      </c>
      <c r="D257" s="12">
        <v>5000</v>
      </c>
      <c r="E257" s="13">
        <v>5116.18</v>
      </c>
      <c r="F257" s="11" t="s">
        <v>8218</v>
      </c>
      <c r="G257" s="11" t="s">
        <v>8223</v>
      </c>
      <c r="H257" s="11" t="s">
        <v>8245</v>
      </c>
      <c r="I257" s="11">
        <v>1471921637</v>
      </c>
      <c r="J257" s="11">
        <v>1469329637</v>
      </c>
      <c r="K257" s="11" t="b">
        <v>0</v>
      </c>
      <c r="L257" s="11">
        <v>93</v>
      </c>
      <c r="M257" s="11" t="b">
        <v>1</v>
      </c>
      <c r="N257" s="11" t="s">
        <v>8269</v>
      </c>
      <c r="O257" s="14">
        <v>102</v>
      </c>
      <c r="P257" s="11">
        <v>55.01</v>
      </c>
      <c r="Q257" s="16" t="s">
        <v>8315</v>
      </c>
      <c r="R257" s="11" t="s">
        <v>8316</v>
      </c>
      <c r="S257" s="21">
        <v>42575.130057870367</v>
      </c>
      <c r="T257" s="21">
        <v>42605.130057870367</v>
      </c>
    </row>
    <row r="258" spans="1:20" ht="177" x14ac:dyDescent="0.25">
      <c r="A258">
        <v>3466</v>
      </c>
      <c r="B258" s="9" t="s">
        <v>3465</v>
      </c>
      <c r="C258" s="3" t="s">
        <v>7576</v>
      </c>
      <c r="D258" s="12">
        <v>3500</v>
      </c>
      <c r="E258" s="13">
        <v>4450</v>
      </c>
      <c r="F258" s="11" t="s">
        <v>8218</v>
      </c>
      <c r="G258" s="11" t="s">
        <v>8223</v>
      </c>
      <c r="H258" s="11" t="s">
        <v>8245</v>
      </c>
      <c r="I258" s="11">
        <v>1461108450</v>
      </c>
      <c r="J258" s="11">
        <v>1455928050</v>
      </c>
      <c r="K258" s="11" t="b">
        <v>0</v>
      </c>
      <c r="L258" s="11">
        <v>61</v>
      </c>
      <c r="M258" s="11" t="b">
        <v>1</v>
      </c>
      <c r="N258" s="11" t="s">
        <v>8269</v>
      </c>
      <c r="O258" s="14">
        <v>127</v>
      </c>
      <c r="P258" s="11">
        <v>72.95</v>
      </c>
      <c r="Q258" s="16" t="s">
        <v>8315</v>
      </c>
      <c r="R258" s="11" t="s">
        <v>8316</v>
      </c>
      <c r="S258" s="21">
        <v>42420.019097222219</v>
      </c>
      <c r="T258" s="21">
        <v>42479.977430555555</v>
      </c>
    </row>
    <row r="259" spans="1:20" ht="49" x14ac:dyDescent="0.25">
      <c r="A259">
        <v>3467</v>
      </c>
      <c r="B259" s="9" t="s">
        <v>3466</v>
      </c>
      <c r="C259" s="3" t="s">
        <v>7577</v>
      </c>
      <c r="D259" s="12">
        <v>3000</v>
      </c>
      <c r="E259" s="13">
        <v>3030</v>
      </c>
      <c r="F259" s="11" t="s">
        <v>8218</v>
      </c>
      <c r="G259" s="11" t="s">
        <v>8223</v>
      </c>
      <c r="H259" s="11" t="s">
        <v>8245</v>
      </c>
      <c r="I259" s="11">
        <v>1426864032</v>
      </c>
      <c r="J259" s="11">
        <v>1424275632</v>
      </c>
      <c r="K259" s="11" t="b">
        <v>0</v>
      </c>
      <c r="L259" s="11">
        <v>47</v>
      </c>
      <c r="M259" s="11" t="b">
        <v>1</v>
      </c>
      <c r="N259" s="11" t="s">
        <v>8269</v>
      </c>
      <c r="O259" s="14">
        <v>101</v>
      </c>
      <c r="P259" s="11">
        <v>64.47</v>
      </c>
      <c r="Q259" s="16" t="s">
        <v>8315</v>
      </c>
      <c r="R259" s="11" t="s">
        <v>8316</v>
      </c>
      <c r="S259" s="21">
        <v>42053.671666666662</v>
      </c>
      <c r="T259" s="21">
        <v>42083.630000000005</v>
      </c>
    </row>
    <row r="260" spans="1:20" ht="161" x14ac:dyDescent="0.25">
      <c r="A260">
        <v>3468</v>
      </c>
      <c r="B260" s="9" t="s">
        <v>3467</v>
      </c>
      <c r="C260" s="3" t="s">
        <v>7578</v>
      </c>
      <c r="D260" s="12">
        <v>10000</v>
      </c>
      <c r="E260" s="13">
        <v>12178</v>
      </c>
      <c r="F260" s="11" t="s">
        <v>8218</v>
      </c>
      <c r="G260" s="11" t="s">
        <v>8223</v>
      </c>
      <c r="H260" s="11" t="s">
        <v>8245</v>
      </c>
      <c r="I260" s="11">
        <v>1474426800</v>
      </c>
      <c r="J260" s="11">
        <v>1471976529</v>
      </c>
      <c r="K260" s="11" t="b">
        <v>0</v>
      </c>
      <c r="L260" s="11">
        <v>17</v>
      </c>
      <c r="M260" s="11" t="b">
        <v>1</v>
      </c>
      <c r="N260" s="11" t="s">
        <v>8269</v>
      </c>
      <c r="O260" s="14">
        <v>122</v>
      </c>
      <c r="P260" s="11">
        <v>716.35</v>
      </c>
      <c r="Q260" s="16" t="s">
        <v>8315</v>
      </c>
      <c r="R260" s="11" t="s">
        <v>8316</v>
      </c>
      <c r="S260" s="21">
        <v>42605.765381944439</v>
      </c>
      <c r="T260" s="21">
        <v>42634.125</v>
      </c>
    </row>
    <row r="261" spans="1:20" ht="241" x14ac:dyDescent="0.25">
      <c r="A261">
        <v>3469</v>
      </c>
      <c r="B261" s="9" t="s">
        <v>3468</v>
      </c>
      <c r="C261" s="3" t="s">
        <v>7579</v>
      </c>
      <c r="D261" s="12">
        <v>2800</v>
      </c>
      <c r="E261" s="13">
        <v>3175</v>
      </c>
      <c r="F261" s="11" t="s">
        <v>8218</v>
      </c>
      <c r="G261" s="11" t="s">
        <v>8223</v>
      </c>
      <c r="H261" s="11" t="s">
        <v>8245</v>
      </c>
      <c r="I261" s="11">
        <v>1461857045</v>
      </c>
      <c r="J261" s="11">
        <v>1459265045</v>
      </c>
      <c r="K261" s="11" t="b">
        <v>0</v>
      </c>
      <c r="L261" s="11">
        <v>63</v>
      </c>
      <c r="M261" s="11" t="b">
        <v>1</v>
      </c>
      <c r="N261" s="11" t="s">
        <v>8269</v>
      </c>
      <c r="O261" s="14">
        <v>113</v>
      </c>
      <c r="P261" s="11">
        <v>50.4</v>
      </c>
      <c r="Q261" s="16" t="s">
        <v>8315</v>
      </c>
      <c r="R261" s="11" t="s">
        <v>8316</v>
      </c>
      <c r="S261" s="21">
        <v>42458.641724537039</v>
      </c>
      <c r="T261" s="21">
        <v>42488.641724537039</v>
      </c>
    </row>
    <row r="262" spans="1:20" ht="161" x14ac:dyDescent="0.25">
      <c r="A262">
        <v>3470</v>
      </c>
      <c r="B262" s="9" t="s">
        <v>3469</v>
      </c>
      <c r="C262" s="3" t="s">
        <v>7580</v>
      </c>
      <c r="D262" s="12">
        <v>250</v>
      </c>
      <c r="E262" s="13">
        <v>375</v>
      </c>
      <c r="F262" s="11" t="s">
        <v>8218</v>
      </c>
      <c r="G262" s="11" t="s">
        <v>8223</v>
      </c>
      <c r="H262" s="11" t="s">
        <v>8245</v>
      </c>
      <c r="I262" s="11">
        <v>1468618680</v>
      </c>
      <c r="J262" s="11">
        <v>1465345902</v>
      </c>
      <c r="K262" s="11" t="b">
        <v>0</v>
      </c>
      <c r="L262" s="11">
        <v>9</v>
      </c>
      <c r="M262" s="11" t="b">
        <v>1</v>
      </c>
      <c r="N262" s="11" t="s">
        <v>8269</v>
      </c>
      <c r="O262" s="14">
        <v>150</v>
      </c>
      <c r="P262" s="11">
        <v>41.67</v>
      </c>
      <c r="Q262" s="16" t="s">
        <v>8315</v>
      </c>
      <c r="R262" s="11" t="s">
        <v>8316</v>
      </c>
      <c r="S262" s="21">
        <v>42529.022013888884</v>
      </c>
      <c r="T262" s="21">
        <v>42566.901388888888</v>
      </c>
    </row>
    <row r="263" spans="1:20" ht="225" x14ac:dyDescent="0.25">
      <c r="A263">
        <v>3472</v>
      </c>
      <c r="B263" s="9" t="s">
        <v>3471</v>
      </c>
      <c r="C263" s="3" t="s">
        <v>7582</v>
      </c>
      <c r="D263" s="12">
        <v>2000</v>
      </c>
      <c r="E263" s="13">
        <v>2041</v>
      </c>
      <c r="F263" s="11" t="s">
        <v>8218</v>
      </c>
      <c r="G263" s="11" t="s">
        <v>8223</v>
      </c>
      <c r="H263" s="11" t="s">
        <v>8245</v>
      </c>
      <c r="I263" s="11">
        <v>1415253540</v>
      </c>
      <c r="J263" s="11">
        <v>1413432331</v>
      </c>
      <c r="K263" s="11" t="b">
        <v>0</v>
      </c>
      <c r="L263" s="11">
        <v>23</v>
      </c>
      <c r="M263" s="11" t="b">
        <v>1</v>
      </c>
      <c r="N263" s="11" t="s">
        <v>8269</v>
      </c>
      <c r="O263" s="14">
        <v>102</v>
      </c>
      <c r="P263" s="11">
        <v>88.74</v>
      </c>
      <c r="Q263" s="16" t="s">
        <v>8315</v>
      </c>
      <c r="R263" s="11" t="s">
        <v>8316</v>
      </c>
      <c r="S263" s="21">
        <v>41928.170497685183</v>
      </c>
      <c r="T263" s="21">
        <v>41949.249305555553</v>
      </c>
    </row>
    <row r="264" spans="1:20" ht="209" x14ac:dyDescent="0.25">
      <c r="A264">
        <v>3473</v>
      </c>
      <c r="B264" s="9" t="s">
        <v>3472</v>
      </c>
      <c r="C264" s="3" t="s">
        <v>7583</v>
      </c>
      <c r="D264" s="12">
        <v>4900</v>
      </c>
      <c r="E264" s="13">
        <v>4900</v>
      </c>
      <c r="F264" s="11" t="s">
        <v>8218</v>
      </c>
      <c r="G264" s="11" t="s">
        <v>8223</v>
      </c>
      <c r="H264" s="11" t="s">
        <v>8245</v>
      </c>
      <c r="I264" s="11">
        <v>1426883220</v>
      </c>
      <c r="J264" s="11">
        <v>1425067296</v>
      </c>
      <c r="K264" s="11" t="b">
        <v>0</v>
      </c>
      <c r="L264" s="11">
        <v>33</v>
      </c>
      <c r="M264" s="11" t="b">
        <v>1</v>
      </c>
      <c r="N264" s="11" t="s">
        <v>8269</v>
      </c>
      <c r="O264" s="14">
        <v>100</v>
      </c>
      <c r="P264" s="11">
        <v>148.47999999999999</v>
      </c>
      <c r="Q264" s="16" t="s">
        <v>8315</v>
      </c>
      <c r="R264" s="11" t="s">
        <v>8316</v>
      </c>
      <c r="S264" s="21">
        <v>42062.834444444445</v>
      </c>
      <c r="T264" s="21">
        <v>42083.852083333331</v>
      </c>
    </row>
    <row r="265" spans="1:20" ht="225" x14ac:dyDescent="0.25">
      <c r="A265">
        <v>3476</v>
      </c>
      <c r="B265" s="9" t="s">
        <v>3475</v>
      </c>
      <c r="C265" s="3" t="s">
        <v>7586</v>
      </c>
      <c r="D265" s="12">
        <v>300</v>
      </c>
      <c r="E265" s="13">
        <v>312</v>
      </c>
      <c r="F265" s="11" t="s">
        <v>8218</v>
      </c>
      <c r="G265" s="11" t="s">
        <v>8223</v>
      </c>
      <c r="H265" s="11" t="s">
        <v>8245</v>
      </c>
      <c r="I265" s="11">
        <v>1414378800</v>
      </c>
      <c r="J265" s="11">
        <v>1412836990</v>
      </c>
      <c r="K265" s="11" t="b">
        <v>0</v>
      </c>
      <c r="L265" s="11">
        <v>6</v>
      </c>
      <c r="M265" s="11" t="b">
        <v>1</v>
      </c>
      <c r="N265" s="11" t="s">
        <v>8269</v>
      </c>
      <c r="O265" s="14">
        <v>104</v>
      </c>
      <c r="P265" s="11">
        <v>52</v>
      </c>
      <c r="Q265" s="16" t="s">
        <v>8315</v>
      </c>
      <c r="R265" s="11" t="s">
        <v>8316</v>
      </c>
      <c r="S265" s="21">
        <v>41921.279976851853</v>
      </c>
      <c r="T265" s="21">
        <v>41939.125</v>
      </c>
    </row>
    <row r="266" spans="1:20" ht="209" x14ac:dyDescent="0.25">
      <c r="A266">
        <v>3477</v>
      </c>
      <c r="B266" s="9" t="s">
        <v>3476</v>
      </c>
      <c r="C266" s="3" t="s">
        <v>7587</v>
      </c>
      <c r="D266" s="12">
        <v>1800</v>
      </c>
      <c r="E266" s="13">
        <v>2076</v>
      </c>
      <c r="F266" s="11" t="s">
        <v>8218</v>
      </c>
      <c r="G266" s="11" t="s">
        <v>8223</v>
      </c>
      <c r="H266" s="11" t="s">
        <v>8245</v>
      </c>
      <c r="I266" s="11">
        <v>1431831600</v>
      </c>
      <c r="J266" s="11">
        <v>1430761243</v>
      </c>
      <c r="K266" s="11" t="b">
        <v>0</v>
      </c>
      <c r="L266" s="11">
        <v>39</v>
      </c>
      <c r="M266" s="11" t="b">
        <v>1</v>
      </c>
      <c r="N266" s="11" t="s">
        <v>8269</v>
      </c>
      <c r="O266" s="14">
        <v>115</v>
      </c>
      <c r="P266" s="11">
        <v>53.23</v>
      </c>
      <c r="Q266" s="16" t="s">
        <v>8315</v>
      </c>
      <c r="R266" s="11" t="s">
        <v>8316</v>
      </c>
      <c r="S266" s="21">
        <v>42128.736608796295</v>
      </c>
      <c r="T266" s="21">
        <v>42141.125</v>
      </c>
    </row>
    <row r="267" spans="1:20" ht="193" x14ac:dyDescent="0.25">
      <c r="A267">
        <v>3478</v>
      </c>
      <c r="B267" s="9" t="s">
        <v>3477</v>
      </c>
      <c r="C267" s="3" t="s">
        <v>7588</v>
      </c>
      <c r="D267" s="12">
        <v>2000</v>
      </c>
      <c r="E267" s="13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4">
        <v>113</v>
      </c>
      <c r="P267" s="11">
        <v>39.6</v>
      </c>
      <c r="Q267" s="16" t="s">
        <v>8315</v>
      </c>
      <c r="R267" s="11" t="s">
        <v>8316</v>
      </c>
      <c r="S267" s="21">
        <v>42053.916921296302</v>
      </c>
      <c r="T267" s="21">
        <v>42079.875</v>
      </c>
    </row>
    <row r="268" spans="1:20" ht="177" x14ac:dyDescent="0.25">
      <c r="A268">
        <v>3480</v>
      </c>
      <c r="B268" s="9" t="s">
        <v>3479</v>
      </c>
      <c r="C268" s="3" t="s">
        <v>7590</v>
      </c>
      <c r="D268" s="12">
        <v>1500</v>
      </c>
      <c r="E268" s="13">
        <v>2140</v>
      </c>
      <c r="F268" s="11" t="s">
        <v>8218</v>
      </c>
      <c r="G268" s="11" t="s">
        <v>8223</v>
      </c>
      <c r="H268" s="11" t="s">
        <v>8245</v>
      </c>
      <c r="I268" s="11">
        <v>1436562000</v>
      </c>
      <c r="J268" s="11">
        <v>1434440227</v>
      </c>
      <c r="K268" s="11" t="b">
        <v>0</v>
      </c>
      <c r="L268" s="11">
        <v>13</v>
      </c>
      <c r="M268" s="11" t="b">
        <v>1</v>
      </c>
      <c r="N268" s="11" t="s">
        <v>8269</v>
      </c>
      <c r="O268" s="14">
        <v>143</v>
      </c>
      <c r="P268" s="11">
        <v>164.62</v>
      </c>
      <c r="Q268" s="16" t="s">
        <v>8315</v>
      </c>
      <c r="R268" s="11" t="s">
        <v>8316</v>
      </c>
      <c r="S268" s="21">
        <v>42171.317442129628</v>
      </c>
      <c r="T268" s="21">
        <v>42195.875</v>
      </c>
    </row>
    <row r="269" spans="1:20" ht="177" x14ac:dyDescent="0.25">
      <c r="A269">
        <v>3483</v>
      </c>
      <c r="B269" s="9" t="s">
        <v>3482</v>
      </c>
      <c r="C269" s="3" t="s">
        <v>7593</v>
      </c>
      <c r="D269" s="12">
        <v>3350</v>
      </c>
      <c r="E269" s="13">
        <v>5358</v>
      </c>
      <c r="F269" s="11" t="s">
        <v>8218</v>
      </c>
      <c r="G269" s="11" t="s">
        <v>8223</v>
      </c>
      <c r="H269" s="11" t="s">
        <v>8245</v>
      </c>
      <c r="I269" s="11">
        <v>1404403381</v>
      </c>
      <c r="J269" s="11">
        <v>1401811381</v>
      </c>
      <c r="K269" s="11" t="b">
        <v>0</v>
      </c>
      <c r="L269" s="11">
        <v>133</v>
      </c>
      <c r="M269" s="11" t="b">
        <v>1</v>
      </c>
      <c r="N269" s="11" t="s">
        <v>8269</v>
      </c>
      <c r="O269" s="14">
        <v>160</v>
      </c>
      <c r="P269" s="11">
        <v>40.29</v>
      </c>
      <c r="Q269" s="16" t="s">
        <v>8315</v>
      </c>
      <c r="R269" s="11" t="s">
        <v>8316</v>
      </c>
      <c r="S269" s="21">
        <v>41793.668761574074</v>
      </c>
      <c r="T269" s="21">
        <v>41823.668761574074</v>
      </c>
    </row>
    <row r="270" spans="1:20" ht="225" x14ac:dyDescent="0.25">
      <c r="A270">
        <v>3484</v>
      </c>
      <c r="B270" s="9" t="s">
        <v>3483</v>
      </c>
      <c r="C270" s="3" t="s">
        <v>7594</v>
      </c>
      <c r="D270" s="12">
        <v>2500</v>
      </c>
      <c r="E270" s="13">
        <v>2856</v>
      </c>
      <c r="F270" s="11" t="s">
        <v>8218</v>
      </c>
      <c r="G270" s="11" t="s">
        <v>8223</v>
      </c>
      <c r="H270" s="11" t="s">
        <v>8245</v>
      </c>
      <c r="I270" s="11">
        <v>1466014499</v>
      </c>
      <c r="J270" s="11">
        <v>1463422499</v>
      </c>
      <c r="K270" s="11" t="b">
        <v>0</v>
      </c>
      <c r="L270" s="11">
        <v>44</v>
      </c>
      <c r="M270" s="11" t="b">
        <v>1</v>
      </c>
      <c r="N270" s="11" t="s">
        <v>8269</v>
      </c>
      <c r="O270" s="14">
        <v>114</v>
      </c>
      <c r="P270" s="11">
        <v>64.91</v>
      </c>
      <c r="Q270" s="16" t="s">
        <v>8315</v>
      </c>
      <c r="R270" s="11" t="s">
        <v>8316</v>
      </c>
      <c r="S270" s="21">
        <v>42506.760405092587</v>
      </c>
      <c r="T270" s="21">
        <v>42536.760405092587</v>
      </c>
    </row>
    <row r="271" spans="1:20" ht="193" x14ac:dyDescent="0.25">
      <c r="A271">
        <v>3485</v>
      </c>
      <c r="B271" s="9" t="s">
        <v>3484</v>
      </c>
      <c r="C271" s="3" t="s">
        <v>7595</v>
      </c>
      <c r="D271" s="12">
        <v>1650</v>
      </c>
      <c r="E271" s="13">
        <v>1660</v>
      </c>
      <c r="F271" s="11" t="s">
        <v>8218</v>
      </c>
      <c r="G271" s="11" t="s">
        <v>8223</v>
      </c>
      <c r="H271" s="11" t="s">
        <v>8245</v>
      </c>
      <c r="I271" s="11">
        <v>1454431080</v>
      </c>
      <c r="J271" s="11">
        <v>1451839080</v>
      </c>
      <c r="K271" s="11" t="b">
        <v>0</v>
      </c>
      <c r="L271" s="11">
        <v>30</v>
      </c>
      <c r="M271" s="11" t="b">
        <v>1</v>
      </c>
      <c r="N271" s="11" t="s">
        <v>8269</v>
      </c>
      <c r="O271" s="14">
        <v>101</v>
      </c>
      <c r="P271" s="11">
        <v>55.33</v>
      </c>
      <c r="Q271" s="16" t="s">
        <v>8315</v>
      </c>
      <c r="R271" s="11" t="s">
        <v>8316</v>
      </c>
      <c r="S271" s="21">
        <v>42372.693055555559</v>
      </c>
      <c r="T271" s="21">
        <v>42402.693055555559</v>
      </c>
    </row>
    <row r="272" spans="1:20" ht="193" x14ac:dyDescent="0.25">
      <c r="A272">
        <v>3486</v>
      </c>
      <c r="B272" s="9" t="s">
        <v>3485</v>
      </c>
      <c r="C272" s="3" t="s">
        <v>7596</v>
      </c>
      <c r="D272" s="12">
        <v>3000</v>
      </c>
      <c r="E272" s="13">
        <v>4656</v>
      </c>
      <c r="F272" s="11" t="s">
        <v>8218</v>
      </c>
      <c r="G272" s="11" t="s">
        <v>8223</v>
      </c>
      <c r="H272" s="11" t="s">
        <v>8245</v>
      </c>
      <c r="I272" s="11">
        <v>1433314740</v>
      </c>
      <c r="J272" s="11">
        <v>1430600401</v>
      </c>
      <c r="K272" s="11" t="b">
        <v>0</v>
      </c>
      <c r="L272" s="11">
        <v>56</v>
      </c>
      <c r="M272" s="11" t="b">
        <v>1</v>
      </c>
      <c r="N272" s="11" t="s">
        <v>8269</v>
      </c>
      <c r="O272" s="14">
        <v>155</v>
      </c>
      <c r="P272" s="11">
        <v>83.14</v>
      </c>
      <c r="Q272" s="16" t="s">
        <v>8315</v>
      </c>
      <c r="R272" s="11" t="s">
        <v>8316</v>
      </c>
      <c r="S272" s="21">
        <v>42126.87501157407</v>
      </c>
      <c r="T272" s="21">
        <v>42158.290972222225</v>
      </c>
    </row>
    <row r="273" spans="1:20" ht="209" x14ac:dyDescent="0.25">
      <c r="A273">
        <v>3488</v>
      </c>
      <c r="B273" s="9" t="s">
        <v>3487</v>
      </c>
      <c r="C273" s="3" t="s">
        <v>7598</v>
      </c>
      <c r="D273" s="12">
        <v>3000</v>
      </c>
      <c r="E273" s="13">
        <v>3636</v>
      </c>
      <c r="F273" s="11" t="s">
        <v>8218</v>
      </c>
      <c r="G273" s="11" t="s">
        <v>8223</v>
      </c>
      <c r="H273" s="11" t="s">
        <v>8245</v>
      </c>
      <c r="I273" s="11">
        <v>1429286400</v>
      </c>
      <c r="J273" s="11">
        <v>1427221560</v>
      </c>
      <c r="K273" s="11" t="b">
        <v>0</v>
      </c>
      <c r="L273" s="11">
        <v>29</v>
      </c>
      <c r="M273" s="11" t="b">
        <v>1</v>
      </c>
      <c r="N273" s="11" t="s">
        <v>8269</v>
      </c>
      <c r="O273" s="14">
        <v>121</v>
      </c>
      <c r="P273" s="11">
        <v>125.38</v>
      </c>
      <c r="Q273" s="16" t="s">
        <v>8315</v>
      </c>
      <c r="R273" s="11" t="s">
        <v>8316</v>
      </c>
      <c r="S273" s="21">
        <v>42087.768055555556</v>
      </c>
      <c r="T273" s="21">
        <v>42111.666666666672</v>
      </c>
    </row>
    <row r="274" spans="1:20" ht="209" x14ac:dyDescent="0.25">
      <c r="A274">
        <v>3490</v>
      </c>
      <c r="B274" s="9" t="s">
        <v>3489</v>
      </c>
      <c r="C274" s="3" t="s">
        <v>7600</v>
      </c>
      <c r="D274" s="12">
        <v>1000</v>
      </c>
      <c r="E274" s="13">
        <v>1275</v>
      </c>
      <c r="F274" s="11" t="s">
        <v>8218</v>
      </c>
      <c r="G274" s="11" t="s">
        <v>8223</v>
      </c>
      <c r="H274" s="11" t="s">
        <v>8245</v>
      </c>
      <c r="I274" s="11">
        <v>1460574924</v>
      </c>
      <c r="J274" s="11">
        <v>1457982924</v>
      </c>
      <c r="K274" s="11" t="b">
        <v>0</v>
      </c>
      <c r="L274" s="11">
        <v>27</v>
      </c>
      <c r="M274" s="11" t="b">
        <v>1</v>
      </c>
      <c r="N274" s="11" t="s">
        <v>8269</v>
      </c>
      <c r="O274" s="14">
        <v>128</v>
      </c>
      <c r="P274" s="11">
        <v>47.22</v>
      </c>
      <c r="Q274" s="16" t="s">
        <v>8315</v>
      </c>
      <c r="R274" s="11" t="s">
        <v>8316</v>
      </c>
      <c r="S274" s="21">
        <v>42443.802361111113</v>
      </c>
      <c r="T274" s="21">
        <v>42473.802361111113</v>
      </c>
    </row>
    <row r="275" spans="1:20" ht="225" x14ac:dyDescent="0.25">
      <c r="A275">
        <v>3491</v>
      </c>
      <c r="B275" s="9" t="s">
        <v>3490</v>
      </c>
      <c r="C275" s="3" t="s">
        <v>7601</v>
      </c>
      <c r="D275" s="12">
        <v>500</v>
      </c>
      <c r="E275" s="13">
        <v>791</v>
      </c>
      <c r="F275" s="11" t="s">
        <v>8218</v>
      </c>
      <c r="G275" s="11" t="s">
        <v>8223</v>
      </c>
      <c r="H275" s="11" t="s">
        <v>8245</v>
      </c>
      <c r="I275" s="11">
        <v>1431928784</v>
      </c>
      <c r="J275" s="11">
        <v>1430114384</v>
      </c>
      <c r="K275" s="11" t="b">
        <v>0</v>
      </c>
      <c r="L275" s="11">
        <v>10</v>
      </c>
      <c r="M275" s="11" t="b">
        <v>1</v>
      </c>
      <c r="N275" s="11" t="s">
        <v>8269</v>
      </c>
      <c r="O275" s="14">
        <v>158</v>
      </c>
      <c r="P275" s="11">
        <v>79.099999999999994</v>
      </c>
      <c r="Q275" s="16" t="s">
        <v>8315</v>
      </c>
      <c r="R275" s="11" t="s">
        <v>8316</v>
      </c>
      <c r="S275" s="21">
        <v>42121.249814814815</v>
      </c>
      <c r="T275" s="21">
        <v>42142.249814814815</v>
      </c>
    </row>
    <row r="276" spans="1:20" ht="193" x14ac:dyDescent="0.25">
      <c r="A276">
        <v>3492</v>
      </c>
      <c r="B276" s="9" t="s">
        <v>3491</v>
      </c>
      <c r="C276" s="3" t="s">
        <v>7602</v>
      </c>
      <c r="D276" s="12">
        <v>3800</v>
      </c>
      <c r="E276" s="13">
        <v>4000.22</v>
      </c>
      <c r="F276" s="11" t="s">
        <v>8218</v>
      </c>
      <c r="G276" s="11" t="s">
        <v>8223</v>
      </c>
      <c r="H276" s="11" t="s">
        <v>8245</v>
      </c>
      <c r="I276" s="11">
        <v>1445818397</v>
      </c>
      <c r="J276" s="11">
        <v>1442794397</v>
      </c>
      <c r="K276" s="11" t="b">
        <v>0</v>
      </c>
      <c r="L276" s="11">
        <v>35</v>
      </c>
      <c r="M276" s="11" t="b">
        <v>1</v>
      </c>
      <c r="N276" s="11" t="s">
        <v>8269</v>
      </c>
      <c r="O276" s="14">
        <v>105</v>
      </c>
      <c r="P276" s="11">
        <v>114.29</v>
      </c>
      <c r="Q276" s="16" t="s">
        <v>8315</v>
      </c>
      <c r="R276" s="11" t="s">
        <v>8316</v>
      </c>
      <c r="S276" s="21">
        <v>42268.009224537032</v>
      </c>
      <c r="T276" s="21">
        <v>42303.009224537032</v>
      </c>
    </row>
    <row r="277" spans="1:20" ht="209" x14ac:dyDescent="0.25">
      <c r="A277">
        <v>3493</v>
      </c>
      <c r="B277" s="9" t="s">
        <v>3492</v>
      </c>
      <c r="C277" s="3" t="s">
        <v>7603</v>
      </c>
      <c r="D277" s="12">
        <v>1500</v>
      </c>
      <c r="E277" s="13">
        <v>1500</v>
      </c>
      <c r="F277" s="11" t="s">
        <v>8218</v>
      </c>
      <c r="G277" s="11" t="s">
        <v>8223</v>
      </c>
      <c r="H277" s="11" t="s">
        <v>8245</v>
      </c>
      <c r="I277" s="11">
        <v>1408252260</v>
      </c>
      <c r="J277" s="11">
        <v>1406580436</v>
      </c>
      <c r="K277" s="11" t="b">
        <v>0</v>
      </c>
      <c r="L277" s="11">
        <v>29</v>
      </c>
      <c r="M277" s="11" t="b">
        <v>1</v>
      </c>
      <c r="N277" s="11" t="s">
        <v>8269</v>
      </c>
      <c r="O277" s="14">
        <v>100</v>
      </c>
      <c r="P277" s="11">
        <v>51.72</v>
      </c>
      <c r="Q277" s="16" t="s">
        <v>8315</v>
      </c>
      <c r="R277" s="11" t="s">
        <v>8316</v>
      </c>
      <c r="S277" s="21">
        <v>41848.866157407407</v>
      </c>
      <c r="T277" s="21">
        <v>41868.21597222222</v>
      </c>
    </row>
    <row r="278" spans="1:20" ht="225" x14ac:dyDescent="0.25">
      <c r="A278">
        <v>3494</v>
      </c>
      <c r="B278" s="9" t="s">
        <v>3493</v>
      </c>
      <c r="C278" s="3" t="s">
        <v>7604</v>
      </c>
      <c r="D278" s="12">
        <v>400</v>
      </c>
      <c r="E278" s="13">
        <v>400</v>
      </c>
      <c r="F278" s="11" t="s">
        <v>8218</v>
      </c>
      <c r="G278" s="11" t="s">
        <v>8223</v>
      </c>
      <c r="H278" s="11" t="s">
        <v>8245</v>
      </c>
      <c r="I278" s="11">
        <v>1480140000</v>
      </c>
      <c r="J278" s="11">
        <v>1479186575</v>
      </c>
      <c r="K278" s="11" t="b">
        <v>0</v>
      </c>
      <c r="L278" s="11">
        <v>13</v>
      </c>
      <c r="M278" s="11" t="b">
        <v>1</v>
      </c>
      <c r="N278" s="11" t="s">
        <v>8269</v>
      </c>
      <c r="O278" s="14">
        <v>100</v>
      </c>
      <c r="P278" s="11">
        <v>30.77</v>
      </c>
      <c r="Q278" s="16" t="s">
        <v>8315</v>
      </c>
      <c r="R278" s="11" t="s">
        <v>8316</v>
      </c>
      <c r="S278" s="21">
        <v>42689.214988425927</v>
      </c>
      <c r="T278" s="21">
        <v>42700.25</v>
      </c>
    </row>
    <row r="279" spans="1:20" ht="225" x14ac:dyDescent="0.25">
      <c r="A279">
        <v>3496</v>
      </c>
      <c r="B279" s="9" t="s">
        <v>3495</v>
      </c>
      <c r="C279" s="3" t="s">
        <v>7606</v>
      </c>
      <c r="D279" s="12">
        <v>3000</v>
      </c>
      <c r="E279" s="13">
        <v>3732</v>
      </c>
      <c r="F279" s="11" t="s">
        <v>8218</v>
      </c>
      <c r="G279" s="11" t="s">
        <v>8223</v>
      </c>
      <c r="H279" s="11" t="s">
        <v>8245</v>
      </c>
      <c r="I279" s="11">
        <v>1473625166</v>
      </c>
      <c r="J279" s="11">
        <v>1470169166</v>
      </c>
      <c r="K279" s="11" t="b">
        <v>0</v>
      </c>
      <c r="L279" s="11">
        <v>78</v>
      </c>
      <c r="M279" s="11" t="b">
        <v>1</v>
      </c>
      <c r="N279" s="11" t="s">
        <v>8269</v>
      </c>
      <c r="O279" s="14">
        <v>124</v>
      </c>
      <c r="P279" s="11">
        <v>47.85</v>
      </c>
      <c r="Q279" s="16" t="s">
        <v>8315</v>
      </c>
      <c r="R279" s="11" t="s">
        <v>8316</v>
      </c>
      <c r="S279" s="21">
        <v>42584.846828703703</v>
      </c>
      <c r="T279" s="21">
        <v>42624.846828703703</v>
      </c>
    </row>
    <row r="280" spans="1:20" ht="209" x14ac:dyDescent="0.25">
      <c r="A280">
        <v>3497</v>
      </c>
      <c r="B280" s="9" t="s">
        <v>3496</v>
      </c>
      <c r="C280" s="3" t="s">
        <v>7607</v>
      </c>
      <c r="D280" s="12">
        <v>1551</v>
      </c>
      <c r="E280" s="13">
        <v>1686</v>
      </c>
      <c r="F280" s="11" t="s">
        <v>8218</v>
      </c>
      <c r="G280" s="11" t="s">
        <v>8223</v>
      </c>
      <c r="H280" s="11" t="s">
        <v>8245</v>
      </c>
      <c r="I280" s="11">
        <v>1464904800</v>
      </c>
      <c r="J280" s="11">
        <v>1463852904</v>
      </c>
      <c r="K280" s="11" t="b">
        <v>0</v>
      </c>
      <c r="L280" s="11">
        <v>49</v>
      </c>
      <c r="M280" s="11" t="b">
        <v>1</v>
      </c>
      <c r="N280" s="11" t="s">
        <v>8269</v>
      </c>
      <c r="O280" s="14">
        <v>109</v>
      </c>
      <c r="P280" s="11">
        <v>34.409999999999997</v>
      </c>
      <c r="Q280" s="16" t="s">
        <v>8315</v>
      </c>
      <c r="R280" s="11" t="s">
        <v>8316</v>
      </c>
      <c r="S280" s="21">
        <v>42511.741944444439</v>
      </c>
      <c r="T280" s="21">
        <v>42523.916666666672</v>
      </c>
    </row>
    <row r="281" spans="1:20" ht="209" x14ac:dyDescent="0.25">
      <c r="A281">
        <v>3499</v>
      </c>
      <c r="B281" s="9" t="s">
        <v>3498</v>
      </c>
      <c r="C281" s="3" t="s">
        <v>7609</v>
      </c>
      <c r="D281" s="12">
        <v>2000</v>
      </c>
      <c r="E281" s="13">
        <v>2110</v>
      </c>
      <c r="F281" s="11" t="s">
        <v>8218</v>
      </c>
      <c r="G281" s="11" t="s">
        <v>8223</v>
      </c>
      <c r="H281" s="11" t="s">
        <v>8245</v>
      </c>
      <c r="I281" s="11">
        <v>1435733940</v>
      </c>
      <c r="J281" s="11">
        <v>1431046325</v>
      </c>
      <c r="K281" s="11" t="b">
        <v>0</v>
      </c>
      <c r="L281" s="11">
        <v>35</v>
      </c>
      <c r="M281" s="11" t="b">
        <v>1</v>
      </c>
      <c r="N281" s="11" t="s">
        <v>8269</v>
      </c>
      <c r="O281" s="14">
        <v>106</v>
      </c>
      <c r="P281" s="11">
        <v>60.29</v>
      </c>
      <c r="Q281" s="16" t="s">
        <v>8315</v>
      </c>
      <c r="R281" s="11" t="s">
        <v>8316</v>
      </c>
      <c r="S281" s="21">
        <v>42132.036168981482</v>
      </c>
      <c r="T281" s="21">
        <v>42186.290972222225</v>
      </c>
    </row>
    <row r="282" spans="1:20" ht="241" x14ac:dyDescent="0.25">
      <c r="A282">
        <v>3500</v>
      </c>
      <c r="B282" s="9" t="s">
        <v>3499</v>
      </c>
      <c r="C282" s="3" t="s">
        <v>7610</v>
      </c>
      <c r="D282" s="12">
        <v>1000</v>
      </c>
      <c r="E282" s="13">
        <v>1063</v>
      </c>
      <c r="F282" s="11" t="s">
        <v>8218</v>
      </c>
      <c r="G282" s="11" t="s">
        <v>8223</v>
      </c>
      <c r="H282" s="11" t="s">
        <v>8245</v>
      </c>
      <c r="I282" s="11">
        <v>1457326740</v>
      </c>
      <c r="J282" s="11">
        <v>1455919438</v>
      </c>
      <c r="K282" s="11" t="b">
        <v>0</v>
      </c>
      <c r="L282" s="11">
        <v>42</v>
      </c>
      <c r="M282" s="11" t="b">
        <v>1</v>
      </c>
      <c r="N282" s="11" t="s">
        <v>8269</v>
      </c>
      <c r="O282" s="14">
        <v>106</v>
      </c>
      <c r="P282" s="11">
        <v>25.31</v>
      </c>
      <c r="Q282" s="16" t="s">
        <v>8315</v>
      </c>
      <c r="R282" s="11" t="s">
        <v>8316</v>
      </c>
      <c r="S282" s="21">
        <v>42419.91942129629</v>
      </c>
      <c r="T282" s="21">
        <v>42436.207638888889</v>
      </c>
    </row>
    <row r="283" spans="1:20" ht="193" x14ac:dyDescent="0.25">
      <c r="A283">
        <v>3502</v>
      </c>
      <c r="B283" s="9" t="s">
        <v>3501</v>
      </c>
      <c r="C283" s="3" t="s">
        <v>7612</v>
      </c>
      <c r="D283" s="12">
        <v>4000</v>
      </c>
      <c r="E283" s="13">
        <v>4216</v>
      </c>
      <c r="F283" s="11" t="s">
        <v>8218</v>
      </c>
      <c r="G283" s="11" t="s">
        <v>8223</v>
      </c>
      <c r="H283" s="11" t="s">
        <v>8245</v>
      </c>
      <c r="I283" s="11">
        <v>1458100740</v>
      </c>
      <c r="J283" s="11">
        <v>1456862924</v>
      </c>
      <c r="K283" s="11" t="b">
        <v>0</v>
      </c>
      <c r="L283" s="11">
        <v>31</v>
      </c>
      <c r="M283" s="11" t="b">
        <v>1</v>
      </c>
      <c r="N283" s="11" t="s">
        <v>8269</v>
      </c>
      <c r="O283" s="14">
        <v>105</v>
      </c>
      <c r="P283" s="11">
        <v>136</v>
      </c>
      <c r="Q283" s="16" t="s">
        <v>8315</v>
      </c>
      <c r="R283" s="11" t="s">
        <v>8316</v>
      </c>
      <c r="S283" s="21">
        <v>42430.839398148149</v>
      </c>
      <c r="T283" s="21">
        <v>42445.165972222225</v>
      </c>
    </row>
    <row r="284" spans="1:20" ht="225" x14ac:dyDescent="0.25">
      <c r="A284">
        <v>3504</v>
      </c>
      <c r="B284" s="9" t="s">
        <v>3503</v>
      </c>
      <c r="C284" s="3" t="s">
        <v>7614</v>
      </c>
      <c r="D284" s="12">
        <v>1000</v>
      </c>
      <c r="E284" s="13">
        <v>1000</v>
      </c>
      <c r="F284" s="11" t="s">
        <v>8218</v>
      </c>
      <c r="G284" s="11" t="s">
        <v>8223</v>
      </c>
      <c r="H284" s="11" t="s">
        <v>8245</v>
      </c>
      <c r="I284" s="11">
        <v>1447959491</v>
      </c>
      <c r="J284" s="11">
        <v>1445363891</v>
      </c>
      <c r="K284" s="11" t="b">
        <v>0</v>
      </c>
      <c r="L284" s="11">
        <v>8</v>
      </c>
      <c r="M284" s="11" t="b">
        <v>1</v>
      </c>
      <c r="N284" s="11" t="s">
        <v>8269</v>
      </c>
      <c r="O284" s="14">
        <v>100</v>
      </c>
      <c r="P284" s="11">
        <v>125</v>
      </c>
      <c r="Q284" s="16" t="s">
        <v>8315</v>
      </c>
      <c r="R284" s="11" t="s">
        <v>8316</v>
      </c>
      <c r="S284" s="21">
        <v>42297.748738425929</v>
      </c>
      <c r="T284" s="21">
        <v>42327.790405092594</v>
      </c>
    </row>
    <row r="285" spans="1:20" ht="193" x14ac:dyDescent="0.25">
      <c r="A285">
        <v>3505</v>
      </c>
      <c r="B285" s="9" t="s">
        <v>3504</v>
      </c>
      <c r="C285" s="3" t="s">
        <v>7615</v>
      </c>
      <c r="D285" s="12">
        <v>2500</v>
      </c>
      <c r="E285" s="13">
        <v>2594</v>
      </c>
      <c r="F285" s="11" t="s">
        <v>8218</v>
      </c>
      <c r="G285" s="11" t="s">
        <v>8223</v>
      </c>
      <c r="H285" s="11" t="s">
        <v>8245</v>
      </c>
      <c r="I285" s="11">
        <v>1399953600</v>
      </c>
      <c r="J285" s="11">
        <v>1398983245</v>
      </c>
      <c r="K285" s="11" t="b">
        <v>0</v>
      </c>
      <c r="L285" s="11">
        <v>39</v>
      </c>
      <c r="M285" s="11" t="b">
        <v>1</v>
      </c>
      <c r="N285" s="11" t="s">
        <v>8269</v>
      </c>
      <c r="O285" s="14">
        <v>104</v>
      </c>
      <c r="P285" s="11">
        <v>66.510000000000005</v>
      </c>
      <c r="Q285" s="16" t="s">
        <v>8315</v>
      </c>
      <c r="R285" s="11" t="s">
        <v>8316</v>
      </c>
      <c r="S285" s="21">
        <v>41760.935706018521</v>
      </c>
      <c r="T285" s="21">
        <v>41772.166666666664</v>
      </c>
    </row>
    <row r="286" spans="1:20" ht="209" x14ac:dyDescent="0.25">
      <c r="A286">
        <v>3506</v>
      </c>
      <c r="B286" s="9" t="s">
        <v>3505</v>
      </c>
      <c r="C286" s="3" t="s">
        <v>7616</v>
      </c>
      <c r="D286" s="12">
        <v>3000</v>
      </c>
      <c r="E286" s="13">
        <v>3045</v>
      </c>
      <c r="F286" s="11" t="s">
        <v>8218</v>
      </c>
      <c r="G286" s="11" t="s">
        <v>8223</v>
      </c>
      <c r="H286" s="11" t="s">
        <v>8245</v>
      </c>
      <c r="I286" s="11">
        <v>1408815440</v>
      </c>
      <c r="J286" s="11">
        <v>1404927440</v>
      </c>
      <c r="K286" s="11" t="b">
        <v>0</v>
      </c>
      <c r="L286" s="11">
        <v>29</v>
      </c>
      <c r="M286" s="11" t="b">
        <v>1</v>
      </c>
      <c r="N286" s="11" t="s">
        <v>8269</v>
      </c>
      <c r="O286" s="14">
        <v>102</v>
      </c>
      <c r="P286" s="11">
        <v>105</v>
      </c>
      <c r="Q286" s="16" t="s">
        <v>8315</v>
      </c>
      <c r="R286" s="11" t="s">
        <v>8316</v>
      </c>
      <c r="S286" s="21">
        <v>41829.734259259261</v>
      </c>
      <c r="T286" s="21">
        <v>41874.734259259261</v>
      </c>
    </row>
    <row r="287" spans="1:20" ht="161" x14ac:dyDescent="0.25">
      <c r="A287">
        <v>3507</v>
      </c>
      <c r="B287" s="9" t="s">
        <v>3506</v>
      </c>
      <c r="C287" s="3" t="s">
        <v>7617</v>
      </c>
      <c r="D287" s="12">
        <v>10000</v>
      </c>
      <c r="E287" s="13">
        <v>10440</v>
      </c>
      <c r="F287" s="11" t="s">
        <v>8218</v>
      </c>
      <c r="G287" s="11" t="s">
        <v>8223</v>
      </c>
      <c r="H287" s="11" t="s">
        <v>8245</v>
      </c>
      <c r="I287" s="11">
        <v>1464732537</v>
      </c>
      <c r="J287" s="11">
        <v>1462140537</v>
      </c>
      <c r="K287" s="11" t="b">
        <v>0</v>
      </c>
      <c r="L287" s="11">
        <v>72</v>
      </c>
      <c r="M287" s="11" t="b">
        <v>1</v>
      </c>
      <c r="N287" s="11" t="s">
        <v>8269</v>
      </c>
      <c r="O287" s="14">
        <v>104</v>
      </c>
      <c r="P287" s="11">
        <v>145</v>
      </c>
      <c r="Q287" s="16" t="s">
        <v>8315</v>
      </c>
      <c r="R287" s="11" t="s">
        <v>8316</v>
      </c>
      <c r="S287" s="21">
        <v>42491.92288194444</v>
      </c>
      <c r="T287" s="21">
        <v>42521.92288194444</v>
      </c>
    </row>
    <row r="288" spans="1:20" ht="209" x14ac:dyDescent="0.25">
      <c r="A288">
        <v>3509</v>
      </c>
      <c r="B288" s="9" t="s">
        <v>3508</v>
      </c>
      <c r="C288" s="3" t="s">
        <v>7619</v>
      </c>
      <c r="D288" s="12">
        <v>3000</v>
      </c>
      <c r="E288" s="13">
        <v>3190</v>
      </c>
      <c r="F288" s="11" t="s">
        <v>8218</v>
      </c>
      <c r="G288" s="11" t="s">
        <v>8223</v>
      </c>
      <c r="H288" s="11" t="s">
        <v>8245</v>
      </c>
      <c r="I288" s="11">
        <v>1416545700</v>
      </c>
      <c r="J288" s="11">
        <v>1415392666</v>
      </c>
      <c r="K288" s="11" t="b">
        <v>0</v>
      </c>
      <c r="L288" s="11">
        <v>33</v>
      </c>
      <c r="M288" s="11" t="b">
        <v>1</v>
      </c>
      <c r="N288" s="11" t="s">
        <v>8269</v>
      </c>
      <c r="O288" s="14">
        <v>106</v>
      </c>
      <c r="P288" s="11">
        <v>96.67</v>
      </c>
      <c r="Q288" s="16" t="s">
        <v>8315</v>
      </c>
      <c r="R288" s="11" t="s">
        <v>8316</v>
      </c>
      <c r="S288" s="21">
        <v>41950.859560185185</v>
      </c>
      <c r="T288" s="21">
        <v>41964.204861111109</v>
      </c>
    </row>
    <row r="289" spans="1:20" ht="241" x14ac:dyDescent="0.25">
      <c r="A289">
        <v>3510</v>
      </c>
      <c r="B289" s="9" t="s">
        <v>3509</v>
      </c>
      <c r="C289" s="3" t="s">
        <v>7620</v>
      </c>
      <c r="D289" s="12">
        <v>900</v>
      </c>
      <c r="E289" s="13">
        <v>905</v>
      </c>
      <c r="F289" s="11" t="s">
        <v>8218</v>
      </c>
      <c r="G289" s="11" t="s">
        <v>8223</v>
      </c>
      <c r="H289" s="11" t="s">
        <v>8245</v>
      </c>
      <c r="I289" s="11">
        <v>1404312846</v>
      </c>
      <c r="J289" s="11">
        <v>1402584846</v>
      </c>
      <c r="K289" s="11" t="b">
        <v>0</v>
      </c>
      <c r="L289" s="11">
        <v>15</v>
      </c>
      <c r="M289" s="11" t="b">
        <v>1</v>
      </c>
      <c r="N289" s="11" t="s">
        <v>8269</v>
      </c>
      <c r="O289" s="14">
        <v>101</v>
      </c>
      <c r="P289" s="11">
        <v>60.33</v>
      </c>
      <c r="Q289" s="16" t="s">
        <v>8315</v>
      </c>
      <c r="R289" s="11" t="s">
        <v>8316</v>
      </c>
      <c r="S289" s="21">
        <v>41802.62090277778</v>
      </c>
      <c r="T289" s="21">
        <v>41822.62090277778</v>
      </c>
    </row>
    <row r="290" spans="1:20" ht="209" x14ac:dyDescent="0.25">
      <c r="A290">
        <v>3513</v>
      </c>
      <c r="B290" s="9" t="s">
        <v>3512</v>
      </c>
      <c r="C290" s="3" t="s">
        <v>7623</v>
      </c>
      <c r="D290" s="12">
        <v>2800</v>
      </c>
      <c r="E290" s="13">
        <v>3315</v>
      </c>
      <c r="F290" s="11" t="s">
        <v>8218</v>
      </c>
      <c r="G290" s="11" t="s">
        <v>8223</v>
      </c>
      <c r="H290" s="11" t="s">
        <v>8245</v>
      </c>
      <c r="I290" s="11">
        <v>1401857940</v>
      </c>
      <c r="J290" s="11">
        <v>1400725112</v>
      </c>
      <c r="K290" s="11" t="b">
        <v>0</v>
      </c>
      <c r="L290" s="11">
        <v>44</v>
      </c>
      <c r="M290" s="11" t="b">
        <v>1</v>
      </c>
      <c r="N290" s="11" t="s">
        <v>8269</v>
      </c>
      <c r="O290" s="14">
        <v>118</v>
      </c>
      <c r="P290" s="11">
        <v>75.34</v>
      </c>
      <c r="Q290" s="16" t="s">
        <v>8315</v>
      </c>
      <c r="R290" s="11" t="s">
        <v>8316</v>
      </c>
      <c r="S290" s="21">
        <v>41781.096203703702</v>
      </c>
      <c r="T290" s="21">
        <v>41794.207638888889</v>
      </c>
    </row>
    <row r="291" spans="1:20" ht="193" x14ac:dyDescent="0.25">
      <c r="A291">
        <v>3514</v>
      </c>
      <c r="B291" s="9" t="s">
        <v>3513</v>
      </c>
      <c r="C291" s="3" t="s">
        <v>7624</v>
      </c>
      <c r="D291" s="12">
        <v>500</v>
      </c>
      <c r="E291" s="13">
        <v>550</v>
      </c>
      <c r="F291" s="11" t="s">
        <v>8218</v>
      </c>
      <c r="G291" s="11" t="s">
        <v>8223</v>
      </c>
      <c r="H291" s="11" t="s">
        <v>8245</v>
      </c>
      <c r="I291" s="11">
        <v>1422853140</v>
      </c>
      <c r="J291" s="11">
        <v>1421439552</v>
      </c>
      <c r="K291" s="11" t="b">
        <v>0</v>
      </c>
      <c r="L291" s="11">
        <v>10</v>
      </c>
      <c r="M291" s="11" t="b">
        <v>1</v>
      </c>
      <c r="N291" s="11" t="s">
        <v>8269</v>
      </c>
      <c r="O291" s="14">
        <v>110</v>
      </c>
      <c r="P291" s="11">
        <v>55</v>
      </c>
      <c r="Q291" s="16" t="s">
        <v>8315</v>
      </c>
      <c r="R291" s="11" t="s">
        <v>8316</v>
      </c>
      <c r="S291" s="21">
        <v>42020.846666666665</v>
      </c>
      <c r="T291" s="21">
        <v>42037.207638888889</v>
      </c>
    </row>
    <row r="292" spans="1:20" ht="193" x14ac:dyDescent="0.25">
      <c r="A292">
        <v>3515</v>
      </c>
      <c r="B292" s="9" t="s">
        <v>3514</v>
      </c>
      <c r="C292" s="3" t="s">
        <v>7625</v>
      </c>
      <c r="D292" s="12">
        <v>3000</v>
      </c>
      <c r="E292" s="13">
        <v>3080</v>
      </c>
      <c r="F292" s="11" t="s">
        <v>8218</v>
      </c>
      <c r="G292" s="11" t="s">
        <v>8223</v>
      </c>
      <c r="H292" s="11" t="s">
        <v>8245</v>
      </c>
      <c r="I292" s="11">
        <v>1433097171</v>
      </c>
      <c r="J292" s="11">
        <v>1430505171</v>
      </c>
      <c r="K292" s="11" t="b">
        <v>0</v>
      </c>
      <c r="L292" s="11">
        <v>46</v>
      </c>
      <c r="M292" s="11" t="b">
        <v>1</v>
      </c>
      <c r="N292" s="11" t="s">
        <v>8269</v>
      </c>
      <c r="O292" s="14">
        <v>103</v>
      </c>
      <c r="P292" s="11">
        <v>66.959999999999994</v>
      </c>
      <c r="Q292" s="16" t="s">
        <v>8315</v>
      </c>
      <c r="R292" s="11" t="s">
        <v>8316</v>
      </c>
      <c r="S292" s="21">
        <v>42125.772812499999</v>
      </c>
      <c r="T292" s="21">
        <v>42155.772812499999</v>
      </c>
    </row>
    <row r="293" spans="1:20" ht="209" x14ac:dyDescent="0.25">
      <c r="A293">
        <v>3516</v>
      </c>
      <c r="B293" s="9" t="s">
        <v>3515</v>
      </c>
      <c r="C293" s="3" t="s">
        <v>7626</v>
      </c>
      <c r="D293" s="12">
        <v>2500</v>
      </c>
      <c r="E293" s="13">
        <v>2500</v>
      </c>
      <c r="F293" s="11" t="s">
        <v>8218</v>
      </c>
      <c r="G293" s="11" t="s">
        <v>8223</v>
      </c>
      <c r="H293" s="11" t="s">
        <v>8245</v>
      </c>
      <c r="I293" s="11">
        <v>1410145200</v>
      </c>
      <c r="J293" s="11">
        <v>1407197670</v>
      </c>
      <c r="K293" s="11" t="b">
        <v>0</v>
      </c>
      <c r="L293" s="11">
        <v>11</v>
      </c>
      <c r="M293" s="11" t="b">
        <v>1</v>
      </c>
      <c r="N293" s="11" t="s">
        <v>8269</v>
      </c>
      <c r="O293" s="14">
        <v>100</v>
      </c>
      <c r="P293" s="11">
        <v>227.27</v>
      </c>
      <c r="Q293" s="16" t="s">
        <v>8315</v>
      </c>
      <c r="R293" s="11" t="s">
        <v>8316</v>
      </c>
      <c r="S293" s="21">
        <v>41856.010069444441</v>
      </c>
      <c r="T293" s="21">
        <v>41890.125</v>
      </c>
    </row>
    <row r="294" spans="1:20" ht="193" x14ac:dyDescent="0.25">
      <c r="A294">
        <v>3518</v>
      </c>
      <c r="B294" s="9" t="s">
        <v>3517</v>
      </c>
      <c r="C294" s="3" t="s">
        <v>7628</v>
      </c>
      <c r="D294" s="12">
        <v>1500</v>
      </c>
      <c r="E294" s="13">
        <v>1650.69</v>
      </c>
      <c r="F294" s="11" t="s">
        <v>8218</v>
      </c>
      <c r="G294" s="11" t="s">
        <v>8223</v>
      </c>
      <c r="H294" s="11" t="s">
        <v>8245</v>
      </c>
      <c r="I294" s="11">
        <v>1412259660</v>
      </c>
      <c r="J294" s="11">
        <v>1410461299</v>
      </c>
      <c r="K294" s="11" t="b">
        <v>0</v>
      </c>
      <c r="L294" s="11">
        <v>33</v>
      </c>
      <c r="M294" s="11" t="b">
        <v>1</v>
      </c>
      <c r="N294" s="11" t="s">
        <v>8269</v>
      </c>
      <c r="O294" s="14">
        <v>110</v>
      </c>
      <c r="P294" s="11">
        <v>50.02</v>
      </c>
      <c r="Q294" s="16" t="s">
        <v>8315</v>
      </c>
      <c r="R294" s="11" t="s">
        <v>8316</v>
      </c>
      <c r="S294" s="21">
        <v>41893.783553240741</v>
      </c>
      <c r="T294" s="21">
        <v>41914.597916666666</v>
      </c>
    </row>
    <row r="295" spans="1:20" ht="257" x14ac:dyDescent="0.25">
      <c r="A295">
        <v>3521</v>
      </c>
      <c r="B295" s="9" t="s">
        <v>3520</v>
      </c>
      <c r="C295" s="3" t="s">
        <v>7631</v>
      </c>
      <c r="D295" s="12">
        <v>350</v>
      </c>
      <c r="E295" s="13">
        <v>593</v>
      </c>
      <c r="F295" s="11" t="s">
        <v>8218</v>
      </c>
      <c r="G295" s="11" t="s">
        <v>8223</v>
      </c>
      <c r="H295" s="11" t="s">
        <v>8245</v>
      </c>
      <c r="I295" s="11">
        <v>1411980020</v>
      </c>
      <c r="J295" s="11">
        <v>1409388020</v>
      </c>
      <c r="K295" s="11" t="b">
        <v>0</v>
      </c>
      <c r="L295" s="11">
        <v>13</v>
      </c>
      <c r="M295" s="11" t="b">
        <v>1</v>
      </c>
      <c r="N295" s="11" t="s">
        <v>8269</v>
      </c>
      <c r="O295" s="14">
        <v>169</v>
      </c>
      <c r="P295" s="11">
        <v>45.62</v>
      </c>
      <c r="Q295" s="16" t="s">
        <v>8315</v>
      </c>
      <c r="R295" s="11" t="s">
        <v>8316</v>
      </c>
      <c r="S295" s="21">
        <v>41881.361342592594</v>
      </c>
      <c r="T295" s="21">
        <v>41911.361342592594</v>
      </c>
    </row>
    <row r="296" spans="1:20" ht="193" x14ac:dyDescent="0.25">
      <c r="A296">
        <v>3524</v>
      </c>
      <c r="B296" s="9" t="s">
        <v>3523</v>
      </c>
      <c r="C296" s="3" t="s">
        <v>7634</v>
      </c>
      <c r="D296" s="12">
        <v>10000</v>
      </c>
      <c r="E296" s="13">
        <v>10156</v>
      </c>
      <c r="F296" s="11" t="s">
        <v>8218</v>
      </c>
      <c r="G296" s="11" t="s">
        <v>8223</v>
      </c>
      <c r="H296" s="11" t="s">
        <v>8245</v>
      </c>
      <c r="I296" s="11">
        <v>1410580800</v>
      </c>
      <c r="J296" s="11">
        <v>1409336373</v>
      </c>
      <c r="K296" s="11" t="b">
        <v>0</v>
      </c>
      <c r="L296" s="11">
        <v>74</v>
      </c>
      <c r="M296" s="11" t="b">
        <v>1</v>
      </c>
      <c r="N296" s="11" t="s">
        <v>8269</v>
      </c>
      <c r="O296" s="14">
        <v>102</v>
      </c>
      <c r="P296" s="11">
        <v>137.24</v>
      </c>
      <c r="Q296" s="16" t="s">
        <v>8315</v>
      </c>
      <c r="R296" s="11" t="s">
        <v>8316</v>
      </c>
      <c r="S296" s="21">
        <v>41880.76357638889</v>
      </c>
      <c r="T296" s="21">
        <v>41895.166666666664</v>
      </c>
    </row>
    <row r="297" spans="1:20" ht="193" x14ac:dyDescent="0.25">
      <c r="A297">
        <v>3525</v>
      </c>
      <c r="B297" s="9" t="s">
        <v>3524</v>
      </c>
      <c r="C297" s="3" t="s">
        <v>7635</v>
      </c>
      <c r="D297" s="12">
        <v>500</v>
      </c>
      <c r="E297" s="13">
        <v>530</v>
      </c>
      <c r="F297" s="11" t="s">
        <v>8218</v>
      </c>
      <c r="G297" s="11" t="s">
        <v>8223</v>
      </c>
      <c r="H297" s="11" t="s">
        <v>8245</v>
      </c>
      <c r="I297" s="11">
        <v>1439136000</v>
      </c>
      <c r="J297" s="11">
        <v>1438188106</v>
      </c>
      <c r="K297" s="11" t="b">
        <v>0</v>
      </c>
      <c r="L297" s="11">
        <v>7</v>
      </c>
      <c r="M297" s="11" t="b">
        <v>1</v>
      </c>
      <c r="N297" s="11" t="s">
        <v>8269</v>
      </c>
      <c r="O297" s="14">
        <v>106</v>
      </c>
      <c r="P297" s="11">
        <v>75.709999999999994</v>
      </c>
      <c r="Q297" s="16" t="s">
        <v>8315</v>
      </c>
      <c r="R297" s="11" t="s">
        <v>8316</v>
      </c>
      <c r="S297" s="21">
        <v>42214.6956712963</v>
      </c>
      <c r="T297" s="21">
        <v>42225.666666666672</v>
      </c>
    </row>
    <row r="298" spans="1:20" ht="193" x14ac:dyDescent="0.25">
      <c r="A298">
        <v>3526</v>
      </c>
      <c r="B298" s="9" t="s">
        <v>3525</v>
      </c>
      <c r="C298" s="3" t="s">
        <v>7636</v>
      </c>
      <c r="D298" s="12">
        <v>3300</v>
      </c>
      <c r="E298" s="13">
        <v>3366</v>
      </c>
      <c r="F298" s="11" t="s">
        <v>8218</v>
      </c>
      <c r="G298" s="11" t="s">
        <v>8223</v>
      </c>
      <c r="H298" s="11" t="s">
        <v>8245</v>
      </c>
      <c r="I298" s="11">
        <v>1461823140</v>
      </c>
      <c r="J298" s="11">
        <v>1459411371</v>
      </c>
      <c r="K298" s="11" t="b">
        <v>0</v>
      </c>
      <c r="L298" s="11">
        <v>34</v>
      </c>
      <c r="M298" s="11" t="b">
        <v>1</v>
      </c>
      <c r="N298" s="11" t="s">
        <v>8269</v>
      </c>
      <c r="O298" s="14">
        <v>102</v>
      </c>
      <c r="P298" s="11">
        <v>99</v>
      </c>
      <c r="Q298" s="16" t="s">
        <v>8315</v>
      </c>
      <c r="R298" s="11" t="s">
        <v>8316</v>
      </c>
      <c r="S298" s="21">
        <v>42460.335312499999</v>
      </c>
      <c r="T298" s="21">
        <v>42488.249305555553</v>
      </c>
    </row>
    <row r="299" spans="1:20" ht="225" x14ac:dyDescent="0.25">
      <c r="A299">
        <v>3527</v>
      </c>
      <c r="B299" s="9" t="s">
        <v>3526</v>
      </c>
      <c r="C299" s="3" t="s">
        <v>7637</v>
      </c>
      <c r="D299" s="12">
        <v>6000</v>
      </c>
      <c r="E299" s="13">
        <v>7015</v>
      </c>
      <c r="F299" s="11" t="s">
        <v>8218</v>
      </c>
      <c r="G299" s="11" t="s">
        <v>8223</v>
      </c>
      <c r="H299" s="11" t="s">
        <v>8245</v>
      </c>
      <c r="I299" s="11">
        <v>1436587140</v>
      </c>
      <c r="J299" s="11">
        <v>1434069205</v>
      </c>
      <c r="K299" s="11" t="b">
        <v>0</v>
      </c>
      <c r="L299" s="11">
        <v>86</v>
      </c>
      <c r="M299" s="11" t="b">
        <v>1</v>
      </c>
      <c r="N299" s="11" t="s">
        <v>8269</v>
      </c>
      <c r="O299" s="14">
        <v>117</v>
      </c>
      <c r="P299" s="11">
        <v>81.569999999999993</v>
      </c>
      <c r="Q299" s="16" t="s">
        <v>8315</v>
      </c>
      <c r="R299" s="11" t="s">
        <v>8316</v>
      </c>
      <c r="S299" s="21">
        <v>42167.023206018523</v>
      </c>
      <c r="T299" s="21">
        <v>42196.165972222225</v>
      </c>
    </row>
    <row r="300" spans="1:20" ht="225" x14ac:dyDescent="0.25">
      <c r="A300">
        <v>3529</v>
      </c>
      <c r="B300" s="9" t="s">
        <v>3528</v>
      </c>
      <c r="C300" s="3" t="s">
        <v>7639</v>
      </c>
      <c r="D300" s="12">
        <v>500</v>
      </c>
      <c r="E300" s="13">
        <v>660</v>
      </c>
      <c r="F300" s="11" t="s">
        <v>8218</v>
      </c>
      <c r="G300" s="11" t="s">
        <v>8223</v>
      </c>
      <c r="H300" s="11" t="s">
        <v>8245</v>
      </c>
      <c r="I300" s="11">
        <v>1436749200</v>
      </c>
      <c r="J300" s="11">
        <v>1434997018</v>
      </c>
      <c r="K300" s="11" t="b">
        <v>0</v>
      </c>
      <c r="L300" s="11">
        <v>18</v>
      </c>
      <c r="M300" s="11" t="b">
        <v>1</v>
      </c>
      <c r="N300" s="11" t="s">
        <v>8269</v>
      </c>
      <c r="O300" s="14">
        <v>132</v>
      </c>
      <c r="P300" s="11">
        <v>36.67</v>
      </c>
      <c r="Q300" s="16" t="s">
        <v>8315</v>
      </c>
      <c r="R300" s="11" t="s">
        <v>8316</v>
      </c>
      <c r="S300" s="21">
        <v>42177.761782407411</v>
      </c>
      <c r="T300" s="21">
        <v>42198.041666666672</v>
      </c>
    </row>
    <row r="301" spans="1:20" ht="65" x14ac:dyDescent="0.25">
      <c r="A301">
        <v>3531</v>
      </c>
      <c r="B301" s="9" t="s">
        <v>3530</v>
      </c>
      <c r="C301" s="3" t="s">
        <v>7641</v>
      </c>
      <c r="D301" s="12">
        <v>1000</v>
      </c>
      <c r="E301" s="13">
        <v>1280</v>
      </c>
      <c r="F301" s="11" t="s">
        <v>8218</v>
      </c>
      <c r="G301" s="11" t="s">
        <v>8223</v>
      </c>
      <c r="H301" s="11" t="s">
        <v>8245</v>
      </c>
      <c r="I301" s="11">
        <v>1467301334</v>
      </c>
      <c r="J301" s="11">
        <v>1464709334</v>
      </c>
      <c r="K301" s="11" t="b">
        <v>0</v>
      </c>
      <c r="L301" s="11">
        <v>26</v>
      </c>
      <c r="M301" s="11" t="b">
        <v>1</v>
      </c>
      <c r="N301" s="11" t="s">
        <v>8269</v>
      </c>
      <c r="O301" s="14">
        <v>128</v>
      </c>
      <c r="P301" s="11">
        <v>49.23</v>
      </c>
      <c r="Q301" s="16" t="s">
        <v>8315</v>
      </c>
      <c r="R301" s="11" t="s">
        <v>8316</v>
      </c>
      <c r="S301" s="21">
        <v>42521.654328703706</v>
      </c>
      <c r="T301" s="21">
        <v>42551.654328703706</v>
      </c>
    </row>
    <row r="302" spans="1:20" ht="225" x14ac:dyDescent="0.25">
      <c r="A302">
        <v>3532</v>
      </c>
      <c r="B302" s="9" t="s">
        <v>3531</v>
      </c>
      <c r="C302" s="3" t="s">
        <v>7642</v>
      </c>
      <c r="D302" s="12">
        <v>960</v>
      </c>
      <c r="E302" s="13">
        <v>1142</v>
      </c>
      <c r="F302" s="11" t="s">
        <v>8218</v>
      </c>
      <c r="G302" s="11" t="s">
        <v>8223</v>
      </c>
      <c r="H302" s="11" t="s">
        <v>8245</v>
      </c>
      <c r="I302" s="11">
        <v>1411012740</v>
      </c>
      <c r="J302" s="11">
        <v>1409667827</v>
      </c>
      <c r="K302" s="11" t="b">
        <v>0</v>
      </c>
      <c r="L302" s="11">
        <v>27</v>
      </c>
      <c r="M302" s="11" t="b">
        <v>1</v>
      </c>
      <c r="N302" s="11" t="s">
        <v>8269</v>
      </c>
      <c r="O302" s="14">
        <v>119</v>
      </c>
      <c r="P302" s="11">
        <v>42.3</v>
      </c>
      <c r="Q302" s="16" t="s">
        <v>8315</v>
      </c>
      <c r="R302" s="11" t="s">
        <v>8316</v>
      </c>
      <c r="S302" s="21">
        <v>41884.599849537037</v>
      </c>
      <c r="T302" s="21">
        <v>41900.165972222225</v>
      </c>
    </row>
    <row r="303" spans="1:20" ht="209" x14ac:dyDescent="0.25">
      <c r="A303">
        <v>3533</v>
      </c>
      <c r="B303" s="9" t="s">
        <v>3532</v>
      </c>
      <c r="C303" s="3" t="s">
        <v>7643</v>
      </c>
      <c r="D303" s="12">
        <v>500</v>
      </c>
      <c r="E303" s="13">
        <v>631</v>
      </c>
      <c r="F303" s="11" t="s">
        <v>8218</v>
      </c>
      <c r="G303" s="11" t="s">
        <v>8223</v>
      </c>
      <c r="H303" s="11" t="s">
        <v>8245</v>
      </c>
      <c r="I303" s="11">
        <v>1447269367</v>
      </c>
      <c r="J303" s="11">
        <v>1444673767</v>
      </c>
      <c r="K303" s="11" t="b">
        <v>0</v>
      </c>
      <c r="L303" s="11">
        <v>8</v>
      </c>
      <c r="M303" s="11" t="b">
        <v>1</v>
      </c>
      <c r="N303" s="11" t="s">
        <v>8269</v>
      </c>
      <c r="O303" s="14">
        <v>126</v>
      </c>
      <c r="P303" s="11">
        <v>78.88</v>
      </c>
      <c r="Q303" s="16" t="s">
        <v>8315</v>
      </c>
      <c r="R303" s="11" t="s">
        <v>8316</v>
      </c>
      <c r="S303" s="21">
        <v>42289.761192129634</v>
      </c>
      <c r="T303" s="21">
        <v>42319.802858796291</v>
      </c>
    </row>
    <row r="304" spans="1:20" ht="145" x14ac:dyDescent="0.25">
      <c r="A304">
        <v>3534</v>
      </c>
      <c r="B304" s="9" t="s">
        <v>3533</v>
      </c>
      <c r="C304" s="3" t="s">
        <v>7644</v>
      </c>
      <c r="D304" s="12">
        <v>5000</v>
      </c>
      <c r="E304" s="13">
        <v>7810</v>
      </c>
      <c r="F304" s="11" t="s">
        <v>8218</v>
      </c>
      <c r="G304" s="11" t="s">
        <v>8223</v>
      </c>
      <c r="H304" s="11" t="s">
        <v>8245</v>
      </c>
      <c r="I304" s="11">
        <v>1443711623</v>
      </c>
      <c r="J304" s="11">
        <v>1440687623</v>
      </c>
      <c r="K304" s="11" t="b">
        <v>0</v>
      </c>
      <c r="L304" s="11">
        <v>204</v>
      </c>
      <c r="M304" s="11" t="b">
        <v>1</v>
      </c>
      <c r="N304" s="11" t="s">
        <v>8269</v>
      </c>
      <c r="O304" s="14">
        <v>156</v>
      </c>
      <c r="P304" s="11">
        <v>38.28</v>
      </c>
      <c r="Q304" s="16" t="s">
        <v>8315</v>
      </c>
      <c r="R304" s="11" t="s">
        <v>8316</v>
      </c>
      <c r="S304" s="21">
        <v>42243.6252662037</v>
      </c>
      <c r="T304" s="21">
        <v>42278.6252662037</v>
      </c>
    </row>
    <row r="305" spans="1:20" ht="209" x14ac:dyDescent="0.25">
      <c r="A305">
        <v>3539</v>
      </c>
      <c r="B305" s="9" t="s">
        <v>3538</v>
      </c>
      <c r="C305" s="3" t="s">
        <v>7649</v>
      </c>
      <c r="D305" s="12">
        <v>600</v>
      </c>
      <c r="E305" s="13">
        <v>718</v>
      </c>
      <c r="F305" s="11" t="s">
        <v>8218</v>
      </c>
      <c r="G305" s="11" t="s">
        <v>8223</v>
      </c>
      <c r="H305" s="11" t="s">
        <v>8245</v>
      </c>
      <c r="I305" s="11">
        <v>1473358122</v>
      </c>
      <c r="J305" s="11">
        <v>1471543722</v>
      </c>
      <c r="K305" s="11" t="b">
        <v>0</v>
      </c>
      <c r="L305" s="11">
        <v>13</v>
      </c>
      <c r="M305" s="11" t="b">
        <v>1</v>
      </c>
      <c r="N305" s="11" t="s">
        <v>8269</v>
      </c>
      <c r="O305" s="14">
        <v>120</v>
      </c>
      <c r="P305" s="11">
        <v>55.23</v>
      </c>
      <c r="Q305" s="16" t="s">
        <v>8315</v>
      </c>
      <c r="R305" s="11" t="s">
        <v>8316</v>
      </c>
      <c r="S305" s="21">
        <v>42600.756041666667</v>
      </c>
      <c r="T305" s="21">
        <v>42621.756041666667</v>
      </c>
    </row>
    <row r="306" spans="1:20" ht="209" x14ac:dyDescent="0.25">
      <c r="A306">
        <v>3542</v>
      </c>
      <c r="B306" s="9" t="s">
        <v>3541</v>
      </c>
      <c r="C306" s="3" t="s">
        <v>7652</v>
      </c>
      <c r="D306" s="12">
        <v>5500</v>
      </c>
      <c r="E306" s="13">
        <v>5623</v>
      </c>
      <c r="F306" s="11" t="s">
        <v>8218</v>
      </c>
      <c r="G306" s="11" t="s">
        <v>8223</v>
      </c>
      <c r="H306" s="11" t="s">
        <v>8245</v>
      </c>
      <c r="I306" s="11">
        <v>1410099822</v>
      </c>
      <c r="J306" s="11">
        <v>1404915822</v>
      </c>
      <c r="K306" s="11" t="b">
        <v>0</v>
      </c>
      <c r="L306" s="11">
        <v>85</v>
      </c>
      <c r="M306" s="11" t="b">
        <v>1</v>
      </c>
      <c r="N306" s="11" t="s">
        <v>8269</v>
      </c>
      <c r="O306" s="14">
        <v>102</v>
      </c>
      <c r="P306" s="11">
        <v>66.150000000000006</v>
      </c>
      <c r="Q306" s="16" t="s">
        <v>8315</v>
      </c>
      <c r="R306" s="11" t="s">
        <v>8316</v>
      </c>
      <c r="S306" s="21">
        <v>41829.599791666667</v>
      </c>
      <c r="T306" s="21">
        <v>41889.599791666667</v>
      </c>
    </row>
    <row r="307" spans="1:20" ht="161" x14ac:dyDescent="0.25">
      <c r="A307">
        <v>3544</v>
      </c>
      <c r="B307" s="9" t="s">
        <v>3543</v>
      </c>
      <c r="C307" s="3" t="s">
        <v>7654</v>
      </c>
      <c r="D307" s="12">
        <v>2500</v>
      </c>
      <c r="E307" s="13">
        <v>2500</v>
      </c>
      <c r="F307" s="11" t="s">
        <v>8218</v>
      </c>
      <c r="G307" s="11" t="s">
        <v>8223</v>
      </c>
      <c r="H307" s="11" t="s">
        <v>8245</v>
      </c>
      <c r="I307" s="11">
        <v>1425758257</v>
      </c>
      <c r="J307" s="11">
        <v>1423166257</v>
      </c>
      <c r="K307" s="11" t="b">
        <v>0</v>
      </c>
      <c r="L307" s="11">
        <v>24</v>
      </c>
      <c r="M307" s="11" t="b">
        <v>1</v>
      </c>
      <c r="N307" s="11" t="s">
        <v>8269</v>
      </c>
      <c r="O307" s="14">
        <v>100</v>
      </c>
      <c r="P307" s="11">
        <v>104.17</v>
      </c>
      <c r="Q307" s="16" t="s">
        <v>8315</v>
      </c>
      <c r="R307" s="11" t="s">
        <v>8316</v>
      </c>
      <c r="S307" s="21">
        <v>42040.831678240742</v>
      </c>
      <c r="T307" s="21">
        <v>42070.831678240742</v>
      </c>
    </row>
    <row r="308" spans="1:20" ht="225" x14ac:dyDescent="0.25">
      <c r="A308">
        <v>3545</v>
      </c>
      <c r="B308" s="9" t="s">
        <v>3544</v>
      </c>
      <c r="C308" s="3" t="s">
        <v>7655</v>
      </c>
      <c r="D308" s="12">
        <v>250</v>
      </c>
      <c r="E308" s="13">
        <v>251</v>
      </c>
      <c r="F308" s="11" t="s">
        <v>8218</v>
      </c>
      <c r="G308" s="11" t="s">
        <v>8223</v>
      </c>
      <c r="H308" s="11" t="s">
        <v>8245</v>
      </c>
      <c r="I308" s="11">
        <v>1428780159</v>
      </c>
      <c r="J308" s="11">
        <v>1426188159</v>
      </c>
      <c r="K308" s="11" t="b">
        <v>0</v>
      </c>
      <c r="L308" s="11">
        <v>8</v>
      </c>
      <c r="M308" s="11" t="b">
        <v>1</v>
      </c>
      <c r="N308" s="11" t="s">
        <v>8269</v>
      </c>
      <c r="O308" s="14">
        <v>100</v>
      </c>
      <c r="P308" s="11">
        <v>31.38</v>
      </c>
      <c r="Q308" s="16" t="s">
        <v>8315</v>
      </c>
      <c r="R308" s="11" t="s">
        <v>8316</v>
      </c>
      <c r="S308" s="21">
        <v>42075.807395833333</v>
      </c>
      <c r="T308" s="21">
        <v>42105.807395833333</v>
      </c>
    </row>
    <row r="309" spans="1:20" ht="225" x14ac:dyDescent="0.25">
      <c r="A309">
        <v>3546</v>
      </c>
      <c r="B309" s="9" t="s">
        <v>3545</v>
      </c>
      <c r="C309" s="3" t="s">
        <v>7656</v>
      </c>
      <c r="D309" s="12">
        <v>1100</v>
      </c>
      <c r="E309" s="13">
        <v>1125</v>
      </c>
      <c r="F309" s="11" t="s">
        <v>8218</v>
      </c>
      <c r="G309" s="11" t="s">
        <v>8223</v>
      </c>
      <c r="H309" s="11" t="s">
        <v>8245</v>
      </c>
      <c r="I309" s="11">
        <v>1427860740</v>
      </c>
      <c r="J309" s="11">
        <v>1426002684</v>
      </c>
      <c r="K309" s="11" t="b">
        <v>0</v>
      </c>
      <c r="L309" s="11">
        <v>19</v>
      </c>
      <c r="M309" s="11" t="b">
        <v>1</v>
      </c>
      <c r="N309" s="11" t="s">
        <v>8269</v>
      </c>
      <c r="O309" s="14">
        <v>102</v>
      </c>
      <c r="P309" s="11">
        <v>59.21</v>
      </c>
      <c r="Q309" s="16" t="s">
        <v>8315</v>
      </c>
      <c r="R309" s="11" t="s">
        <v>8316</v>
      </c>
      <c r="S309" s="21">
        <v>42073.660694444443</v>
      </c>
      <c r="T309" s="21">
        <v>42095.165972222225</v>
      </c>
    </row>
    <row r="310" spans="1:20" ht="193" x14ac:dyDescent="0.25">
      <c r="A310">
        <v>3547</v>
      </c>
      <c r="B310" s="9" t="s">
        <v>3546</v>
      </c>
      <c r="C310" s="3" t="s">
        <v>7657</v>
      </c>
      <c r="D310" s="12">
        <v>35000</v>
      </c>
      <c r="E310" s="13">
        <v>40043.25</v>
      </c>
      <c r="F310" s="11" t="s">
        <v>8218</v>
      </c>
      <c r="G310" s="11" t="s">
        <v>8223</v>
      </c>
      <c r="H310" s="11" t="s">
        <v>8245</v>
      </c>
      <c r="I310" s="11">
        <v>1463198340</v>
      </c>
      <c r="J310" s="11">
        <v>1461117201</v>
      </c>
      <c r="K310" s="11" t="b">
        <v>0</v>
      </c>
      <c r="L310" s="11">
        <v>336</v>
      </c>
      <c r="M310" s="11" t="b">
        <v>1</v>
      </c>
      <c r="N310" s="11" t="s">
        <v>8269</v>
      </c>
      <c r="O310" s="14">
        <v>114</v>
      </c>
      <c r="P310" s="11">
        <v>119.18</v>
      </c>
      <c r="Q310" s="16" t="s">
        <v>8315</v>
      </c>
      <c r="R310" s="11" t="s">
        <v>8316</v>
      </c>
      <c r="S310" s="21">
        <v>42480.078715277778</v>
      </c>
      <c r="T310" s="21">
        <v>42504.165972222225</v>
      </c>
    </row>
    <row r="311" spans="1:20" ht="177" x14ac:dyDescent="0.25">
      <c r="A311">
        <v>3548</v>
      </c>
      <c r="B311" s="9" t="s">
        <v>3547</v>
      </c>
      <c r="C311" s="3" t="s">
        <v>7658</v>
      </c>
      <c r="D311" s="12">
        <v>2100</v>
      </c>
      <c r="E311" s="13">
        <v>2140</v>
      </c>
      <c r="F311" s="11" t="s">
        <v>8218</v>
      </c>
      <c r="G311" s="11" t="s">
        <v>8223</v>
      </c>
      <c r="H311" s="11" t="s">
        <v>8245</v>
      </c>
      <c r="I311" s="11">
        <v>1457139600</v>
      </c>
      <c r="J311" s="11">
        <v>1455230214</v>
      </c>
      <c r="K311" s="11" t="b">
        <v>0</v>
      </c>
      <c r="L311" s="11">
        <v>13</v>
      </c>
      <c r="M311" s="11" t="b">
        <v>1</v>
      </c>
      <c r="N311" s="11" t="s">
        <v>8269</v>
      </c>
      <c r="O311" s="14">
        <v>102</v>
      </c>
      <c r="P311" s="11">
        <v>164.62</v>
      </c>
      <c r="Q311" s="16" t="s">
        <v>8315</v>
      </c>
      <c r="R311" s="11" t="s">
        <v>8316</v>
      </c>
      <c r="S311" s="21">
        <v>42411.942291666666</v>
      </c>
      <c r="T311" s="21">
        <v>42434.041666666672</v>
      </c>
    </row>
    <row r="312" spans="1:20" ht="241" x14ac:dyDescent="0.25">
      <c r="A312">
        <v>3551</v>
      </c>
      <c r="B312" s="9" t="s">
        <v>3550</v>
      </c>
      <c r="C312" s="3" t="s">
        <v>7661</v>
      </c>
      <c r="D312" s="12">
        <v>1500</v>
      </c>
      <c r="E312" s="13">
        <v>1527.5</v>
      </c>
      <c r="F312" s="11" t="s">
        <v>8218</v>
      </c>
      <c r="G312" s="11" t="s">
        <v>8223</v>
      </c>
      <c r="H312" s="11" t="s">
        <v>8245</v>
      </c>
      <c r="I312" s="11">
        <v>1400796420</v>
      </c>
      <c r="J312" s="11">
        <v>1398342170</v>
      </c>
      <c r="K312" s="11" t="b">
        <v>0</v>
      </c>
      <c r="L312" s="11">
        <v>25</v>
      </c>
      <c r="M312" s="11" t="b">
        <v>1</v>
      </c>
      <c r="N312" s="11" t="s">
        <v>8269</v>
      </c>
      <c r="O312" s="14">
        <v>102</v>
      </c>
      <c r="P312" s="11">
        <v>61.1</v>
      </c>
      <c r="Q312" s="16" t="s">
        <v>8315</v>
      </c>
      <c r="R312" s="11" t="s">
        <v>8316</v>
      </c>
      <c r="S312" s="21">
        <v>41753.515856481477</v>
      </c>
      <c r="T312" s="21">
        <v>41781.921527777777</v>
      </c>
    </row>
    <row r="313" spans="1:20" ht="177" x14ac:dyDescent="0.25">
      <c r="A313">
        <v>3553</v>
      </c>
      <c r="B313" s="9" t="s">
        <v>3552</v>
      </c>
      <c r="C313" s="3" t="s">
        <v>7663</v>
      </c>
      <c r="D313" s="12">
        <v>5500</v>
      </c>
      <c r="E313" s="13">
        <v>5845</v>
      </c>
      <c r="F313" s="11" t="s">
        <v>8218</v>
      </c>
      <c r="G313" s="11" t="s">
        <v>8223</v>
      </c>
      <c r="H313" s="11" t="s">
        <v>8245</v>
      </c>
      <c r="I313" s="11">
        <v>1439337600</v>
      </c>
      <c r="J313" s="11">
        <v>1436575280</v>
      </c>
      <c r="K313" s="11" t="b">
        <v>0</v>
      </c>
      <c r="L313" s="11">
        <v>104</v>
      </c>
      <c r="M313" s="11" t="b">
        <v>1</v>
      </c>
      <c r="N313" s="11" t="s">
        <v>8269</v>
      </c>
      <c r="O313" s="14">
        <v>106</v>
      </c>
      <c r="P313" s="11">
        <v>56.2</v>
      </c>
      <c r="Q313" s="16" t="s">
        <v>8315</v>
      </c>
      <c r="R313" s="11" t="s">
        <v>8316</v>
      </c>
      <c r="S313" s="21">
        <v>42196.028703703705</v>
      </c>
      <c r="T313" s="21">
        <v>42228</v>
      </c>
    </row>
    <row r="314" spans="1:20" ht="177" x14ac:dyDescent="0.25">
      <c r="A314">
        <v>3554</v>
      </c>
      <c r="B314" s="9" t="s">
        <v>3553</v>
      </c>
      <c r="C314" s="3" t="s">
        <v>7664</v>
      </c>
      <c r="D314" s="12">
        <v>5000</v>
      </c>
      <c r="E314" s="13">
        <v>5671.11</v>
      </c>
      <c r="F314" s="11" t="s">
        <v>8218</v>
      </c>
      <c r="G314" s="11" t="s">
        <v>8223</v>
      </c>
      <c r="H314" s="11" t="s">
        <v>8245</v>
      </c>
      <c r="I314" s="11">
        <v>1423674000</v>
      </c>
      <c r="J314" s="11">
        <v>1421025159</v>
      </c>
      <c r="K314" s="11" t="b">
        <v>0</v>
      </c>
      <c r="L314" s="11">
        <v>53</v>
      </c>
      <c r="M314" s="11" t="b">
        <v>1</v>
      </c>
      <c r="N314" s="11" t="s">
        <v>8269</v>
      </c>
      <c r="O314" s="14">
        <v>113</v>
      </c>
      <c r="P314" s="11">
        <v>107</v>
      </c>
      <c r="Q314" s="16" t="s">
        <v>8315</v>
      </c>
      <c r="R314" s="11" t="s">
        <v>8316</v>
      </c>
      <c r="S314" s="21">
        <v>42016.050451388888</v>
      </c>
      <c r="T314" s="21">
        <v>42046.708333333328</v>
      </c>
    </row>
    <row r="315" spans="1:20" ht="225" x14ac:dyDescent="0.25">
      <c r="A315">
        <v>3557</v>
      </c>
      <c r="B315" s="9" t="s">
        <v>3556</v>
      </c>
      <c r="C315" s="3" t="s">
        <v>7667</v>
      </c>
      <c r="D315" s="12">
        <v>100000</v>
      </c>
      <c r="E315" s="13">
        <v>100036</v>
      </c>
      <c r="F315" s="11" t="s">
        <v>8218</v>
      </c>
      <c r="G315" s="11" t="s">
        <v>8223</v>
      </c>
      <c r="H315" s="11" t="s">
        <v>8245</v>
      </c>
      <c r="I315" s="11">
        <v>1399271911</v>
      </c>
      <c r="J315" s="11">
        <v>1396334311</v>
      </c>
      <c r="K315" s="11" t="b">
        <v>0</v>
      </c>
      <c r="L315" s="11">
        <v>558</v>
      </c>
      <c r="M315" s="11" t="b">
        <v>1</v>
      </c>
      <c r="N315" s="11" t="s">
        <v>8269</v>
      </c>
      <c r="O315" s="14">
        <v>100</v>
      </c>
      <c r="P315" s="11">
        <v>179.28</v>
      </c>
      <c r="Q315" s="16" t="s">
        <v>8315</v>
      </c>
      <c r="R315" s="11" t="s">
        <v>8316</v>
      </c>
      <c r="S315" s="21">
        <v>41730.276747685188</v>
      </c>
      <c r="T315" s="21">
        <v>41764.276747685188</v>
      </c>
    </row>
    <row r="316" spans="1:20" ht="257" x14ac:dyDescent="0.25">
      <c r="A316">
        <v>3561</v>
      </c>
      <c r="B316" s="9" t="s">
        <v>3560</v>
      </c>
      <c r="C316" s="3" t="s">
        <v>7671</v>
      </c>
      <c r="D316" s="12">
        <v>2500</v>
      </c>
      <c r="E316" s="13">
        <v>2560</v>
      </c>
      <c r="F316" s="11" t="s">
        <v>8218</v>
      </c>
      <c r="G316" s="11" t="s">
        <v>8223</v>
      </c>
      <c r="H316" s="11" t="s">
        <v>8245</v>
      </c>
      <c r="I316" s="11">
        <v>1438799760</v>
      </c>
      <c r="J316" s="11">
        <v>1437236378</v>
      </c>
      <c r="K316" s="11" t="b">
        <v>0</v>
      </c>
      <c r="L316" s="11">
        <v>54</v>
      </c>
      <c r="M316" s="11" t="b">
        <v>1</v>
      </c>
      <c r="N316" s="11" t="s">
        <v>8269</v>
      </c>
      <c r="O316" s="14">
        <v>102</v>
      </c>
      <c r="P316" s="11">
        <v>47.41</v>
      </c>
      <c r="Q316" s="16" t="s">
        <v>8315</v>
      </c>
      <c r="R316" s="11" t="s">
        <v>8316</v>
      </c>
      <c r="S316" s="21">
        <v>42203.680300925931</v>
      </c>
      <c r="T316" s="21">
        <v>42221.774999999994</v>
      </c>
    </row>
    <row r="317" spans="1:20" ht="241" x14ac:dyDescent="0.25">
      <c r="A317">
        <v>3565</v>
      </c>
      <c r="B317" s="9" t="s">
        <v>3564</v>
      </c>
      <c r="C317" s="3" t="s">
        <v>7675</v>
      </c>
      <c r="D317" s="12">
        <v>900</v>
      </c>
      <c r="E317" s="13">
        <v>1175</v>
      </c>
      <c r="F317" s="11" t="s">
        <v>8218</v>
      </c>
      <c r="G317" s="11" t="s">
        <v>8223</v>
      </c>
      <c r="H317" s="11" t="s">
        <v>8245</v>
      </c>
      <c r="I317" s="11">
        <v>1420048208</v>
      </c>
      <c r="J317" s="11">
        <v>1417456208</v>
      </c>
      <c r="K317" s="11" t="b">
        <v>0</v>
      </c>
      <c r="L317" s="11">
        <v>12</v>
      </c>
      <c r="M317" s="11" t="b">
        <v>1</v>
      </c>
      <c r="N317" s="11" t="s">
        <v>8269</v>
      </c>
      <c r="O317" s="14">
        <v>131</v>
      </c>
      <c r="P317" s="11">
        <v>97.92</v>
      </c>
      <c r="Q317" s="16" t="s">
        <v>8315</v>
      </c>
      <c r="R317" s="11" t="s">
        <v>8316</v>
      </c>
      <c r="S317" s="21">
        <v>41974.743148148147</v>
      </c>
      <c r="T317" s="21">
        <v>42004.743148148147</v>
      </c>
    </row>
    <row r="318" spans="1:20" ht="209" x14ac:dyDescent="0.25">
      <c r="A318">
        <v>3568</v>
      </c>
      <c r="B318" s="9" t="s">
        <v>3567</v>
      </c>
      <c r="C318" s="3" t="s">
        <v>7678</v>
      </c>
      <c r="D318" s="12">
        <v>1000</v>
      </c>
      <c r="E318" s="13">
        <v>1110</v>
      </c>
      <c r="F318" s="11" t="s">
        <v>8218</v>
      </c>
      <c r="G318" s="11" t="s">
        <v>8223</v>
      </c>
      <c r="H318" s="11" t="s">
        <v>8245</v>
      </c>
      <c r="I318" s="11">
        <v>1410975994</v>
      </c>
      <c r="J318" s="11">
        <v>1408383994</v>
      </c>
      <c r="K318" s="11" t="b">
        <v>0</v>
      </c>
      <c r="L318" s="11">
        <v>19</v>
      </c>
      <c r="M318" s="11" t="b">
        <v>1</v>
      </c>
      <c r="N318" s="11" t="s">
        <v>8269</v>
      </c>
      <c r="O318" s="14">
        <v>111</v>
      </c>
      <c r="P318" s="11">
        <v>58.42</v>
      </c>
      <c r="Q318" s="16" t="s">
        <v>8315</v>
      </c>
      <c r="R318" s="11" t="s">
        <v>8316</v>
      </c>
      <c r="S318" s="21">
        <v>41869.740671296298</v>
      </c>
      <c r="T318" s="21">
        <v>41899.740671296298</v>
      </c>
    </row>
    <row r="319" spans="1:20" ht="193" x14ac:dyDescent="0.25">
      <c r="A319">
        <v>3569</v>
      </c>
      <c r="B319" s="9" t="s">
        <v>3568</v>
      </c>
      <c r="C319" s="3" t="s">
        <v>7679</v>
      </c>
      <c r="D319" s="12">
        <v>5000</v>
      </c>
      <c r="E319" s="13">
        <v>5024</v>
      </c>
      <c r="F319" s="11" t="s">
        <v>8218</v>
      </c>
      <c r="G319" s="11" t="s">
        <v>8223</v>
      </c>
      <c r="H319" s="11" t="s">
        <v>8245</v>
      </c>
      <c r="I319" s="11">
        <v>1420734696</v>
      </c>
      <c r="J319" s="11">
        <v>1418142696</v>
      </c>
      <c r="K319" s="11" t="b">
        <v>0</v>
      </c>
      <c r="L319" s="11">
        <v>41</v>
      </c>
      <c r="M319" s="11" t="b">
        <v>1</v>
      </c>
      <c r="N319" s="11" t="s">
        <v>8269</v>
      </c>
      <c r="O319" s="14">
        <v>100</v>
      </c>
      <c r="P319" s="11">
        <v>122.54</v>
      </c>
      <c r="Q319" s="16" t="s">
        <v>8315</v>
      </c>
      <c r="R319" s="11" t="s">
        <v>8316</v>
      </c>
      <c r="S319" s="21">
        <v>41982.688611111109</v>
      </c>
      <c r="T319" s="21">
        <v>42012.688611111109</v>
      </c>
    </row>
    <row r="320" spans="1:20" ht="193" x14ac:dyDescent="0.25">
      <c r="A320">
        <v>3570</v>
      </c>
      <c r="B320" s="9" t="s">
        <v>3569</v>
      </c>
      <c r="C320" s="3" t="s">
        <v>7680</v>
      </c>
      <c r="D320" s="12">
        <v>2000</v>
      </c>
      <c r="E320" s="13">
        <v>2287</v>
      </c>
      <c r="F320" s="11" t="s">
        <v>8218</v>
      </c>
      <c r="G320" s="11" t="s">
        <v>8223</v>
      </c>
      <c r="H320" s="11" t="s">
        <v>8245</v>
      </c>
      <c r="I320" s="11">
        <v>1420009200</v>
      </c>
      <c r="J320" s="11">
        <v>1417593483</v>
      </c>
      <c r="K320" s="11" t="b">
        <v>0</v>
      </c>
      <c r="L320" s="11">
        <v>26</v>
      </c>
      <c r="M320" s="11" t="b">
        <v>1</v>
      </c>
      <c r="N320" s="11" t="s">
        <v>8269</v>
      </c>
      <c r="O320" s="14">
        <v>114</v>
      </c>
      <c r="P320" s="11">
        <v>87.96</v>
      </c>
      <c r="Q320" s="16" t="s">
        <v>8315</v>
      </c>
      <c r="R320" s="11" t="s">
        <v>8316</v>
      </c>
      <c r="S320" s="21">
        <v>41976.331979166673</v>
      </c>
      <c r="T320" s="21">
        <v>42004.291666666672</v>
      </c>
    </row>
    <row r="321" spans="1:20" ht="209" x14ac:dyDescent="0.25">
      <c r="A321">
        <v>3574</v>
      </c>
      <c r="B321" s="9" t="s">
        <v>3573</v>
      </c>
      <c r="C321" s="3" t="s">
        <v>7684</v>
      </c>
      <c r="D321" s="12">
        <v>5800</v>
      </c>
      <c r="E321" s="13">
        <v>6155</v>
      </c>
      <c r="F321" s="11" t="s">
        <v>8218</v>
      </c>
      <c r="G321" s="11" t="s">
        <v>8223</v>
      </c>
      <c r="H321" s="11" t="s">
        <v>8245</v>
      </c>
      <c r="I321" s="11">
        <v>1415921848</v>
      </c>
      <c r="J321" s="11">
        <v>1413326248</v>
      </c>
      <c r="K321" s="11" t="b">
        <v>0</v>
      </c>
      <c r="L321" s="11">
        <v>45</v>
      </c>
      <c r="M321" s="11" t="b">
        <v>1</v>
      </c>
      <c r="N321" s="11" t="s">
        <v>8269</v>
      </c>
      <c r="O321" s="14">
        <v>106</v>
      </c>
      <c r="P321" s="11">
        <v>136.78</v>
      </c>
      <c r="Q321" s="16" t="s">
        <v>8315</v>
      </c>
      <c r="R321" s="11" t="s">
        <v>8316</v>
      </c>
      <c r="S321" s="21">
        <v>41926.942685185182</v>
      </c>
      <c r="T321" s="21">
        <v>41956.984351851846</v>
      </c>
    </row>
    <row r="322" spans="1:20" ht="209" x14ac:dyDescent="0.25">
      <c r="A322">
        <v>3575</v>
      </c>
      <c r="B322" s="9" t="s">
        <v>3574</v>
      </c>
      <c r="C322" s="3" t="s">
        <v>7685</v>
      </c>
      <c r="D322" s="12">
        <v>10000</v>
      </c>
      <c r="E322" s="13">
        <v>10133</v>
      </c>
      <c r="F322" s="11" t="s">
        <v>8218</v>
      </c>
      <c r="G322" s="11" t="s">
        <v>8223</v>
      </c>
      <c r="H322" s="11" t="s">
        <v>8245</v>
      </c>
      <c r="I322" s="11">
        <v>1470887940</v>
      </c>
      <c r="J322" s="11">
        <v>1468176527</v>
      </c>
      <c r="K322" s="11" t="b">
        <v>0</v>
      </c>
      <c r="L322" s="11">
        <v>102</v>
      </c>
      <c r="M322" s="11" t="b">
        <v>1</v>
      </c>
      <c r="N322" s="11" t="s">
        <v>8269</v>
      </c>
      <c r="O322" s="14">
        <v>101</v>
      </c>
      <c r="P322" s="11">
        <v>99.34</v>
      </c>
      <c r="Q322" s="16" t="s">
        <v>8315</v>
      </c>
      <c r="R322" s="11" t="s">
        <v>8316</v>
      </c>
      <c r="S322" s="21">
        <v>42561.783877314811</v>
      </c>
      <c r="T322" s="21">
        <v>42593.165972222225</v>
      </c>
    </row>
    <row r="323" spans="1:20" ht="177" x14ac:dyDescent="0.25">
      <c r="A323">
        <v>3576</v>
      </c>
      <c r="B323" s="9" t="s">
        <v>3575</v>
      </c>
      <c r="C323" s="3" t="s">
        <v>7686</v>
      </c>
      <c r="D323" s="12">
        <v>100</v>
      </c>
      <c r="E323" s="13">
        <v>100</v>
      </c>
      <c r="F323" s="11" t="s">
        <v>8218</v>
      </c>
      <c r="G323" s="11" t="s">
        <v>8223</v>
      </c>
      <c r="H323" s="11" t="s">
        <v>8245</v>
      </c>
      <c r="I323" s="11">
        <v>1480947054</v>
      </c>
      <c r="J323" s="11">
        <v>1475759454</v>
      </c>
      <c r="K323" s="11" t="b">
        <v>0</v>
      </c>
      <c r="L323" s="11">
        <v>5</v>
      </c>
      <c r="M323" s="11" t="b">
        <v>1</v>
      </c>
      <c r="N323" s="11" t="s">
        <v>8269</v>
      </c>
      <c r="O323" s="14">
        <v>100</v>
      </c>
      <c r="P323" s="11">
        <v>20</v>
      </c>
      <c r="Q323" s="16" t="s">
        <v>8315</v>
      </c>
      <c r="R323" s="11" t="s">
        <v>8316</v>
      </c>
      <c r="S323" s="21">
        <v>42649.54923611111</v>
      </c>
      <c r="T323" s="21">
        <v>42709.590902777782</v>
      </c>
    </row>
    <row r="324" spans="1:20" ht="193" x14ac:dyDescent="0.25">
      <c r="A324">
        <v>3577</v>
      </c>
      <c r="B324" s="9" t="s">
        <v>3576</v>
      </c>
      <c r="C324" s="3" t="s">
        <v>7687</v>
      </c>
      <c r="D324" s="12">
        <v>600</v>
      </c>
      <c r="E324" s="13">
        <v>780</v>
      </c>
      <c r="F324" s="11" t="s">
        <v>8218</v>
      </c>
      <c r="G324" s="11" t="s">
        <v>8223</v>
      </c>
      <c r="H324" s="11" t="s">
        <v>8245</v>
      </c>
      <c r="I324" s="11">
        <v>1430029680</v>
      </c>
      <c r="J324" s="11">
        <v>1427741583</v>
      </c>
      <c r="K324" s="11" t="b">
        <v>0</v>
      </c>
      <c r="L324" s="11">
        <v>27</v>
      </c>
      <c r="M324" s="11" t="b">
        <v>1</v>
      </c>
      <c r="N324" s="11" t="s">
        <v>8269</v>
      </c>
      <c r="O324" s="14">
        <v>130</v>
      </c>
      <c r="P324" s="11">
        <v>28.89</v>
      </c>
      <c r="Q324" s="16" t="s">
        <v>8315</v>
      </c>
      <c r="R324" s="11" t="s">
        <v>8316</v>
      </c>
      <c r="S324" s="21">
        <v>42093.786840277782</v>
      </c>
      <c r="T324" s="21">
        <v>42120.26944444445</v>
      </c>
    </row>
    <row r="325" spans="1:20" ht="193" x14ac:dyDescent="0.25">
      <c r="A325">
        <v>3580</v>
      </c>
      <c r="B325" s="9" t="s">
        <v>3579</v>
      </c>
      <c r="C325" s="3" t="s">
        <v>7690</v>
      </c>
      <c r="D325" s="12">
        <v>900</v>
      </c>
      <c r="E325" s="13">
        <v>1025</v>
      </c>
      <c r="F325" s="11" t="s">
        <v>8218</v>
      </c>
      <c r="G325" s="11" t="s">
        <v>8223</v>
      </c>
      <c r="H325" s="11" t="s">
        <v>8245</v>
      </c>
      <c r="I325" s="11">
        <v>1425185940</v>
      </c>
      <c r="J325" s="11">
        <v>1421900022</v>
      </c>
      <c r="K325" s="11" t="b">
        <v>0</v>
      </c>
      <c r="L325" s="11">
        <v>27</v>
      </c>
      <c r="M325" s="11" t="b">
        <v>1</v>
      </c>
      <c r="N325" s="11" t="s">
        <v>8269</v>
      </c>
      <c r="O325" s="14">
        <v>114</v>
      </c>
      <c r="P325" s="11">
        <v>37.96</v>
      </c>
      <c r="Q325" s="16" t="s">
        <v>8315</v>
      </c>
      <c r="R325" s="11" t="s">
        <v>8316</v>
      </c>
      <c r="S325" s="21">
        <v>42026.176180555558</v>
      </c>
      <c r="T325" s="21">
        <v>42064.207638888889</v>
      </c>
    </row>
    <row r="326" spans="1:20" ht="193" x14ac:dyDescent="0.25">
      <c r="A326">
        <v>3582</v>
      </c>
      <c r="B326" s="9" t="s">
        <v>3581</v>
      </c>
      <c r="C326" s="3" t="s">
        <v>7692</v>
      </c>
      <c r="D326" s="12">
        <v>1000</v>
      </c>
      <c r="E326" s="13">
        <v>2870</v>
      </c>
      <c r="F326" s="11" t="s">
        <v>8218</v>
      </c>
      <c r="G326" s="11" t="s">
        <v>8223</v>
      </c>
      <c r="H326" s="11" t="s">
        <v>8245</v>
      </c>
      <c r="I326" s="11">
        <v>1459822682</v>
      </c>
      <c r="J326" s="11">
        <v>1458613082</v>
      </c>
      <c r="K326" s="11" t="b">
        <v>0</v>
      </c>
      <c r="L326" s="11">
        <v>49</v>
      </c>
      <c r="M326" s="11" t="b">
        <v>1</v>
      </c>
      <c r="N326" s="11" t="s">
        <v>8269</v>
      </c>
      <c r="O326" s="14">
        <v>287</v>
      </c>
      <c r="P326" s="11">
        <v>58.57</v>
      </c>
      <c r="Q326" s="16" t="s">
        <v>8315</v>
      </c>
      <c r="R326" s="11" t="s">
        <v>8316</v>
      </c>
      <c r="S326" s="21">
        <v>42451.095856481479</v>
      </c>
      <c r="T326" s="21">
        <v>42465.095856481479</v>
      </c>
    </row>
    <row r="327" spans="1:20" ht="193" x14ac:dyDescent="0.25">
      <c r="A327">
        <v>3583</v>
      </c>
      <c r="B327" s="9" t="s">
        <v>3582</v>
      </c>
      <c r="C327" s="3" t="s">
        <v>7693</v>
      </c>
      <c r="D327" s="12">
        <v>3000</v>
      </c>
      <c r="E327" s="13">
        <v>3255</v>
      </c>
      <c r="F327" s="11" t="s">
        <v>8218</v>
      </c>
      <c r="G327" s="11" t="s">
        <v>8223</v>
      </c>
      <c r="H327" s="11" t="s">
        <v>8245</v>
      </c>
      <c r="I327" s="11">
        <v>1460970805</v>
      </c>
      <c r="J327" s="11">
        <v>1455790405</v>
      </c>
      <c r="K327" s="11" t="b">
        <v>0</v>
      </c>
      <c r="L327" s="11">
        <v>24</v>
      </c>
      <c r="M327" s="11" t="b">
        <v>1</v>
      </c>
      <c r="N327" s="11" t="s">
        <v>8269</v>
      </c>
      <c r="O327" s="14">
        <v>109</v>
      </c>
      <c r="P327" s="11">
        <v>135.63</v>
      </c>
      <c r="Q327" s="16" t="s">
        <v>8315</v>
      </c>
      <c r="R327" s="11" t="s">
        <v>8316</v>
      </c>
      <c r="S327" s="21">
        <v>42418.425983796296</v>
      </c>
      <c r="T327" s="21">
        <v>42478.384317129632</v>
      </c>
    </row>
    <row r="328" spans="1:20" ht="177" x14ac:dyDescent="0.25">
      <c r="A328">
        <v>3585</v>
      </c>
      <c r="B328" s="9" t="s">
        <v>3584</v>
      </c>
      <c r="C328" s="3" t="s">
        <v>7695</v>
      </c>
      <c r="D328" s="12">
        <v>3400</v>
      </c>
      <c r="E328" s="13">
        <v>4050</v>
      </c>
      <c r="F328" s="11" t="s">
        <v>8218</v>
      </c>
      <c r="G328" s="11" t="s">
        <v>8223</v>
      </c>
      <c r="H328" s="11" t="s">
        <v>8245</v>
      </c>
      <c r="I328" s="11">
        <v>1419181890</v>
      </c>
      <c r="J328" s="11">
        <v>1416589890</v>
      </c>
      <c r="K328" s="11" t="b">
        <v>0</v>
      </c>
      <c r="L328" s="11">
        <v>23</v>
      </c>
      <c r="M328" s="11" t="b">
        <v>1</v>
      </c>
      <c r="N328" s="11" t="s">
        <v>8269</v>
      </c>
      <c r="O328" s="14">
        <v>119</v>
      </c>
      <c r="P328" s="11">
        <v>176.09</v>
      </c>
      <c r="Q328" s="16" t="s">
        <v>8315</v>
      </c>
      <c r="R328" s="11" t="s">
        <v>8316</v>
      </c>
      <c r="S328" s="21">
        <v>41964.716319444444</v>
      </c>
      <c r="T328" s="21">
        <v>41994.716319444444</v>
      </c>
    </row>
    <row r="329" spans="1:20" ht="81" x14ac:dyDescent="0.25">
      <c r="A329">
        <v>3586</v>
      </c>
      <c r="B329" s="9" t="s">
        <v>3585</v>
      </c>
      <c r="C329" s="3" t="s">
        <v>7696</v>
      </c>
      <c r="D329" s="12">
        <v>7500</v>
      </c>
      <c r="E329" s="13">
        <v>8207</v>
      </c>
      <c r="F329" s="11" t="s">
        <v>8218</v>
      </c>
      <c r="G329" s="11" t="s">
        <v>8223</v>
      </c>
      <c r="H329" s="11" t="s">
        <v>8245</v>
      </c>
      <c r="I329" s="11">
        <v>1474649070</v>
      </c>
      <c r="J329" s="11">
        <v>1469465070</v>
      </c>
      <c r="K329" s="11" t="b">
        <v>0</v>
      </c>
      <c r="L329" s="11">
        <v>54</v>
      </c>
      <c r="M329" s="11" t="b">
        <v>1</v>
      </c>
      <c r="N329" s="11" t="s">
        <v>8269</v>
      </c>
      <c r="O329" s="14">
        <v>109</v>
      </c>
      <c r="P329" s="11">
        <v>151.97999999999999</v>
      </c>
      <c r="Q329" s="16" t="s">
        <v>8315</v>
      </c>
      <c r="R329" s="11" t="s">
        <v>8316</v>
      </c>
      <c r="S329" s="21">
        <v>42576.697569444441</v>
      </c>
      <c r="T329" s="21">
        <v>42636.697569444441</v>
      </c>
    </row>
    <row r="330" spans="1:20" ht="193" x14ac:dyDescent="0.25">
      <c r="A330">
        <v>3589</v>
      </c>
      <c r="B330" s="9" t="s">
        <v>3588</v>
      </c>
      <c r="C330" s="3" t="s">
        <v>7699</v>
      </c>
      <c r="D330" s="12">
        <v>4000</v>
      </c>
      <c r="E330" s="13">
        <v>5100</v>
      </c>
      <c r="F330" s="11" t="s">
        <v>8218</v>
      </c>
      <c r="G330" s="11" t="s">
        <v>8223</v>
      </c>
      <c r="H330" s="11" t="s">
        <v>8245</v>
      </c>
      <c r="I330" s="11">
        <v>1432654347</v>
      </c>
      <c r="J330" s="11">
        <v>1430494347</v>
      </c>
      <c r="K330" s="11" t="b">
        <v>0</v>
      </c>
      <c r="L330" s="11">
        <v>62</v>
      </c>
      <c r="M330" s="11" t="b">
        <v>1</v>
      </c>
      <c r="N330" s="11" t="s">
        <v>8269</v>
      </c>
      <c r="O330" s="14">
        <v>128</v>
      </c>
      <c r="P330" s="11">
        <v>82.26</v>
      </c>
      <c r="Q330" s="16" t="s">
        <v>8315</v>
      </c>
      <c r="R330" s="11" t="s">
        <v>8316</v>
      </c>
      <c r="S330" s="21">
        <v>42125.647534722222</v>
      </c>
      <c r="T330" s="21">
        <v>42150.647534722222</v>
      </c>
    </row>
    <row r="331" spans="1:20" ht="225" x14ac:dyDescent="0.25">
      <c r="A331">
        <v>3591</v>
      </c>
      <c r="B331" s="9" t="s">
        <v>3590</v>
      </c>
      <c r="C331" s="3" t="s">
        <v>7701</v>
      </c>
      <c r="D331" s="12">
        <v>700</v>
      </c>
      <c r="E331" s="13">
        <v>1225</v>
      </c>
      <c r="F331" s="11" t="s">
        <v>8218</v>
      </c>
      <c r="G331" s="11" t="s">
        <v>8223</v>
      </c>
      <c r="H331" s="11" t="s">
        <v>8245</v>
      </c>
      <c r="I331" s="11">
        <v>1422075540</v>
      </c>
      <c r="J331" s="11">
        <v>1419979544</v>
      </c>
      <c r="K331" s="11" t="b">
        <v>0</v>
      </c>
      <c r="L331" s="11">
        <v>18</v>
      </c>
      <c r="M331" s="11" t="b">
        <v>1</v>
      </c>
      <c r="N331" s="11" t="s">
        <v>8269</v>
      </c>
      <c r="O331" s="14">
        <v>175</v>
      </c>
      <c r="P331" s="11">
        <v>68.06</v>
      </c>
      <c r="Q331" s="16" t="s">
        <v>8315</v>
      </c>
      <c r="R331" s="11" t="s">
        <v>8316</v>
      </c>
      <c r="S331" s="21">
        <v>42003.948425925926</v>
      </c>
      <c r="T331" s="21">
        <v>42028.207638888889</v>
      </c>
    </row>
    <row r="332" spans="1:20" ht="177" x14ac:dyDescent="0.25">
      <c r="A332">
        <v>3592</v>
      </c>
      <c r="B332" s="9" t="s">
        <v>3591</v>
      </c>
      <c r="C332" s="3" t="s">
        <v>7702</v>
      </c>
      <c r="D332" s="12">
        <v>2000</v>
      </c>
      <c r="E332" s="13">
        <v>2545</v>
      </c>
      <c r="F332" s="11" t="s">
        <v>8218</v>
      </c>
      <c r="G332" s="11" t="s">
        <v>8223</v>
      </c>
      <c r="H332" s="11" t="s">
        <v>8245</v>
      </c>
      <c r="I332" s="11">
        <v>1423630740</v>
      </c>
      <c r="J332" s="11">
        <v>1418673307</v>
      </c>
      <c r="K332" s="11" t="b">
        <v>0</v>
      </c>
      <c r="L332" s="11">
        <v>35</v>
      </c>
      <c r="M332" s="11" t="b">
        <v>1</v>
      </c>
      <c r="N332" s="11" t="s">
        <v>8269</v>
      </c>
      <c r="O332" s="14">
        <v>127</v>
      </c>
      <c r="P332" s="11">
        <v>72.709999999999994</v>
      </c>
      <c r="Q332" s="16" t="s">
        <v>8315</v>
      </c>
      <c r="R332" s="11" t="s">
        <v>8316</v>
      </c>
      <c r="S332" s="21">
        <v>41988.829942129625</v>
      </c>
      <c r="T332" s="21">
        <v>42046.207638888889</v>
      </c>
    </row>
    <row r="333" spans="1:20" ht="177" x14ac:dyDescent="0.25">
      <c r="A333">
        <v>3593</v>
      </c>
      <c r="B333" s="9" t="s">
        <v>3592</v>
      </c>
      <c r="C333" s="3" t="s">
        <v>7703</v>
      </c>
      <c r="D333" s="12">
        <v>3000</v>
      </c>
      <c r="E333" s="13">
        <v>3319</v>
      </c>
      <c r="F333" s="11" t="s">
        <v>8218</v>
      </c>
      <c r="G333" s="11" t="s">
        <v>8223</v>
      </c>
      <c r="H333" s="11" t="s">
        <v>8245</v>
      </c>
      <c r="I333" s="11">
        <v>1420489560</v>
      </c>
      <c r="J333" s="11">
        <v>1417469639</v>
      </c>
      <c r="K333" s="11" t="b">
        <v>0</v>
      </c>
      <c r="L333" s="11">
        <v>43</v>
      </c>
      <c r="M333" s="11" t="b">
        <v>1</v>
      </c>
      <c r="N333" s="11" t="s">
        <v>8269</v>
      </c>
      <c r="O333" s="14">
        <v>111</v>
      </c>
      <c r="P333" s="11">
        <v>77.19</v>
      </c>
      <c r="Q333" s="16" t="s">
        <v>8315</v>
      </c>
      <c r="R333" s="11" t="s">
        <v>8316</v>
      </c>
      <c r="S333" s="21">
        <v>41974.898599537039</v>
      </c>
      <c r="T333" s="21">
        <v>42009.851388888885</v>
      </c>
    </row>
    <row r="334" spans="1:20" ht="225" x14ac:dyDescent="0.25">
      <c r="A334">
        <v>3594</v>
      </c>
      <c r="B334" s="9" t="s">
        <v>3593</v>
      </c>
      <c r="C334" s="3" t="s">
        <v>7704</v>
      </c>
      <c r="D334" s="12">
        <v>1600</v>
      </c>
      <c r="E334" s="13">
        <v>2015</v>
      </c>
      <c r="F334" s="11" t="s">
        <v>8218</v>
      </c>
      <c r="G334" s="11" t="s">
        <v>8223</v>
      </c>
      <c r="H334" s="11" t="s">
        <v>8245</v>
      </c>
      <c r="I334" s="11">
        <v>1472952982</v>
      </c>
      <c r="J334" s="11">
        <v>1470792982</v>
      </c>
      <c r="K334" s="11" t="b">
        <v>0</v>
      </c>
      <c r="L334" s="11">
        <v>36</v>
      </c>
      <c r="M334" s="11" t="b">
        <v>1</v>
      </c>
      <c r="N334" s="11" t="s">
        <v>8269</v>
      </c>
      <c r="O334" s="14">
        <v>126</v>
      </c>
      <c r="P334" s="11">
        <v>55.97</v>
      </c>
      <c r="Q334" s="16" t="s">
        <v>8315</v>
      </c>
      <c r="R334" s="11" t="s">
        <v>8316</v>
      </c>
      <c r="S334" s="21">
        <v>42592.066921296297</v>
      </c>
      <c r="T334" s="21">
        <v>42617.066921296297</v>
      </c>
    </row>
    <row r="335" spans="1:20" ht="113" x14ac:dyDescent="0.25">
      <c r="A335">
        <v>3595</v>
      </c>
      <c r="B335" s="9" t="s">
        <v>3594</v>
      </c>
      <c r="C335" s="3" t="s">
        <v>7705</v>
      </c>
      <c r="D335" s="12">
        <v>2600</v>
      </c>
      <c r="E335" s="13">
        <v>3081</v>
      </c>
      <c r="F335" s="11" t="s">
        <v>8218</v>
      </c>
      <c r="G335" s="11" t="s">
        <v>8223</v>
      </c>
      <c r="H335" s="11" t="s">
        <v>8245</v>
      </c>
      <c r="I335" s="11">
        <v>1426229940</v>
      </c>
      <c r="J335" s="11">
        <v>1423959123</v>
      </c>
      <c r="K335" s="11" t="b">
        <v>0</v>
      </c>
      <c r="L335" s="11">
        <v>62</v>
      </c>
      <c r="M335" s="11" t="b">
        <v>1</v>
      </c>
      <c r="N335" s="11" t="s">
        <v>8269</v>
      </c>
      <c r="O335" s="14">
        <v>119</v>
      </c>
      <c r="P335" s="11">
        <v>49.69</v>
      </c>
      <c r="Q335" s="16" t="s">
        <v>8315</v>
      </c>
      <c r="R335" s="11" t="s">
        <v>8316</v>
      </c>
      <c r="S335" s="21">
        <v>42050.008368055554</v>
      </c>
      <c r="T335" s="21">
        <v>42076.290972222225</v>
      </c>
    </row>
    <row r="336" spans="1:20" ht="129" x14ac:dyDescent="0.25">
      <c r="A336">
        <v>3597</v>
      </c>
      <c r="B336" s="9" t="s">
        <v>3596</v>
      </c>
      <c r="C336" s="3" t="s">
        <v>7707</v>
      </c>
      <c r="D336" s="12">
        <v>2500</v>
      </c>
      <c r="E336" s="13">
        <v>2565</v>
      </c>
      <c r="F336" s="11" t="s">
        <v>8218</v>
      </c>
      <c r="G336" s="11" t="s">
        <v>8223</v>
      </c>
      <c r="H336" s="11" t="s">
        <v>8245</v>
      </c>
      <c r="I336" s="11">
        <v>1456984740</v>
      </c>
      <c r="J336" s="11">
        <v>1455717790</v>
      </c>
      <c r="K336" s="11" t="b">
        <v>0</v>
      </c>
      <c r="L336" s="11">
        <v>33</v>
      </c>
      <c r="M336" s="11" t="b">
        <v>1</v>
      </c>
      <c r="N336" s="11" t="s">
        <v>8269</v>
      </c>
      <c r="O336" s="14">
        <v>103</v>
      </c>
      <c r="P336" s="11">
        <v>77.73</v>
      </c>
      <c r="Q336" s="16" t="s">
        <v>8315</v>
      </c>
      <c r="R336" s="11" t="s">
        <v>8316</v>
      </c>
      <c r="S336" s="21">
        <v>42417.585532407407</v>
      </c>
      <c r="T336" s="21">
        <v>42432.249305555553</v>
      </c>
    </row>
    <row r="337" spans="1:20" ht="177" x14ac:dyDescent="0.25">
      <c r="A337">
        <v>3598</v>
      </c>
      <c r="B337" s="9" t="s">
        <v>3597</v>
      </c>
      <c r="C337" s="3" t="s">
        <v>7708</v>
      </c>
      <c r="D337" s="12">
        <v>1000</v>
      </c>
      <c r="E337" s="13">
        <v>1101</v>
      </c>
      <c r="F337" s="11" t="s">
        <v>8218</v>
      </c>
      <c r="G337" s="11" t="s">
        <v>8223</v>
      </c>
      <c r="H337" s="11" t="s">
        <v>8245</v>
      </c>
      <c r="I337" s="11">
        <v>1409720340</v>
      </c>
      <c r="J337" s="11">
        <v>1408129822</v>
      </c>
      <c r="K337" s="11" t="b">
        <v>0</v>
      </c>
      <c r="L337" s="11">
        <v>27</v>
      </c>
      <c r="M337" s="11" t="b">
        <v>1</v>
      </c>
      <c r="N337" s="11" t="s">
        <v>8269</v>
      </c>
      <c r="O337" s="14">
        <v>110</v>
      </c>
      <c r="P337" s="11">
        <v>40.78</v>
      </c>
      <c r="Q337" s="16" t="s">
        <v>8315</v>
      </c>
      <c r="R337" s="11" t="s">
        <v>8316</v>
      </c>
      <c r="S337" s="21">
        <v>41866.79886574074</v>
      </c>
      <c r="T337" s="21">
        <v>41885.207638888889</v>
      </c>
    </row>
    <row r="338" spans="1:20" ht="209" x14ac:dyDescent="0.25">
      <c r="A338">
        <v>3599</v>
      </c>
      <c r="B338" s="9" t="s">
        <v>3598</v>
      </c>
      <c r="C338" s="3" t="s">
        <v>7709</v>
      </c>
      <c r="D338" s="12">
        <v>500</v>
      </c>
      <c r="E338" s="13">
        <v>1010</v>
      </c>
      <c r="F338" s="11" t="s">
        <v>8218</v>
      </c>
      <c r="G338" s="11" t="s">
        <v>8223</v>
      </c>
      <c r="H338" s="11" t="s">
        <v>8245</v>
      </c>
      <c r="I338" s="11">
        <v>1440892800</v>
      </c>
      <c r="J338" s="11">
        <v>1438715077</v>
      </c>
      <c r="K338" s="11" t="b">
        <v>0</v>
      </c>
      <c r="L338" s="11">
        <v>17</v>
      </c>
      <c r="M338" s="11" t="b">
        <v>1</v>
      </c>
      <c r="N338" s="11" t="s">
        <v>8269</v>
      </c>
      <c r="O338" s="14">
        <v>202</v>
      </c>
      <c r="P338" s="11">
        <v>59.41</v>
      </c>
      <c r="Q338" s="16" t="s">
        <v>8315</v>
      </c>
      <c r="R338" s="11" t="s">
        <v>8316</v>
      </c>
      <c r="S338" s="21">
        <v>42220.79487268519</v>
      </c>
      <c r="T338" s="21">
        <v>42246</v>
      </c>
    </row>
    <row r="339" spans="1:20" ht="113" x14ac:dyDescent="0.25">
      <c r="A339">
        <v>3600</v>
      </c>
      <c r="B339" s="9" t="s">
        <v>3599</v>
      </c>
      <c r="C339" s="3" t="s">
        <v>7710</v>
      </c>
      <c r="D339" s="12">
        <v>10</v>
      </c>
      <c r="E339" s="13">
        <v>13</v>
      </c>
      <c r="F339" s="11" t="s">
        <v>8218</v>
      </c>
      <c r="G339" s="11" t="s">
        <v>8223</v>
      </c>
      <c r="H339" s="11" t="s">
        <v>8245</v>
      </c>
      <c r="I339" s="11">
        <v>1476390164</v>
      </c>
      <c r="J339" s="11">
        <v>1473970964</v>
      </c>
      <c r="K339" s="11" t="b">
        <v>0</v>
      </c>
      <c r="L339" s="11">
        <v>4</v>
      </c>
      <c r="M339" s="11" t="b">
        <v>1</v>
      </c>
      <c r="N339" s="11" t="s">
        <v>8269</v>
      </c>
      <c r="O339" s="14">
        <v>130</v>
      </c>
      <c r="P339" s="11">
        <v>3.25</v>
      </c>
      <c r="Q339" s="16" t="s">
        <v>8315</v>
      </c>
      <c r="R339" s="11" t="s">
        <v>8316</v>
      </c>
      <c r="S339" s="21">
        <v>42628.849120370374</v>
      </c>
      <c r="T339" s="21">
        <v>42656.849120370374</v>
      </c>
    </row>
    <row r="340" spans="1:20" ht="209" x14ac:dyDescent="0.25">
      <c r="A340">
        <v>3602</v>
      </c>
      <c r="B340" s="9" t="s">
        <v>3601</v>
      </c>
      <c r="C340" s="3" t="s">
        <v>7712</v>
      </c>
      <c r="D340" s="12">
        <v>4000</v>
      </c>
      <c r="E340" s="13">
        <v>4002</v>
      </c>
      <c r="F340" s="11" t="s">
        <v>8218</v>
      </c>
      <c r="G340" s="11" t="s">
        <v>8223</v>
      </c>
      <c r="H340" s="11" t="s">
        <v>8245</v>
      </c>
      <c r="I340" s="11">
        <v>1463520479</v>
      </c>
      <c r="J340" s="11">
        <v>1458336479</v>
      </c>
      <c r="K340" s="11" t="b">
        <v>0</v>
      </c>
      <c r="L340" s="11">
        <v>49</v>
      </c>
      <c r="M340" s="11" t="b">
        <v>1</v>
      </c>
      <c r="N340" s="11" t="s">
        <v>8269</v>
      </c>
      <c r="O340" s="14">
        <v>100</v>
      </c>
      <c r="P340" s="11">
        <v>81.67</v>
      </c>
      <c r="Q340" s="16" t="s">
        <v>8315</v>
      </c>
      <c r="R340" s="11" t="s">
        <v>8316</v>
      </c>
      <c r="S340" s="21">
        <v>42447.894432870366</v>
      </c>
      <c r="T340" s="21">
        <v>42507.894432870366</v>
      </c>
    </row>
    <row r="341" spans="1:20" ht="241" x14ac:dyDescent="0.25">
      <c r="A341">
        <v>3603</v>
      </c>
      <c r="B341" s="9" t="s">
        <v>3602</v>
      </c>
      <c r="C341" s="3" t="s">
        <v>7713</v>
      </c>
      <c r="D341" s="12">
        <v>1500</v>
      </c>
      <c r="E341" s="13">
        <v>2560</v>
      </c>
      <c r="F341" s="11" t="s">
        <v>8218</v>
      </c>
      <c r="G341" s="11" t="s">
        <v>8223</v>
      </c>
      <c r="H341" s="11" t="s">
        <v>8245</v>
      </c>
      <c r="I341" s="11">
        <v>1446759880</v>
      </c>
      <c r="J341" s="11">
        <v>1444164280</v>
      </c>
      <c r="K341" s="11" t="b">
        <v>0</v>
      </c>
      <c r="L341" s="11">
        <v>57</v>
      </c>
      <c r="M341" s="11" t="b">
        <v>1</v>
      </c>
      <c r="N341" s="11" t="s">
        <v>8269</v>
      </c>
      <c r="O341" s="14">
        <v>171</v>
      </c>
      <c r="P341" s="11">
        <v>44.91</v>
      </c>
      <c r="Q341" s="16" t="s">
        <v>8315</v>
      </c>
      <c r="R341" s="11" t="s">
        <v>8316</v>
      </c>
      <c r="S341" s="21">
        <v>42283.864351851851</v>
      </c>
      <c r="T341" s="21">
        <v>42313.906018518523</v>
      </c>
    </row>
    <row r="342" spans="1:20" ht="209" x14ac:dyDescent="0.25">
      <c r="A342">
        <v>3604</v>
      </c>
      <c r="B342" s="9" t="s">
        <v>3603</v>
      </c>
      <c r="C342" s="3" t="s">
        <v>7714</v>
      </c>
      <c r="D342" s="12">
        <v>3000</v>
      </c>
      <c r="E342" s="13">
        <v>3385</v>
      </c>
      <c r="F342" s="11" t="s">
        <v>8218</v>
      </c>
      <c r="G342" s="11" t="s">
        <v>8223</v>
      </c>
      <c r="H342" s="11" t="s">
        <v>8245</v>
      </c>
      <c r="I342" s="11">
        <v>1461913140</v>
      </c>
      <c r="J342" s="11">
        <v>1461370956</v>
      </c>
      <c r="K342" s="11" t="b">
        <v>0</v>
      </c>
      <c r="L342" s="11">
        <v>69</v>
      </c>
      <c r="M342" s="11" t="b">
        <v>1</v>
      </c>
      <c r="N342" s="11" t="s">
        <v>8269</v>
      </c>
      <c r="O342" s="14">
        <v>113</v>
      </c>
      <c r="P342" s="11">
        <v>49.06</v>
      </c>
      <c r="Q342" s="16" t="s">
        <v>8315</v>
      </c>
      <c r="R342" s="11" t="s">
        <v>8316</v>
      </c>
      <c r="S342" s="21">
        <v>42483.015694444446</v>
      </c>
      <c r="T342" s="21">
        <v>42489.290972222225</v>
      </c>
    </row>
    <row r="343" spans="1:20" ht="145" x14ac:dyDescent="0.25">
      <c r="A343">
        <v>3613</v>
      </c>
      <c r="B343" s="9" t="s">
        <v>3612</v>
      </c>
      <c r="C343" s="3" t="s">
        <v>7723</v>
      </c>
      <c r="D343" s="12">
        <v>1250</v>
      </c>
      <c r="E343" s="13">
        <v>1250</v>
      </c>
      <c r="F343" s="11" t="s">
        <v>8218</v>
      </c>
      <c r="G343" s="11" t="s">
        <v>8223</v>
      </c>
      <c r="H343" s="11" t="s">
        <v>8245</v>
      </c>
      <c r="I343" s="11">
        <v>1403964574</v>
      </c>
      <c r="J343" s="11">
        <v>1401372574</v>
      </c>
      <c r="K343" s="11" t="b">
        <v>0</v>
      </c>
      <c r="L343" s="11">
        <v>20</v>
      </c>
      <c r="M343" s="11" t="b">
        <v>1</v>
      </c>
      <c r="N343" s="11" t="s">
        <v>8269</v>
      </c>
      <c r="O343" s="14">
        <v>100</v>
      </c>
      <c r="P343" s="11">
        <v>62.5</v>
      </c>
      <c r="Q343" s="16" t="s">
        <v>8315</v>
      </c>
      <c r="R343" s="11" t="s">
        <v>8316</v>
      </c>
      <c r="S343" s="21">
        <v>41788.58997685185</v>
      </c>
      <c r="T343" s="21">
        <v>41818.58997685185</v>
      </c>
    </row>
    <row r="344" spans="1:20" ht="193" x14ac:dyDescent="0.25">
      <c r="A344">
        <v>3614</v>
      </c>
      <c r="B344" s="9" t="s">
        <v>3439</v>
      </c>
      <c r="C344" s="3" t="s">
        <v>7724</v>
      </c>
      <c r="D344" s="12">
        <v>2500</v>
      </c>
      <c r="E344" s="13">
        <v>2520</v>
      </c>
      <c r="F344" s="11" t="s">
        <v>8218</v>
      </c>
      <c r="G344" s="11" t="s">
        <v>8223</v>
      </c>
      <c r="H344" s="11" t="s">
        <v>8245</v>
      </c>
      <c r="I344" s="11">
        <v>1434675616</v>
      </c>
      <c r="J344" s="11">
        <v>1432083616</v>
      </c>
      <c r="K344" s="11" t="b">
        <v>0</v>
      </c>
      <c r="L344" s="11">
        <v>71</v>
      </c>
      <c r="M344" s="11" t="b">
        <v>1</v>
      </c>
      <c r="N344" s="11" t="s">
        <v>8269</v>
      </c>
      <c r="O344" s="14">
        <v>101</v>
      </c>
      <c r="P344" s="11">
        <v>35.49</v>
      </c>
      <c r="Q344" s="16" t="s">
        <v>8315</v>
      </c>
      <c r="R344" s="11" t="s">
        <v>8316</v>
      </c>
      <c r="S344" s="21">
        <v>42144.041851851856</v>
      </c>
      <c r="T344" s="21">
        <v>42174.041851851856</v>
      </c>
    </row>
    <row r="345" spans="1:20" ht="225" x14ac:dyDescent="0.25">
      <c r="A345">
        <v>3619</v>
      </c>
      <c r="B345" s="9" t="s">
        <v>3617</v>
      </c>
      <c r="C345" s="3" t="s">
        <v>7729</v>
      </c>
      <c r="D345" s="12">
        <v>1000</v>
      </c>
      <c r="E345" s="13">
        <v>1130</v>
      </c>
      <c r="F345" s="11" t="s">
        <v>8218</v>
      </c>
      <c r="G345" s="11" t="s">
        <v>8223</v>
      </c>
      <c r="H345" s="11" t="s">
        <v>8245</v>
      </c>
      <c r="I345" s="11">
        <v>1479592800</v>
      </c>
      <c r="J345" s="11">
        <v>1476760226</v>
      </c>
      <c r="K345" s="11" t="b">
        <v>0</v>
      </c>
      <c r="L345" s="11">
        <v>17</v>
      </c>
      <c r="M345" s="11" t="b">
        <v>1</v>
      </c>
      <c r="N345" s="11" t="s">
        <v>8269</v>
      </c>
      <c r="O345" s="14">
        <v>113</v>
      </c>
      <c r="P345" s="11">
        <v>66.47</v>
      </c>
      <c r="Q345" s="16" t="s">
        <v>8315</v>
      </c>
      <c r="R345" s="11" t="s">
        <v>8316</v>
      </c>
      <c r="S345" s="21">
        <v>42661.132245370376</v>
      </c>
      <c r="T345" s="21">
        <v>42693.916666666672</v>
      </c>
    </row>
    <row r="346" spans="1:20" ht="209" x14ac:dyDescent="0.25">
      <c r="A346">
        <v>3620</v>
      </c>
      <c r="B346" s="9" t="s">
        <v>3618</v>
      </c>
      <c r="C346" s="3" t="s">
        <v>7730</v>
      </c>
      <c r="D346" s="12">
        <v>10500</v>
      </c>
      <c r="E346" s="13">
        <v>11045</v>
      </c>
      <c r="F346" s="11" t="s">
        <v>8218</v>
      </c>
      <c r="G346" s="11" t="s">
        <v>8223</v>
      </c>
      <c r="H346" s="11" t="s">
        <v>8245</v>
      </c>
      <c r="I346" s="11">
        <v>1425528000</v>
      </c>
      <c r="J346" s="11">
        <v>1422916261</v>
      </c>
      <c r="K346" s="11" t="b">
        <v>0</v>
      </c>
      <c r="L346" s="11">
        <v>197</v>
      </c>
      <c r="M346" s="11" t="b">
        <v>1</v>
      </c>
      <c r="N346" s="11" t="s">
        <v>8269</v>
      </c>
      <c r="O346" s="14">
        <v>105</v>
      </c>
      <c r="P346" s="11">
        <v>56.07</v>
      </c>
      <c r="Q346" s="16" t="s">
        <v>8315</v>
      </c>
      <c r="R346" s="11" t="s">
        <v>8316</v>
      </c>
      <c r="S346" s="21">
        <v>42037.938206018516</v>
      </c>
      <c r="T346" s="21">
        <v>42068.166666666672</v>
      </c>
    </row>
    <row r="347" spans="1:20" ht="225" x14ac:dyDescent="0.25">
      <c r="A347">
        <v>3621</v>
      </c>
      <c r="B347" s="9" t="s">
        <v>3619</v>
      </c>
      <c r="C347" s="3" t="s">
        <v>7731</v>
      </c>
      <c r="D347" s="12">
        <v>3000</v>
      </c>
      <c r="E347" s="13">
        <v>3292</v>
      </c>
      <c r="F347" s="11" t="s">
        <v>8218</v>
      </c>
      <c r="G347" s="11" t="s">
        <v>8223</v>
      </c>
      <c r="H347" s="11" t="s">
        <v>8245</v>
      </c>
      <c r="I347" s="11">
        <v>1475269200</v>
      </c>
      <c r="J347" s="11">
        <v>1473200844</v>
      </c>
      <c r="K347" s="11" t="b">
        <v>0</v>
      </c>
      <c r="L347" s="11">
        <v>70</v>
      </c>
      <c r="M347" s="11" t="b">
        <v>1</v>
      </c>
      <c r="N347" s="11" t="s">
        <v>8269</v>
      </c>
      <c r="O347" s="14">
        <v>110</v>
      </c>
      <c r="P347" s="11">
        <v>47.03</v>
      </c>
      <c r="Q347" s="16" t="s">
        <v>8315</v>
      </c>
      <c r="R347" s="11" t="s">
        <v>8316</v>
      </c>
      <c r="S347" s="21">
        <v>42619.935694444444</v>
      </c>
      <c r="T347" s="21">
        <v>42643.875</v>
      </c>
    </row>
    <row r="348" spans="1:20" ht="129" x14ac:dyDescent="0.25">
      <c r="A348">
        <v>3622</v>
      </c>
      <c r="B348" s="9" t="s">
        <v>3620</v>
      </c>
      <c r="C348" s="3" t="s">
        <v>7732</v>
      </c>
      <c r="D348" s="12">
        <v>1000</v>
      </c>
      <c r="E348" s="13">
        <v>1000.99</v>
      </c>
      <c r="F348" s="11" t="s">
        <v>8218</v>
      </c>
      <c r="G348" s="11" t="s">
        <v>8223</v>
      </c>
      <c r="H348" s="11" t="s">
        <v>8245</v>
      </c>
      <c r="I348" s="11">
        <v>1411874580</v>
      </c>
      <c r="J348" s="11">
        <v>1409030371</v>
      </c>
      <c r="K348" s="11" t="b">
        <v>0</v>
      </c>
      <c r="L348" s="11">
        <v>21</v>
      </c>
      <c r="M348" s="11" t="b">
        <v>1</v>
      </c>
      <c r="N348" s="11" t="s">
        <v>8269</v>
      </c>
      <c r="O348" s="14">
        <v>100</v>
      </c>
      <c r="P348" s="11">
        <v>47.67</v>
      </c>
      <c r="Q348" s="16" t="s">
        <v>8315</v>
      </c>
      <c r="R348" s="11" t="s">
        <v>8316</v>
      </c>
      <c r="S348" s="21">
        <v>41877.221886574072</v>
      </c>
      <c r="T348" s="21">
        <v>41910.140972222223</v>
      </c>
    </row>
    <row r="349" spans="1:20" ht="161" x14ac:dyDescent="0.25">
      <c r="A349">
        <v>3623</v>
      </c>
      <c r="B349" s="9" t="s">
        <v>3621</v>
      </c>
      <c r="C349" s="3" t="s">
        <v>7733</v>
      </c>
      <c r="D349" s="12">
        <v>2500</v>
      </c>
      <c r="E349" s="13">
        <v>3000</v>
      </c>
      <c r="F349" s="11" t="s">
        <v>8218</v>
      </c>
      <c r="G349" s="11" t="s">
        <v>8223</v>
      </c>
      <c r="H349" s="11" t="s">
        <v>8245</v>
      </c>
      <c r="I349" s="11">
        <v>1406358000</v>
      </c>
      <c r="J349" s="11">
        <v>1404841270</v>
      </c>
      <c r="K349" s="11" t="b">
        <v>0</v>
      </c>
      <c r="L349" s="11">
        <v>34</v>
      </c>
      <c r="M349" s="11" t="b">
        <v>1</v>
      </c>
      <c r="N349" s="11" t="s">
        <v>8269</v>
      </c>
      <c r="O349" s="14">
        <v>120</v>
      </c>
      <c r="P349" s="11">
        <v>88.24</v>
      </c>
      <c r="Q349" s="16" t="s">
        <v>8315</v>
      </c>
      <c r="R349" s="11" t="s">
        <v>8316</v>
      </c>
      <c r="S349" s="21">
        <v>41828.736921296295</v>
      </c>
      <c r="T349" s="21">
        <v>41846.291666666664</v>
      </c>
    </row>
    <row r="350" spans="1:20" ht="257" x14ac:dyDescent="0.25">
      <c r="A350">
        <v>3624</v>
      </c>
      <c r="B350" s="9" t="s">
        <v>3622</v>
      </c>
      <c r="C350" s="3" t="s">
        <v>7734</v>
      </c>
      <c r="D350" s="12">
        <v>3000</v>
      </c>
      <c r="E350" s="13">
        <v>3148</v>
      </c>
      <c r="F350" s="11" t="s">
        <v>8218</v>
      </c>
      <c r="G350" s="11" t="s">
        <v>8223</v>
      </c>
      <c r="H350" s="11" t="s">
        <v>8245</v>
      </c>
      <c r="I350" s="11">
        <v>1471977290</v>
      </c>
      <c r="J350" s="11">
        <v>1466793290</v>
      </c>
      <c r="K350" s="11" t="b">
        <v>0</v>
      </c>
      <c r="L350" s="11">
        <v>39</v>
      </c>
      <c r="M350" s="11" t="b">
        <v>1</v>
      </c>
      <c r="N350" s="11" t="s">
        <v>8269</v>
      </c>
      <c r="O350" s="14">
        <v>105</v>
      </c>
      <c r="P350" s="11">
        <v>80.72</v>
      </c>
      <c r="Q350" s="16" t="s">
        <v>8315</v>
      </c>
      <c r="R350" s="11" t="s">
        <v>8316</v>
      </c>
      <c r="S350" s="21">
        <v>42545.774189814809</v>
      </c>
      <c r="T350" s="21">
        <v>42605.774189814809</v>
      </c>
    </row>
    <row r="351" spans="1:20" ht="241" x14ac:dyDescent="0.25">
      <c r="A351">
        <v>3627</v>
      </c>
      <c r="B351" s="9" t="s">
        <v>3625</v>
      </c>
      <c r="C351" s="3" t="s">
        <v>7737</v>
      </c>
      <c r="D351" s="12">
        <v>2000</v>
      </c>
      <c r="E351" s="13">
        <v>2000</v>
      </c>
      <c r="F351" s="11" t="s">
        <v>8218</v>
      </c>
      <c r="G351" s="11" t="s">
        <v>8223</v>
      </c>
      <c r="H351" s="11" t="s">
        <v>8245</v>
      </c>
      <c r="I351" s="11">
        <v>1463803140</v>
      </c>
      <c r="J351" s="11">
        <v>1459446487</v>
      </c>
      <c r="K351" s="11" t="b">
        <v>0</v>
      </c>
      <c r="L351" s="11">
        <v>29</v>
      </c>
      <c r="M351" s="11" t="b">
        <v>1</v>
      </c>
      <c r="N351" s="11" t="s">
        <v>8269</v>
      </c>
      <c r="O351" s="14">
        <v>100</v>
      </c>
      <c r="P351" s="11">
        <v>68.97</v>
      </c>
      <c r="Q351" s="16" t="s">
        <v>8315</v>
      </c>
      <c r="R351" s="11" t="s">
        <v>8316</v>
      </c>
      <c r="S351" s="21">
        <v>42460.741747685184</v>
      </c>
      <c r="T351" s="21">
        <v>42511.165972222225</v>
      </c>
    </row>
    <row r="352" spans="1:20" ht="145" x14ac:dyDescent="0.25">
      <c r="A352">
        <v>3648</v>
      </c>
      <c r="B352" s="9" t="s">
        <v>3646</v>
      </c>
      <c r="C352" s="3" t="s">
        <v>7758</v>
      </c>
      <c r="D352" s="12">
        <v>40000</v>
      </c>
      <c r="E352" s="13">
        <v>40153</v>
      </c>
      <c r="F352" s="11" t="s">
        <v>8218</v>
      </c>
      <c r="G352" s="11" t="s">
        <v>8223</v>
      </c>
      <c r="H352" s="11" t="s">
        <v>8245</v>
      </c>
      <c r="I352" s="11">
        <v>1412492445</v>
      </c>
      <c r="J352" s="11">
        <v>1409900445</v>
      </c>
      <c r="K352" s="11" t="b">
        <v>0</v>
      </c>
      <c r="L352" s="11">
        <v>73</v>
      </c>
      <c r="M352" s="11" t="b">
        <v>1</v>
      </c>
      <c r="N352" s="11" t="s">
        <v>8269</v>
      </c>
      <c r="O352" s="14">
        <v>100</v>
      </c>
      <c r="P352" s="11">
        <v>550.04</v>
      </c>
      <c r="Q352" s="16" t="s">
        <v>8315</v>
      </c>
      <c r="R352" s="11" t="s">
        <v>8316</v>
      </c>
      <c r="S352" s="21">
        <v>41887.292187500003</v>
      </c>
      <c r="T352" s="21">
        <v>41917.292187500003</v>
      </c>
    </row>
    <row r="353" spans="1:20" ht="161" x14ac:dyDescent="0.25">
      <c r="A353">
        <v>3651</v>
      </c>
      <c r="B353" s="9" t="s">
        <v>3649</v>
      </c>
      <c r="C353" s="3" t="s">
        <v>7761</v>
      </c>
      <c r="D353" s="12">
        <v>500</v>
      </c>
      <c r="E353" s="13">
        <v>520</v>
      </c>
      <c r="F353" s="11" t="s">
        <v>8218</v>
      </c>
      <c r="G353" s="11" t="s">
        <v>8223</v>
      </c>
      <c r="H353" s="11" t="s">
        <v>8245</v>
      </c>
      <c r="I353" s="11">
        <v>1407686340</v>
      </c>
      <c r="J353" s="11">
        <v>1404833442</v>
      </c>
      <c r="K353" s="11" t="b">
        <v>0</v>
      </c>
      <c r="L353" s="11">
        <v>9</v>
      </c>
      <c r="M353" s="11" t="b">
        <v>1</v>
      </c>
      <c r="N353" s="11" t="s">
        <v>8269</v>
      </c>
      <c r="O353" s="14">
        <v>104</v>
      </c>
      <c r="P353" s="11">
        <v>57.78</v>
      </c>
      <c r="Q353" s="16" t="s">
        <v>8315</v>
      </c>
      <c r="R353" s="11" t="s">
        <v>8316</v>
      </c>
      <c r="S353" s="21">
        <v>41828.646319444444</v>
      </c>
      <c r="T353" s="21">
        <v>41861.665972222225</v>
      </c>
    </row>
    <row r="354" spans="1:20" ht="241" x14ac:dyDescent="0.25">
      <c r="A354">
        <v>3655</v>
      </c>
      <c r="B354" s="9" t="s">
        <v>3652</v>
      </c>
      <c r="C354" s="3" t="s">
        <v>7765</v>
      </c>
      <c r="D354" s="12">
        <v>5000</v>
      </c>
      <c r="E354" s="13">
        <v>5813</v>
      </c>
      <c r="F354" s="11" t="s">
        <v>8218</v>
      </c>
      <c r="G354" s="11" t="s">
        <v>8223</v>
      </c>
      <c r="H354" s="11" t="s">
        <v>8245</v>
      </c>
      <c r="I354" s="11">
        <v>1437202740</v>
      </c>
      <c r="J354" s="11">
        <v>1434654998</v>
      </c>
      <c r="K354" s="11" t="b">
        <v>0</v>
      </c>
      <c r="L354" s="11">
        <v>79</v>
      </c>
      <c r="M354" s="11" t="b">
        <v>1</v>
      </c>
      <c r="N354" s="11" t="s">
        <v>8269</v>
      </c>
      <c r="O354" s="14">
        <v>116</v>
      </c>
      <c r="P354" s="11">
        <v>73.58</v>
      </c>
      <c r="Q354" s="16" t="s">
        <v>8315</v>
      </c>
      <c r="R354" s="11" t="s">
        <v>8316</v>
      </c>
      <c r="S354" s="21">
        <v>42173.803217592591</v>
      </c>
      <c r="T354" s="21">
        <v>42203.290972222225</v>
      </c>
    </row>
    <row r="355" spans="1:20" ht="113" x14ac:dyDescent="0.25">
      <c r="A355">
        <v>3658</v>
      </c>
      <c r="B355" s="9" t="s">
        <v>3655</v>
      </c>
      <c r="C355" s="3" t="s">
        <v>7768</v>
      </c>
      <c r="D355" s="12">
        <v>1500</v>
      </c>
      <c r="E355" s="13">
        <v>1510</v>
      </c>
      <c r="F355" s="11" t="s">
        <v>8218</v>
      </c>
      <c r="G355" s="11" t="s">
        <v>8223</v>
      </c>
      <c r="H355" s="11" t="s">
        <v>8245</v>
      </c>
      <c r="I355" s="11">
        <v>1404273540</v>
      </c>
      <c r="J355" s="11">
        <v>1400272580</v>
      </c>
      <c r="K355" s="11" t="b">
        <v>0</v>
      </c>
      <c r="L355" s="11">
        <v>20</v>
      </c>
      <c r="M355" s="11" t="b">
        <v>1</v>
      </c>
      <c r="N355" s="11" t="s">
        <v>8269</v>
      </c>
      <c r="O355" s="14">
        <v>101</v>
      </c>
      <c r="P355" s="11">
        <v>75.5</v>
      </c>
      <c r="Q355" s="16" t="s">
        <v>8315</v>
      </c>
      <c r="R355" s="11" t="s">
        <v>8316</v>
      </c>
      <c r="S355" s="21">
        <v>41775.858564814815</v>
      </c>
      <c r="T355" s="21">
        <v>41822.165972222225</v>
      </c>
    </row>
    <row r="356" spans="1:20" ht="177" x14ac:dyDescent="0.25">
      <c r="A356">
        <v>3659</v>
      </c>
      <c r="B356" s="9" t="s">
        <v>3656</v>
      </c>
      <c r="C356" s="3" t="s">
        <v>7769</v>
      </c>
      <c r="D356" s="12">
        <v>3000</v>
      </c>
      <c r="E356" s="13">
        <v>3061</v>
      </c>
      <c r="F356" s="11" t="s">
        <v>8218</v>
      </c>
      <c r="G356" s="11" t="s">
        <v>8223</v>
      </c>
      <c r="H356" s="11" t="s">
        <v>8245</v>
      </c>
      <c r="I356" s="11">
        <v>1426775940</v>
      </c>
      <c r="J356" s="11">
        <v>1424414350</v>
      </c>
      <c r="K356" s="11" t="b">
        <v>0</v>
      </c>
      <c r="L356" s="11">
        <v>13</v>
      </c>
      <c r="M356" s="11" t="b">
        <v>1</v>
      </c>
      <c r="N356" s="11" t="s">
        <v>8269</v>
      </c>
      <c r="O356" s="14">
        <v>102</v>
      </c>
      <c r="P356" s="11">
        <v>235.46</v>
      </c>
      <c r="Q356" s="16" t="s">
        <v>8315</v>
      </c>
      <c r="R356" s="11" t="s">
        <v>8316</v>
      </c>
      <c r="S356" s="21">
        <v>42055.277199074073</v>
      </c>
      <c r="T356" s="21">
        <v>42082.610416666663</v>
      </c>
    </row>
    <row r="357" spans="1:20" ht="209" x14ac:dyDescent="0.25">
      <c r="A357">
        <v>3661</v>
      </c>
      <c r="B357" s="9" t="s">
        <v>3658</v>
      </c>
      <c r="C357" s="3" t="s">
        <v>7771</v>
      </c>
      <c r="D357" s="12">
        <v>3000</v>
      </c>
      <c r="E357" s="13">
        <v>3330</v>
      </c>
      <c r="F357" s="11" t="s">
        <v>8218</v>
      </c>
      <c r="G357" s="11" t="s">
        <v>8223</v>
      </c>
      <c r="H357" s="11" t="s">
        <v>8245</v>
      </c>
      <c r="I357" s="11">
        <v>1460260800</v>
      </c>
      <c r="J357" s="11">
        <v>1458336672</v>
      </c>
      <c r="K357" s="11" t="b">
        <v>0</v>
      </c>
      <c r="L357" s="11">
        <v>36</v>
      </c>
      <c r="M357" s="11" t="b">
        <v>1</v>
      </c>
      <c r="N357" s="11" t="s">
        <v>8269</v>
      </c>
      <c r="O357" s="14">
        <v>111</v>
      </c>
      <c r="P357" s="11">
        <v>92.5</v>
      </c>
      <c r="Q357" s="16" t="s">
        <v>8315</v>
      </c>
      <c r="R357" s="11" t="s">
        <v>8316</v>
      </c>
      <c r="S357" s="21">
        <v>42447.896666666667</v>
      </c>
      <c r="T357" s="21">
        <v>42470.166666666672</v>
      </c>
    </row>
    <row r="358" spans="1:20" ht="209" x14ac:dyDescent="0.25">
      <c r="A358">
        <v>3664</v>
      </c>
      <c r="B358" s="9" t="s">
        <v>3661</v>
      </c>
      <c r="C358" s="3" t="s">
        <v>7774</v>
      </c>
      <c r="D358" s="12">
        <v>800</v>
      </c>
      <c r="E358" s="13">
        <v>875</v>
      </c>
      <c r="F358" s="11" t="s">
        <v>8218</v>
      </c>
      <c r="G358" s="11" t="s">
        <v>8223</v>
      </c>
      <c r="H358" s="11" t="s">
        <v>8245</v>
      </c>
      <c r="I358" s="11">
        <v>1466056689</v>
      </c>
      <c r="J358" s="11">
        <v>1464847089</v>
      </c>
      <c r="K358" s="11" t="b">
        <v>0</v>
      </c>
      <c r="L358" s="11">
        <v>19</v>
      </c>
      <c r="M358" s="11" t="b">
        <v>1</v>
      </c>
      <c r="N358" s="11" t="s">
        <v>8269</v>
      </c>
      <c r="O358" s="14">
        <v>109</v>
      </c>
      <c r="P358" s="11">
        <v>46.05</v>
      </c>
      <c r="Q358" s="16" t="s">
        <v>8315</v>
      </c>
      <c r="R358" s="11" t="s">
        <v>8316</v>
      </c>
      <c r="S358" s="21">
        <v>42523.248715277776</v>
      </c>
      <c r="T358" s="21">
        <v>42537.248715277776</v>
      </c>
    </row>
    <row r="359" spans="1:20" ht="81" x14ac:dyDescent="0.25">
      <c r="A359">
        <v>3666</v>
      </c>
      <c r="B359" s="9" t="s">
        <v>3663</v>
      </c>
      <c r="C359" s="3" t="s">
        <v>7776</v>
      </c>
      <c r="D359" s="12">
        <v>1200</v>
      </c>
      <c r="E359" s="13">
        <v>1200</v>
      </c>
      <c r="F359" s="11" t="s">
        <v>8218</v>
      </c>
      <c r="G359" s="11" t="s">
        <v>8223</v>
      </c>
      <c r="H359" s="11" t="s">
        <v>8245</v>
      </c>
      <c r="I359" s="11">
        <v>1406185200</v>
      </c>
      <c r="J359" s="11">
        <v>1404337382</v>
      </c>
      <c r="K359" s="11" t="b">
        <v>0</v>
      </c>
      <c r="L359" s="11">
        <v>38</v>
      </c>
      <c r="M359" s="11" t="b">
        <v>1</v>
      </c>
      <c r="N359" s="11" t="s">
        <v>8269</v>
      </c>
      <c r="O359" s="14">
        <v>100</v>
      </c>
      <c r="P359" s="11">
        <v>31.58</v>
      </c>
      <c r="Q359" s="16" t="s">
        <v>8315</v>
      </c>
      <c r="R359" s="11" t="s">
        <v>8316</v>
      </c>
      <c r="S359" s="21">
        <v>41822.90488425926</v>
      </c>
      <c r="T359" s="21">
        <v>41844.291666666664</v>
      </c>
    </row>
    <row r="360" spans="1:20" ht="209" x14ac:dyDescent="0.25">
      <c r="A360">
        <v>3668</v>
      </c>
      <c r="B360" s="9" t="s">
        <v>3665</v>
      </c>
      <c r="C360" s="3" t="s">
        <v>7778</v>
      </c>
      <c r="D360" s="12">
        <v>1000</v>
      </c>
      <c r="E360" s="13">
        <v>1035</v>
      </c>
      <c r="F360" s="11" t="s">
        <v>8218</v>
      </c>
      <c r="G360" s="11" t="s">
        <v>8223</v>
      </c>
      <c r="H360" s="11" t="s">
        <v>8245</v>
      </c>
      <c r="I360" s="11">
        <v>1437676380</v>
      </c>
      <c r="J360" s="11">
        <v>1435670452</v>
      </c>
      <c r="K360" s="11" t="b">
        <v>0</v>
      </c>
      <c r="L360" s="11">
        <v>28</v>
      </c>
      <c r="M360" s="11" t="b">
        <v>1</v>
      </c>
      <c r="N360" s="11" t="s">
        <v>8269</v>
      </c>
      <c r="O360" s="14">
        <v>104</v>
      </c>
      <c r="P360" s="11">
        <v>36.96</v>
      </c>
      <c r="Q360" s="16" t="s">
        <v>8315</v>
      </c>
      <c r="R360" s="11" t="s">
        <v>8316</v>
      </c>
      <c r="S360" s="21">
        <v>42185.556157407409</v>
      </c>
      <c r="T360" s="21">
        <v>42208.772916666669</v>
      </c>
    </row>
    <row r="361" spans="1:20" ht="209" x14ac:dyDescent="0.25">
      <c r="A361">
        <v>3671</v>
      </c>
      <c r="B361" s="9" t="s">
        <v>3668</v>
      </c>
      <c r="C361" s="3" t="s">
        <v>7781</v>
      </c>
      <c r="D361" s="12">
        <v>3500</v>
      </c>
      <c r="E361" s="13">
        <v>3530</v>
      </c>
      <c r="F361" s="11" t="s">
        <v>8218</v>
      </c>
      <c r="G361" s="11" t="s">
        <v>8223</v>
      </c>
      <c r="H361" s="11" t="s">
        <v>8245</v>
      </c>
      <c r="I361" s="11">
        <v>1405915140</v>
      </c>
      <c r="J361" s="11">
        <v>1404140667</v>
      </c>
      <c r="K361" s="11" t="b">
        <v>0</v>
      </c>
      <c r="L361" s="11">
        <v>40</v>
      </c>
      <c r="M361" s="11" t="b">
        <v>1</v>
      </c>
      <c r="N361" s="11" t="s">
        <v>8269</v>
      </c>
      <c r="O361" s="14">
        <v>101</v>
      </c>
      <c r="P361" s="11">
        <v>88.25</v>
      </c>
      <c r="Q361" s="16" t="s">
        <v>8315</v>
      </c>
      <c r="R361" s="11" t="s">
        <v>8316</v>
      </c>
      <c r="S361" s="21">
        <v>41820.62809027778</v>
      </c>
      <c r="T361" s="21">
        <v>41841.165972222225</v>
      </c>
    </row>
    <row r="362" spans="1:20" ht="225" x14ac:dyDescent="0.25">
      <c r="A362">
        <v>3676</v>
      </c>
      <c r="B362" s="9" t="s">
        <v>3673</v>
      </c>
      <c r="C362" s="3" t="s">
        <v>7786</v>
      </c>
      <c r="D362" s="12">
        <v>800</v>
      </c>
      <c r="E362" s="13">
        <v>1030</v>
      </c>
      <c r="F362" s="11" t="s">
        <v>8218</v>
      </c>
      <c r="G362" s="11" t="s">
        <v>8223</v>
      </c>
      <c r="H362" s="11" t="s">
        <v>8245</v>
      </c>
      <c r="I362" s="11">
        <v>1410550484</v>
      </c>
      <c r="J362" s="11">
        <v>1408995284</v>
      </c>
      <c r="K362" s="11" t="b">
        <v>0</v>
      </c>
      <c r="L362" s="11">
        <v>16</v>
      </c>
      <c r="M362" s="11" t="b">
        <v>1</v>
      </c>
      <c r="N362" s="11" t="s">
        <v>8269</v>
      </c>
      <c r="O362" s="14">
        <v>129</v>
      </c>
      <c r="P362" s="11">
        <v>64.38</v>
      </c>
      <c r="Q362" s="16" t="s">
        <v>8315</v>
      </c>
      <c r="R362" s="11" t="s">
        <v>8316</v>
      </c>
      <c r="S362" s="21">
        <v>41876.815787037034</v>
      </c>
      <c r="T362" s="21">
        <v>41894.815787037034</v>
      </c>
    </row>
    <row r="363" spans="1:20" ht="145" x14ac:dyDescent="0.25">
      <c r="A363">
        <v>3677</v>
      </c>
      <c r="B363" s="9" t="s">
        <v>3674</v>
      </c>
      <c r="C363" s="3" t="s">
        <v>7787</v>
      </c>
      <c r="D363" s="12">
        <v>12000</v>
      </c>
      <c r="E363" s="13">
        <v>12348.5</v>
      </c>
      <c r="F363" s="11" t="s">
        <v>8218</v>
      </c>
      <c r="G363" s="11" t="s">
        <v>8223</v>
      </c>
      <c r="H363" s="11" t="s">
        <v>8245</v>
      </c>
      <c r="I363" s="11">
        <v>1404359940</v>
      </c>
      <c r="J363" s="11">
        <v>1402580818</v>
      </c>
      <c r="K363" s="11" t="b">
        <v>0</v>
      </c>
      <c r="L363" s="11">
        <v>199</v>
      </c>
      <c r="M363" s="11" t="b">
        <v>1</v>
      </c>
      <c r="N363" s="11" t="s">
        <v>8269</v>
      </c>
      <c r="O363" s="14">
        <v>103</v>
      </c>
      <c r="P363" s="11">
        <v>62.05</v>
      </c>
      <c r="Q363" s="16" t="s">
        <v>8315</v>
      </c>
      <c r="R363" s="11" t="s">
        <v>8316</v>
      </c>
      <c r="S363" s="21">
        <v>41802.574282407404</v>
      </c>
      <c r="T363" s="21">
        <v>41823.165972222225</v>
      </c>
    </row>
    <row r="364" spans="1:20" ht="225" x14ac:dyDescent="0.25">
      <c r="A364">
        <v>3679</v>
      </c>
      <c r="B364" s="9" t="s">
        <v>3676</v>
      </c>
      <c r="C364" s="3" t="s">
        <v>7789</v>
      </c>
      <c r="D364" s="12">
        <v>2000</v>
      </c>
      <c r="E364" s="13">
        <v>2202</v>
      </c>
      <c r="F364" s="11" t="s">
        <v>8218</v>
      </c>
      <c r="G364" s="11" t="s">
        <v>8223</v>
      </c>
      <c r="H364" s="11" t="s">
        <v>8245</v>
      </c>
      <c r="I364" s="11">
        <v>1404190740</v>
      </c>
      <c r="J364" s="11">
        <v>1401214581</v>
      </c>
      <c r="K364" s="11" t="b">
        <v>0</v>
      </c>
      <c r="L364" s="11">
        <v>30</v>
      </c>
      <c r="M364" s="11" t="b">
        <v>1</v>
      </c>
      <c r="N364" s="11" t="s">
        <v>8269</v>
      </c>
      <c r="O364" s="14">
        <v>110</v>
      </c>
      <c r="P364" s="11">
        <v>73.400000000000006</v>
      </c>
      <c r="Q364" s="16" t="s">
        <v>8315</v>
      </c>
      <c r="R364" s="11" t="s">
        <v>8316</v>
      </c>
      <c r="S364" s="21">
        <v>41786.761354166665</v>
      </c>
      <c r="T364" s="21">
        <v>41821.207638888889</v>
      </c>
    </row>
    <row r="365" spans="1:20" ht="161" x14ac:dyDescent="0.25">
      <c r="A365">
        <v>3680</v>
      </c>
      <c r="B365" s="9" t="s">
        <v>3677</v>
      </c>
      <c r="C365" s="3" t="s">
        <v>7790</v>
      </c>
      <c r="D365" s="12">
        <v>3000</v>
      </c>
      <c r="E365" s="13">
        <v>3383</v>
      </c>
      <c r="F365" s="11" t="s">
        <v>8218</v>
      </c>
      <c r="G365" s="11" t="s">
        <v>8223</v>
      </c>
      <c r="H365" s="11" t="s">
        <v>8245</v>
      </c>
      <c r="I365" s="11">
        <v>1475664834</v>
      </c>
      <c r="J365" s="11">
        <v>1473850434</v>
      </c>
      <c r="K365" s="11" t="b">
        <v>0</v>
      </c>
      <c r="L365" s="11">
        <v>34</v>
      </c>
      <c r="M365" s="11" t="b">
        <v>1</v>
      </c>
      <c r="N365" s="11" t="s">
        <v>8269</v>
      </c>
      <c r="O365" s="14">
        <v>113</v>
      </c>
      <c r="P365" s="11">
        <v>99.5</v>
      </c>
      <c r="Q365" s="16" t="s">
        <v>8315</v>
      </c>
      <c r="R365" s="11" t="s">
        <v>8316</v>
      </c>
      <c r="S365" s="21">
        <v>42627.454097222217</v>
      </c>
      <c r="T365" s="21">
        <v>42648.454097222217</v>
      </c>
    </row>
    <row r="366" spans="1:20" ht="241" x14ac:dyDescent="0.25">
      <c r="A366">
        <v>3681</v>
      </c>
      <c r="B366" s="9" t="s">
        <v>3678</v>
      </c>
      <c r="C366" s="3" t="s">
        <v>7791</v>
      </c>
      <c r="D366" s="12">
        <v>1000</v>
      </c>
      <c r="E366" s="13">
        <v>1119</v>
      </c>
      <c r="F366" s="11" t="s">
        <v>8218</v>
      </c>
      <c r="G366" s="11" t="s">
        <v>8223</v>
      </c>
      <c r="H366" s="11" t="s">
        <v>8245</v>
      </c>
      <c r="I366" s="11">
        <v>1452872290</v>
      </c>
      <c r="J366" s="11">
        <v>1452008290</v>
      </c>
      <c r="K366" s="11" t="b">
        <v>0</v>
      </c>
      <c r="L366" s="11">
        <v>18</v>
      </c>
      <c r="M366" s="11" t="b">
        <v>1</v>
      </c>
      <c r="N366" s="11" t="s">
        <v>8269</v>
      </c>
      <c r="O366" s="14">
        <v>112</v>
      </c>
      <c r="P366" s="11">
        <v>62.17</v>
      </c>
      <c r="Q366" s="16" t="s">
        <v>8315</v>
      </c>
      <c r="R366" s="11" t="s">
        <v>8316</v>
      </c>
      <c r="S366" s="21">
        <v>42374.651504629626</v>
      </c>
      <c r="T366" s="21">
        <v>42384.651504629626</v>
      </c>
    </row>
    <row r="367" spans="1:20" ht="193" x14ac:dyDescent="0.25">
      <c r="A367">
        <v>3682</v>
      </c>
      <c r="B367" s="9" t="s">
        <v>3679</v>
      </c>
      <c r="C367" s="3" t="s">
        <v>7792</v>
      </c>
      <c r="D367" s="12">
        <v>3000</v>
      </c>
      <c r="E367" s="13">
        <v>4176</v>
      </c>
      <c r="F367" s="11" t="s">
        <v>8218</v>
      </c>
      <c r="G367" s="11" t="s">
        <v>8223</v>
      </c>
      <c r="H367" s="11" t="s">
        <v>8245</v>
      </c>
      <c r="I367" s="11">
        <v>1402901940</v>
      </c>
      <c r="J367" s="11">
        <v>1399998418</v>
      </c>
      <c r="K367" s="11" t="b">
        <v>0</v>
      </c>
      <c r="L367" s="11">
        <v>67</v>
      </c>
      <c r="M367" s="11" t="b">
        <v>1</v>
      </c>
      <c r="N367" s="11" t="s">
        <v>8269</v>
      </c>
      <c r="O367" s="14">
        <v>139</v>
      </c>
      <c r="P367" s="11">
        <v>62.33</v>
      </c>
      <c r="Q367" s="16" t="s">
        <v>8315</v>
      </c>
      <c r="R367" s="11" t="s">
        <v>8316</v>
      </c>
      <c r="S367" s="21">
        <v>41772.685393518521</v>
      </c>
      <c r="T367" s="21">
        <v>41806.290972222225</v>
      </c>
    </row>
    <row r="368" spans="1:20" ht="145" x14ac:dyDescent="0.25">
      <c r="A368">
        <v>3683</v>
      </c>
      <c r="B368" s="9" t="s">
        <v>3680</v>
      </c>
      <c r="C368" s="3" t="s">
        <v>7793</v>
      </c>
      <c r="D368" s="12">
        <v>3500</v>
      </c>
      <c r="E368" s="13">
        <v>3880</v>
      </c>
      <c r="F368" s="11" t="s">
        <v>8218</v>
      </c>
      <c r="G368" s="11" t="s">
        <v>8223</v>
      </c>
      <c r="H368" s="11" t="s">
        <v>8245</v>
      </c>
      <c r="I368" s="11">
        <v>1476931696</v>
      </c>
      <c r="J368" s="11">
        <v>1474339696</v>
      </c>
      <c r="K368" s="11" t="b">
        <v>0</v>
      </c>
      <c r="L368" s="11">
        <v>66</v>
      </c>
      <c r="M368" s="11" t="b">
        <v>1</v>
      </c>
      <c r="N368" s="11" t="s">
        <v>8269</v>
      </c>
      <c r="O368" s="14">
        <v>111</v>
      </c>
      <c r="P368" s="11">
        <v>58.79</v>
      </c>
      <c r="Q368" s="16" t="s">
        <v>8315</v>
      </c>
      <c r="R368" s="11" t="s">
        <v>8316</v>
      </c>
      <c r="S368" s="21">
        <v>42633.116851851853</v>
      </c>
      <c r="T368" s="21">
        <v>42663.116851851853</v>
      </c>
    </row>
    <row r="369" spans="1:20" ht="225" x14ac:dyDescent="0.25">
      <c r="A369">
        <v>3684</v>
      </c>
      <c r="B369" s="9" t="s">
        <v>3681</v>
      </c>
      <c r="C369" s="3" t="s">
        <v>7794</v>
      </c>
      <c r="D369" s="12">
        <v>750</v>
      </c>
      <c r="E369" s="13">
        <v>1043</v>
      </c>
      <c r="F369" s="11" t="s">
        <v>8218</v>
      </c>
      <c r="G369" s="11" t="s">
        <v>8223</v>
      </c>
      <c r="H369" s="11" t="s">
        <v>8245</v>
      </c>
      <c r="I369" s="11">
        <v>1441167586</v>
      </c>
      <c r="J369" s="11">
        <v>1438575586</v>
      </c>
      <c r="K369" s="11" t="b">
        <v>0</v>
      </c>
      <c r="L369" s="11">
        <v>23</v>
      </c>
      <c r="M369" s="11" t="b">
        <v>1</v>
      </c>
      <c r="N369" s="11" t="s">
        <v>8269</v>
      </c>
      <c r="O369" s="14">
        <v>139</v>
      </c>
      <c r="P369" s="11">
        <v>45.35</v>
      </c>
      <c r="Q369" s="16" t="s">
        <v>8315</v>
      </c>
      <c r="R369" s="11" t="s">
        <v>8316</v>
      </c>
      <c r="S369" s="21">
        <v>42219.180393518516</v>
      </c>
      <c r="T369" s="21">
        <v>42249.180393518516</v>
      </c>
    </row>
    <row r="370" spans="1:20" ht="193" x14ac:dyDescent="0.25">
      <c r="A370">
        <v>3685</v>
      </c>
      <c r="B370" s="9" t="s">
        <v>3682</v>
      </c>
      <c r="C370" s="3" t="s">
        <v>7795</v>
      </c>
      <c r="D370" s="12">
        <v>5000</v>
      </c>
      <c r="E370" s="13">
        <v>5285</v>
      </c>
      <c r="F370" s="11" t="s">
        <v>8218</v>
      </c>
      <c r="G370" s="11" t="s">
        <v>8223</v>
      </c>
      <c r="H370" s="11" t="s">
        <v>8245</v>
      </c>
      <c r="I370" s="11">
        <v>1400533200</v>
      </c>
      <c r="J370" s="11">
        <v>1398348859</v>
      </c>
      <c r="K370" s="11" t="b">
        <v>0</v>
      </c>
      <c r="L370" s="11">
        <v>126</v>
      </c>
      <c r="M370" s="11" t="b">
        <v>1</v>
      </c>
      <c r="N370" s="11" t="s">
        <v>8269</v>
      </c>
      <c r="O370" s="14">
        <v>106</v>
      </c>
      <c r="P370" s="11">
        <v>41.94</v>
      </c>
      <c r="Q370" s="16" t="s">
        <v>8315</v>
      </c>
      <c r="R370" s="11" t="s">
        <v>8316</v>
      </c>
      <c r="S370" s="21">
        <v>41753.593275462961</v>
      </c>
      <c r="T370" s="21">
        <v>41778.875</v>
      </c>
    </row>
    <row r="371" spans="1:20" ht="177" x14ac:dyDescent="0.25">
      <c r="A371">
        <v>3686</v>
      </c>
      <c r="B371" s="9" t="s">
        <v>3683</v>
      </c>
      <c r="C371" s="3" t="s">
        <v>7796</v>
      </c>
      <c r="D371" s="12">
        <v>350</v>
      </c>
      <c r="E371" s="13">
        <v>355</v>
      </c>
      <c r="F371" s="11" t="s">
        <v>8218</v>
      </c>
      <c r="G371" s="11" t="s">
        <v>8223</v>
      </c>
      <c r="H371" s="11" t="s">
        <v>8245</v>
      </c>
      <c r="I371" s="11">
        <v>1440820740</v>
      </c>
      <c r="J371" s="11">
        <v>1439567660</v>
      </c>
      <c r="K371" s="11" t="b">
        <v>0</v>
      </c>
      <c r="L371" s="11">
        <v>6</v>
      </c>
      <c r="M371" s="11" t="b">
        <v>1</v>
      </c>
      <c r="N371" s="11" t="s">
        <v>8269</v>
      </c>
      <c r="O371" s="14">
        <v>101</v>
      </c>
      <c r="P371" s="11">
        <v>59.17</v>
      </c>
      <c r="Q371" s="16" t="s">
        <v>8315</v>
      </c>
      <c r="R371" s="11" t="s">
        <v>8316</v>
      </c>
      <c r="S371" s="21">
        <v>42230.662731481483</v>
      </c>
      <c r="T371" s="21">
        <v>42245.165972222225</v>
      </c>
    </row>
    <row r="372" spans="1:20" ht="209" x14ac:dyDescent="0.25">
      <c r="A372">
        <v>3687</v>
      </c>
      <c r="B372" s="9" t="s">
        <v>3684</v>
      </c>
      <c r="C372" s="3" t="s">
        <v>7797</v>
      </c>
      <c r="D372" s="12">
        <v>5000</v>
      </c>
      <c r="E372" s="13">
        <v>5012.25</v>
      </c>
      <c r="F372" s="11" t="s">
        <v>8218</v>
      </c>
      <c r="G372" s="11" t="s">
        <v>8223</v>
      </c>
      <c r="H372" s="11" t="s">
        <v>8245</v>
      </c>
      <c r="I372" s="11">
        <v>1403846055</v>
      </c>
      <c r="J372" s="11">
        <v>1401254055</v>
      </c>
      <c r="K372" s="11" t="b">
        <v>0</v>
      </c>
      <c r="L372" s="11">
        <v>25</v>
      </c>
      <c r="M372" s="11" t="b">
        <v>1</v>
      </c>
      <c r="N372" s="11" t="s">
        <v>8269</v>
      </c>
      <c r="O372" s="14">
        <v>100</v>
      </c>
      <c r="P372" s="11">
        <v>200.49</v>
      </c>
      <c r="Q372" s="16" t="s">
        <v>8315</v>
      </c>
      <c r="R372" s="11" t="s">
        <v>8316</v>
      </c>
      <c r="S372" s="21">
        <v>41787.218229166669</v>
      </c>
      <c r="T372" s="21">
        <v>41817.218229166669</v>
      </c>
    </row>
    <row r="373" spans="1:20" ht="209" x14ac:dyDescent="0.25">
      <c r="A373">
        <v>3689</v>
      </c>
      <c r="B373" s="9" t="s">
        <v>3686</v>
      </c>
      <c r="C373" s="3" t="s">
        <v>7799</v>
      </c>
      <c r="D373" s="12">
        <v>3000</v>
      </c>
      <c r="E373" s="13">
        <v>3550</v>
      </c>
      <c r="F373" s="11" t="s">
        <v>8218</v>
      </c>
      <c r="G373" s="11" t="s">
        <v>8223</v>
      </c>
      <c r="H373" s="11" t="s">
        <v>8245</v>
      </c>
      <c r="I373" s="11">
        <v>1434925500</v>
      </c>
      <c r="J373" s="11">
        <v>1432410639</v>
      </c>
      <c r="K373" s="11" t="b">
        <v>0</v>
      </c>
      <c r="L373" s="11">
        <v>62</v>
      </c>
      <c r="M373" s="11" t="b">
        <v>1</v>
      </c>
      <c r="N373" s="11" t="s">
        <v>8269</v>
      </c>
      <c r="O373" s="14">
        <v>118</v>
      </c>
      <c r="P373" s="11">
        <v>57.26</v>
      </c>
      <c r="Q373" s="16" t="s">
        <v>8315</v>
      </c>
      <c r="R373" s="11" t="s">
        <v>8316</v>
      </c>
      <c r="S373" s="21">
        <v>42147.826840277776</v>
      </c>
      <c r="T373" s="21">
        <v>42176.934027777781</v>
      </c>
    </row>
    <row r="374" spans="1:20" ht="193" x14ac:dyDescent="0.25">
      <c r="A374">
        <v>3690</v>
      </c>
      <c r="B374" s="9" t="s">
        <v>3687</v>
      </c>
      <c r="C374" s="3" t="s">
        <v>7800</v>
      </c>
      <c r="D374" s="12">
        <v>1500</v>
      </c>
      <c r="E374" s="13">
        <v>1800</v>
      </c>
      <c r="F374" s="11" t="s">
        <v>8218</v>
      </c>
      <c r="G374" s="11" t="s">
        <v>8223</v>
      </c>
      <c r="H374" s="11" t="s">
        <v>8245</v>
      </c>
      <c r="I374" s="11">
        <v>1417101683</v>
      </c>
      <c r="J374" s="11">
        <v>1414506083</v>
      </c>
      <c r="K374" s="11" t="b">
        <v>0</v>
      </c>
      <c r="L374" s="11">
        <v>31</v>
      </c>
      <c r="M374" s="11" t="b">
        <v>1</v>
      </c>
      <c r="N374" s="11" t="s">
        <v>8269</v>
      </c>
      <c r="O374" s="14">
        <v>120</v>
      </c>
      <c r="P374" s="11">
        <v>58.06</v>
      </c>
      <c r="Q374" s="16" t="s">
        <v>8315</v>
      </c>
      <c r="R374" s="11" t="s">
        <v>8316</v>
      </c>
      <c r="S374" s="21">
        <v>41940.598182870373</v>
      </c>
      <c r="T374" s="21">
        <v>41970.639849537038</v>
      </c>
    </row>
    <row r="375" spans="1:20" ht="129" x14ac:dyDescent="0.25">
      <c r="A375">
        <v>3691</v>
      </c>
      <c r="B375" s="9" t="s">
        <v>3688</v>
      </c>
      <c r="C375" s="3" t="s">
        <v>7801</v>
      </c>
      <c r="D375" s="12">
        <v>40000</v>
      </c>
      <c r="E375" s="13">
        <v>51184</v>
      </c>
      <c r="F375" s="11" t="s">
        <v>8218</v>
      </c>
      <c r="G375" s="11" t="s">
        <v>8223</v>
      </c>
      <c r="H375" s="11" t="s">
        <v>8245</v>
      </c>
      <c r="I375" s="11">
        <v>1425272340</v>
      </c>
      <c r="J375" s="11">
        <v>1421426929</v>
      </c>
      <c r="K375" s="11" t="b">
        <v>0</v>
      </c>
      <c r="L375" s="11">
        <v>274</v>
      </c>
      <c r="M375" s="11" t="b">
        <v>1</v>
      </c>
      <c r="N375" s="11" t="s">
        <v>8269</v>
      </c>
      <c r="O375" s="14">
        <v>128</v>
      </c>
      <c r="P375" s="11">
        <v>186.8</v>
      </c>
      <c r="Q375" s="16" t="s">
        <v>8315</v>
      </c>
      <c r="R375" s="11" t="s">
        <v>8316</v>
      </c>
      <c r="S375" s="21">
        <v>42020.700567129628</v>
      </c>
      <c r="T375" s="21">
        <v>42065.207638888889</v>
      </c>
    </row>
    <row r="376" spans="1:20" ht="113" x14ac:dyDescent="0.25">
      <c r="A376">
        <v>3692</v>
      </c>
      <c r="B376" s="9" t="s">
        <v>3689</v>
      </c>
      <c r="C376" s="3" t="s">
        <v>7802</v>
      </c>
      <c r="D376" s="12">
        <v>1000</v>
      </c>
      <c r="E376" s="13">
        <v>1260</v>
      </c>
      <c r="F376" s="11" t="s">
        <v>8218</v>
      </c>
      <c r="G376" s="11" t="s">
        <v>8223</v>
      </c>
      <c r="H376" s="11" t="s">
        <v>8245</v>
      </c>
      <c r="I376" s="11">
        <v>1411084800</v>
      </c>
      <c r="J376" s="11">
        <v>1410304179</v>
      </c>
      <c r="K376" s="11" t="b">
        <v>0</v>
      </c>
      <c r="L376" s="11">
        <v>17</v>
      </c>
      <c r="M376" s="11" t="b">
        <v>1</v>
      </c>
      <c r="N376" s="11" t="s">
        <v>8269</v>
      </c>
      <c r="O376" s="14">
        <v>126</v>
      </c>
      <c r="P376" s="11">
        <v>74.12</v>
      </c>
      <c r="Q376" s="16" t="s">
        <v>8315</v>
      </c>
      <c r="R376" s="11" t="s">
        <v>8316</v>
      </c>
      <c r="S376" s="21">
        <v>41891.96503472222</v>
      </c>
      <c r="T376" s="21">
        <v>41901</v>
      </c>
    </row>
    <row r="377" spans="1:20" ht="177" x14ac:dyDescent="0.25">
      <c r="A377">
        <v>3694</v>
      </c>
      <c r="B377" s="9" t="s">
        <v>3691</v>
      </c>
      <c r="C377" s="3" t="s">
        <v>7804</v>
      </c>
      <c r="D377" s="12">
        <v>3500</v>
      </c>
      <c r="E377" s="13">
        <v>3760</v>
      </c>
      <c r="F377" s="11" t="s">
        <v>8218</v>
      </c>
      <c r="G377" s="11" t="s">
        <v>8223</v>
      </c>
      <c r="H377" s="11" t="s">
        <v>8245</v>
      </c>
      <c r="I377" s="11">
        <v>1465178400</v>
      </c>
      <c r="J377" s="11">
        <v>1461985967</v>
      </c>
      <c r="K377" s="11" t="b">
        <v>0</v>
      </c>
      <c r="L377" s="11">
        <v>60</v>
      </c>
      <c r="M377" s="11" t="b">
        <v>1</v>
      </c>
      <c r="N377" s="11" t="s">
        <v>8269</v>
      </c>
      <c r="O377" s="14">
        <v>107</v>
      </c>
      <c r="P377" s="11">
        <v>62.67</v>
      </c>
      <c r="Q377" s="16" t="s">
        <v>8315</v>
      </c>
      <c r="R377" s="11" t="s">
        <v>8316</v>
      </c>
      <c r="S377" s="21">
        <v>42490.133877314816</v>
      </c>
      <c r="T377" s="21">
        <v>42527.083333333328</v>
      </c>
    </row>
    <row r="378" spans="1:20" ht="209" x14ac:dyDescent="0.25">
      <c r="A378">
        <v>3695</v>
      </c>
      <c r="B378" s="9" t="s">
        <v>3692</v>
      </c>
      <c r="C378" s="3" t="s">
        <v>7805</v>
      </c>
      <c r="D378" s="12">
        <v>4000</v>
      </c>
      <c r="E378" s="13">
        <v>4005</v>
      </c>
      <c r="F378" s="11" t="s">
        <v>8218</v>
      </c>
      <c r="G378" s="11" t="s">
        <v>8223</v>
      </c>
      <c r="H378" s="11" t="s">
        <v>8245</v>
      </c>
      <c r="I378" s="11">
        <v>1421009610</v>
      </c>
      <c r="J378" s="11">
        <v>1419281610</v>
      </c>
      <c r="K378" s="11" t="b">
        <v>0</v>
      </c>
      <c r="L378" s="11">
        <v>33</v>
      </c>
      <c r="M378" s="11" t="b">
        <v>1</v>
      </c>
      <c r="N378" s="11" t="s">
        <v>8269</v>
      </c>
      <c r="O378" s="14">
        <v>100</v>
      </c>
      <c r="P378" s="11">
        <v>121.36</v>
      </c>
      <c r="Q378" s="16" t="s">
        <v>8315</v>
      </c>
      <c r="R378" s="11" t="s">
        <v>8316</v>
      </c>
      <c r="S378" s="21">
        <v>41995.870486111111</v>
      </c>
      <c r="T378" s="21">
        <v>42015.870486111111</v>
      </c>
    </row>
    <row r="379" spans="1:20" ht="177" x14ac:dyDescent="0.25">
      <c r="A379">
        <v>3698</v>
      </c>
      <c r="B379" s="9" t="s">
        <v>3695</v>
      </c>
      <c r="C379" s="3" t="s">
        <v>7808</v>
      </c>
      <c r="D379" s="12">
        <v>5000</v>
      </c>
      <c r="E379" s="13">
        <v>5526</v>
      </c>
      <c r="F379" s="11" t="s">
        <v>8218</v>
      </c>
      <c r="G379" s="11" t="s">
        <v>8223</v>
      </c>
      <c r="H379" s="11" t="s">
        <v>8245</v>
      </c>
      <c r="I379" s="11">
        <v>1456946487</v>
      </c>
      <c r="J379" s="11">
        <v>1454354487</v>
      </c>
      <c r="K379" s="11" t="b">
        <v>0</v>
      </c>
      <c r="L379" s="11">
        <v>136</v>
      </c>
      <c r="M379" s="11" t="b">
        <v>1</v>
      </c>
      <c r="N379" s="11" t="s">
        <v>8269</v>
      </c>
      <c r="O379" s="14">
        <v>111</v>
      </c>
      <c r="P379" s="11">
        <v>40.630000000000003</v>
      </c>
      <c r="Q379" s="16" t="s">
        <v>8315</v>
      </c>
      <c r="R379" s="11" t="s">
        <v>8316</v>
      </c>
      <c r="S379" s="21">
        <v>42401.806562500002</v>
      </c>
      <c r="T379" s="21">
        <v>42431.806562500002</v>
      </c>
    </row>
    <row r="380" spans="1:20" ht="225" x14ac:dyDescent="0.25">
      <c r="A380">
        <v>3699</v>
      </c>
      <c r="B380" s="9" t="s">
        <v>3696</v>
      </c>
      <c r="C380" s="3" t="s">
        <v>7809</v>
      </c>
      <c r="D380" s="12">
        <v>2500</v>
      </c>
      <c r="E380" s="13">
        <v>2520</v>
      </c>
      <c r="F380" s="11" t="s">
        <v>8218</v>
      </c>
      <c r="G380" s="11" t="s">
        <v>8223</v>
      </c>
      <c r="H380" s="11" t="s">
        <v>8245</v>
      </c>
      <c r="I380" s="11">
        <v>1413383216</v>
      </c>
      <c r="J380" s="11">
        <v>1410791216</v>
      </c>
      <c r="K380" s="11" t="b">
        <v>0</v>
      </c>
      <c r="L380" s="11">
        <v>40</v>
      </c>
      <c r="M380" s="11" t="b">
        <v>1</v>
      </c>
      <c r="N380" s="11" t="s">
        <v>8269</v>
      </c>
      <c r="O380" s="14">
        <v>101</v>
      </c>
      <c r="P380" s="11">
        <v>63</v>
      </c>
      <c r="Q380" s="16" t="s">
        <v>8315</v>
      </c>
      <c r="R380" s="11" t="s">
        <v>8316</v>
      </c>
      <c r="S380" s="21">
        <v>41897.602037037039</v>
      </c>
      <c r="T380" s="21">
        <v>41927.602037037039</v>
      </c>
    </row>
    <row r="381" spans="1:20" ht="97" x14ac:dyDescent="0.25">
      <c r="A381">
        <v>3700</v>
      </c>
      <c r="B381" s="9" t="s">
        <v>3697</v>
      </c>
      <c r="C381" s="3" t="s">
        <v>7810</v>
      </c>
      <c r="D381" s="12">
        <v>500</v>
      </c>
      <c r="E381" s="13">
        <v>606</v>
      </c>
      <c r="F381" s="11" t="s">
        <v>8218</v>
      </c>
      <c r="G381" s="11" t="s">
        <v>8223</v>
      </c>
      <c r="H381" s="11" t="s">
        <v>8245</v>
      </c>
      <c r="I381" s="11">
        <v>1412092800</v>
      </c>
      <c r="J381" s="11">
        <v>1409493800</v>
      </c>
      <c r="K381" s="11" t="b">
        <v>0</v>
      </c>
      <c r="L381" s="11">
        <v>18</v>
      </c>
      <c r="M381" s="11" t="b">
        <v>1</v>
      </c>
      <c r="N381" s="11" t="s">
        <v>8269</v>
      </c>
      <c r="O381" s="14">
        <v>121</v>
      </c>
      <c r="P381" s="11">
        <v>33.67</v>
      </c>
      <c r="Q381" s="16" t="s">
        <v>8315</v>
      </c>
      <c r="R381" s="11" t="s">
        <v>8316</v>
      </c>
      <c r="S381" s="21">
        <v>41882.585648148146</v>
      </c>
      <c r="T381" s="21">
        <v>41912.666666666664</v>
      </c>
    </row>
    <row r="382" spans="1:20" ht="209" x14ac:dyDescent="0.25">
      <c r="A382">
        <v>3703</v>
      </c>
      <c r="B382" s="9" t="s">
        <v>3700</v>
      </c>
      <c r="C382" s="3" t="s">
        <v>7813</v>
      </c>
      <c r="D382" s="12">
        <v>1050</v>
      </c>
      <c r="E382" s="13">
        <v>1296</v>
      </c>
      <c r="F382" s="11" t="s">
        <v>8218</v>
      </c>
      <c r="G382" s="11" t="s">
        <v>8223</v>
      </c>
      <c r="H382" s="11" t="s">
        <v>8245</v>
      </c>
      <c r="I382" s="11">
        <v>1471071540</v>
      </c>
      <c r="J382" s="11">
        <v>1467720388</v>
      </c>
      <c r="K382" s="11" t="b">
        <v>0</v>
      </c>
      <c r="L382" s="11">
        <v>30</v>
      </c>
      <c r="M382" s="11" t="b">
        <v>1</v>
      </c>
      <c r="N382" s="11" t="s">
        <v>8269</v>
      </c>
      <c r="O382" s="14">
        <v>123</v>
      </c>
      <c r="P382" s="11">
        <v>43.2</v>
      </c>
      <c r="Q382" s="16" t="s">
        <v>8315</v>
      </c>
      <c r="R382" s="11" t="s">
        <v>8316</v>
      </c>
      <c r="S382" s="21">
        <v>42556.504490740743</v>
      </c>
      <c r="T382" s="21">
        <v>42595.290972222225</v>
      </c>
    </row>
    <row r="383" spans="1:20" ht="177" x14ac:dyDescent="0.25">
      <c r="A383">
        <v>3705</v>
      </c>
      <c r="B383" s="9" t="s">
        <v>3702</v>
      </c>
      <c r="C383" s="3" t="s">
        <v>7815</v>
      </c>
      <c r="D383" s="12">
        <v>2827</v>
      </c>
      <c r="E383" s="13">
        <v>2925</v>
      </c>
      <c r="F383" s="11" t="s">
        <v>8218</v>
      </c>
      <c r="G383" s="11" t="s">
        <v>8223</v>
      </c>
      <c r="H383" s="11" t="s">
        <v>8245</v>
      </c>
      <c r="I383" s="11">
        <v>1403546400</v>
      </c>
      <c r="J383" s="11">
        <v>1401714114</v>
      </c>
      <c r="K383" s="11" t="b">
        <v>0</v>
      </c>
      <c r="L383" s="11">
        <v>35</v>
      </c>
      <c r="M383" s="11" t="b">
        <v>1</v>
      </c>
      <c r="N383" s="11" t="s">
        <v>8269</v>
      </c>
      <c r="O383" s="14">
        <v>103</v>
      </c>
      <c r="P383" s="11">
        <v>83.57</v>
      </c>
      <c r="Q383" s="16" t="s">
        <v>8315</v>
      </c>
      <c r="R383" s="11" t="s">
        <v>8316</v>
      </c>
      <c r="S383" s="21">
        <v>41792.542986111112</v>
      </c>
      <c r="T383" s="21">
        <v>41813.75</v>
      </c>
    </row>
    <row r="384" spans="1:20" ht="177" x14ac:dyDescent="0.25">
      <c r="A384">
        <v>3706</v>
      </c>
      <c r="B384" s="9" t="s">
        <v>3703</v>
      </c>
      <c r="C384" s="3" t="s">
        <v>7816</v>
      </c>
      <c r="D384" s="12">
        <v>1500</v>
      </c>
      <c r="E384" s="13">
        <v>1820</v>
      </c>
      <c r="F384" s="11" t="s">
        <v>8218</v>
      </c>
      <c r="G384" s="11" t="s">
        <v>8223</v>
      </c>
      <c r="H384" s="11" t="s">
        <v>8245</v>
      </c>
      <c r="I384" s="11">
        <v>1410558949</v>
      </c>
      <c r="J384" s="11">
        <v>1409262949</v>
      </c>
      <c r="K384" s="11" t="b">
        <v>0</v>
      </c>
      <c r="L384" s="11">
        <v>13</v>
      </c>
      <c r="M384" s="11" t="b">
        <v>1</v>
      </c>
      <c r="N384" s="11" t="s">
        <v>8269</v>
      </c>
      <c r="O384" s="14">
        <v>121</v>
      </c>
      <c r="P384" s="11">
        <v>140</v>
      </c>
      <c r="Q384" s="16" t="s">
        <v>8315</v>
      </c>
      <c r="R384" s="11" t="s">
        <v>8316</v>
      </c>
      <c r="S384" s="21">
        <v>41879.913761574076</v>
      </c>
      <c r="T384" s="21">
        <v>41894.913761574076</v>
      </c>
    </row>
    <row r="385" spans="1:20" ht="145" x14ac:dyDescent="0.25">
      <c r="A385">
        <v>3707</v>
      </c>
      <c r="B385" s="9" t="s">
        <v>3704</v>
      </c>
      <c r="C385" s="3" t="s">
        <v>7817</v>
      </c>
      <c r="D385" s="12">
        <v>1000</v>
      </c>
      <c r="E385" s="13">
        <v>1860</v>
      </c>
      <c r="F385" s="11" t="s">
        <v>8218</v>
      </c>
      <c r="G385" s="11" t="s">
        <v>8223</v>
      </c>
      <c r="H385" s="11" t="s">
        <v>8245</v>
      </c>
      <c r="I385" s="11">
        <v>1469165160</v>
      </c>
      <c r="J385" s="11">
        <v>1467335378</v>
      </c>
      <c r="K385" s="11" t="b">
        <v>0</v>
      </c>
      <c r="L385" s="11">
        <v>23</v>
      </c>
      <c r="M385" s="11" t="b">
        <v>1</v>
      </c>
      <c r="N385" s="11" t="s">
        <v>8269</v>
      </c>
      <c r="O385" s="14">
        <v>186</v>
      </c>
      <c r="P385" s="11">
        <v>80.87</v>
      </c>
      <c r="Q385" s="16" t="s">
        <v>8315</v>
      </c>
      <c r="R385" s="11" t="s">
        <v>8316</v>
      </c>
      <c r="S385" s="21">
        <v>42552.048356481479</v>
      </c>
      <c r="T385" s="21">
        <v>42573.226388888885</v>
      </c>
    </row>
    <row r="386" spans="1:20" ht="225" x14ac:dyDescent="0.25">
      <c r="A386">
        <v>3708</v>
      </c>
      <c r="B386" s="9" t="s">
        <v>3705</v>
      </c>
      <c r="C386" s="3" t="s">
        <v>7818</v>
      </c>
      <c r="D386" s="12">
        <v>700</v>
      </c>
      <c r="E386" s="13">
        <v>2100</v>
      </c>
      <c r="F386" s="11" t="s">
        <v>8218</v>
      </c>
      <c r="G386" s="11" t="s">
        <v>8223</v>
      </c>
      <c r="H386" s="11" t="s">
        <v>8245</v>
      </c>
      <c r="I386" s="11">
        <v>1404444286</v>
      </c>
      <c r="J386" s="11">
        <v>1403234686</v>
      </c>
      <c r="K386" s="11" t="b">
        <v>0</v>
      </c>
      <c r="L386" s="11">
        <v>39</v>
      </c>
      <c r="M386" s="11" t="b">
        <v>1</v>
      </c>
      <c r="N386" s="11" t="s">
        <v>8269</v>
      </c>
      <c r="O386" s="14">
        <v>300</v>
      </c>
      <c r="P386" s="11">
        <v>53.85</v>
      </c>
      <c r="Q386" s="16" t="s">
        <v>8315</v>
      </c>
      <c r="R386" s="11" t="s">
        <v>8316</v>
      </c>
      <c r="S386" s="21">
        <v>41810.142199074071</v>
      </c>
      <c r="T386" s="21">
        <v>41824.142199074071</v>
      </c>
    </row>
    <row r="387" spans="1:20" ht="113" x14ac:dyDescent="0.25">
      <c r="A387">
        <v>3710</v>
      </c>
      <c r="B387" s="9" t="s">
        <v>3707</v>
      </c>
      <c r="C387" s="3" t="s">
        <v>7820</v>
      </c>
      <c r="D387" s="12">
        <v>1300</v>
      </c>
      <c r="E387" s="13">
        <v>1835</v>
      </c>
      <c r="F387" s="11" t="s">
        <v>8218</v>
      </c>
      <c r="G387" s="11" t="s">
        <v>8223</v>
      </c>
      <c r="H387" s="11" t="s">
        <v>8245</v>
      </c>
      <c r="I387" s="11">
        <v>1428068988</v>
      </c>
      <c r="J387" s="11">
        <v>1425908988</v>
      </c>
      <c r="K387" s="11" t="b">
        <v>0</v>
      </c>
      <c r="L387" s="11">
        <v>27</v>
      </c>
      <c r="M387" s="11" t="b">
        <v>1</v>
      </c>
      <c r="N387" s="11" t="s">
        <v>8269</v>
      </c>
      <c r="O387" s="14">
        <v>141</v>
      </c>
      <c r="P387" s="11">
        <v>67.959999999999994</v>
      </c>
      <c r="Q387" s="16" t="s">
        <v>8315</v>
      </c>
      <c r="R387" s="11" t="s">
        <v>8316</v>
      </c>
      <c r="S387" s="21">
        <v>42072.576249999998</v>
      </c>
      <c r="T387" s="21">
        <v>42097.576249999998</v>
      </c>
    </row>
    <row r="388" spans="1:20" ht="113" x14ac:dyDescent="0.25">
      <c r="A388">
        <v>3711</v>
      </c>
      <c r="B388" s="9" t="s">
        <v>3708</v>
      </c>
      <c r="C388" s="3" t="s">
        <v>7821</v>
      </c>
      <c r="D388" s="12">
        <v>500</v>
      </c>
      <c r="E388" s="13">
        <v>570</v>
      </c>
      <c r="F388" s="11" t="s">
        <v>8218</v>
      </c>
      <c r="G388" s="11" t="s">
        <v>8223</v>
      </c>
      <c r="H388" s="11" t="s">
        <v>8245</v>
      </c>
      <c r="I388" s="11">
        <v>1402848000</v>
      </c>
      <c r="J388" s="11">
        <v>1400606573</v>
      </c>
      <c r="K388" s="11" t="b">
        <v>0</v>
      </c>
      <c r="L388" s="11">
        <v>21</v>
      </c>
      <c r="M388" s="11" t="b">
        <v>1</v>
      </c>
      <c r="N388" s="11" t="s">
        <v>8269</v>
      </c>
      <c r="O388" s="14">
        <v>114</v>
      </c>
      <c r="P388" s="11">
        <v>27.14</v>
      </c>
      <c r="Q388" s="16" t="s">
        <v>8315</v>
      </c>
      <c r="R388" s="11" t="s">
        <v>8316</v>
      </c>
      <c r="S388" s="21">
        <v>41779.724224537036</v>
      </c>
      <c r="T388" s="21">
        <v>41805.666666666664</v>
      </c>
    </row>
    <row r="389" spans="1:20" ht="225" x14ac:dyDescent="0.25">
      <c r="A389">
        <v>3712</v>
      </c>
      <c r="B389" s="9" t="s">
        <v>3709</v>
      </c>
      <c r="C389" s="3" t="s">
        <v>7822</v>
      </c>
      <c r="D389" s="12">
        <v>7500</v>
      </c>
      <c r="E389" s="13">
        <v>11530</v>
      </c>
      <c r="F389" s="11" t="s">
        <v>8218</v>
      </c>
      <c r="G389" s="11" t="s">
        <v>8223</v>
      </c>
      <c r="H389" s="11" t="s">
        <v>8245</v>
      </c>
      <c r="I389" s="11">
        <v>1433055540</v>
      </c>
      <c r="J389" s="11">
        <v>1431230867</v>
      </c>
      <c r="K389" s="11" t="b">
        <v>0</v>
      </c>
      <c r="L389" s="11">
        <v>104</v>
      </c>
      <c r="M389" s="11" t="b">
        <v>1</v>
      </c>
      <c r="N389" s="11" t="s">
        <v>8269</v>
      </c>
      <c r="O389" s="14">
        <v>154</v>
      </c>
      <c r="P389" s="11">
        <v>110.87</v>
      </c>
      <c r="Q389" s="16" t="s">
        <v>8315</v>
      </c>
      <c r="R389" s="11" t="s">
        <v>8316</v>
      </c>
      <c r="S389" s="21">
        <v>42134.172071759262</v>
      </c>
      <c r="T389" s="21">
        <v>42155.290972222225</v>
      </c>
    </row>
    <row r="390" spans="1:20" ht="193" x14ac:dyDescent="0.25">
      <c r="A390">
        <v>3713</v>
      </c>
      <c r="B390" s="9" t="s">
        <v>3710</v>
      </c>
      <c r="C390" s="3" t="s">
        <v>7823</v>
      </c>
      <c r="D390" s="12">
        <v>2000</v>
      </c>
      <c r="E390" s="13">
        <v>2030</v>
      </c>
      <c r="F390" s="11" t="s">
        <v>8218</v>
      </c>
      <c r="G390" s="11" t="s">
        <v>8223</v>
      </c>
      <c r="H390" s="11" t="s">
        <v>8245</v>
      </c>
      <c r="I390" s="11">
        <v>1465062166</v>
      </c>
      <c r="J390" s="11">
        <v>1463334166</v>
      </c>
      <c r="K390" s="11" t="b">
        <v>0</v>
      </c>
      <c r="L390" s="11">
        <v>19</v>
      </c>
      <c r="M390" s="11" t="b">
        <v>1</v>
      </c>
      <c r="N390" s="11" t="s">
        <v>8269</v>
      </c>
      <c r="O390" s="14">
        <v>102</v>
      </c>
      <c r="P390" s="11">
        <v>106.84</v>
      </c>
      <c r="Q390" s="16" t="s">
        <v>8315</v>
      </c>
      <c r="R390" s="11" t="s">
        <v>8316</v>
      </c>
      <c r="S390" s="21">
        <v>42505.738032407404</v>
      </c>
      <c r="T390" s="21">
        <v>42525.738032407404</v>
      </c>
    </row>
    <row r="391" spans="1:20" ht="225" x14ac:dyDescent="0.25">
      <c r="A391">
        <v>3714</v>
      </c>
      <c r="B391" s="9" t="s">
        <v>3711</v>
      </c>
      <c r="C391" s="3" t="s">
        <v>7824</v>
      </c>
      <c r="D391" s="12">
        <v>10000</v>
      </c>
      <c r="E391" s="13">
        <v>10235</v>
      </c>
      <c r="F391" s="11" t="s">
        <v>8218</v>
      </c>
      <c r="G391" s="11" t="s">
        <v>8223</v>
      </c>
      <c r="H391" s="11" t="s">
        <v>8245</v>
      </c>
      <c r="I391" s="11">
        <v>1432612740</v>
      </c>
      <c r="J391" s="11">
        <v>1429881667</v>
      </c>
      <c r="K391" s="11" t="b">
        <v>0</v>
      </c>
      <c r="L391" s="11">
        <v>97</v>
      </c>
      <c r="M391" s="11" t="b">
        <v>1</v>
      </c>
      <c r="N391" s="11" t="s">
        <v>8269</v>
      </c>
      <c r="O391" s="14">
        <v>102</v>
      </c>
      <c r="P391" s="11">
        <v>105.52</v>
      </c>
      <c r="Q391" s="16" t="s">
        <v>8315</v>
      </c>
      <c r="R391" s="11" t="s">
        <v>8316</v>
      </c>
      <c r="S391" s="21">
        <v>42118.556331018524</v>
      </c>
      <c r="T391" s="21">
        <v>42150.165972222225</v>
      </c>
    </row>
    <row r="392" spans="1:20" ht="193" x14ac:dyDescent="0.25">
      <c r="A392">
        <v>3716</v>
      </c>
      <c r="B392" s="9" t="s">
        <v>3713</v>
      </c>
      <c r="C392" s="3" t="s">
        <v>7826</v>
      </c>
      <c r="D392" s="12">
        <v>800</v>
      </c>
      <c r="E392" s="13">
        <v>1246</v>
      </c>
      <c r="F392" s="11" t="s">
        <v>8218</v>
      </c>
      <c r="G392" s="11" t="s">
        <v>8223</v>
      </c>
      <c r="H392" s="11" t="s">
        <v>8245</v>
      </c>
      <c r="I392" s="11">
        <v>1453411109</v>
      </c>
      <c r="J392" s="11">
        <v>1450819109</v>
      </c>
      <c r="K392" s="11" t="b">
        <v>0</v>
      </c>
      <c r="L392" s="11">
        <v>24</v>
      </c>
      <c r="M392" s="11" t="b">
        <v>1</v>
      </c>
      <c r="N392" s="11" t="s">
        <v>8269</v>
      </c>
      <c r="O392" s="14">
        <v>156</v>
      </c>
      <c r="P392" s="11">
        <v>51.92</v>
      </c>
      <c r="Q392" s="16" t="s">
        <v>8315</v>
      </c>
      <c r="R392" s="11" t="s">
        <v>8316</v>
      </c>
      <c r="S392" s="21">
        <v>42360.887835648144</v>
      </c>
      <c r="T392" s="21">
        <v>42390.887835648144</v>
      </c>
    </row>
    <row r="393" spans="1:20" ht="113" x14ac:dyDescent="0.25">
      <c r="A393">
        <v>3720</v>
      </c>
      <c r="B393" s="9" t="s">
        <v>3717</v>
      </c>
      <c r="C393" s="3" t="s">
        <v>7830</v>
      </c>
      <c r="D393" s="12">
        <v>3300</v>
      </c>
      <c r="E393" s="13">
        <v>3449</v>
      </c>
      <c r="F393" s="11" t="s">
        <v>8218</v>
      </c>
      <c r="G393" s="11" t="s">
        <v>8223</v>
      </c>
      <c r="H393" s="11" t="s">
        <v>8245</v>
      </c>
      <c r="I393" s="11">
        <v>1435881006</v>
      </c>
      <c r="J393" s="11">
        <v>1433980206</v>
      </c>
      <c r="K393" s="11" t="b">
        <v>0</v>
      </c>
      <c r="L393" s="11">
        <v>40</v>
      </c>
      <c r="M393" s="11" t="b">
        <v>1</v>
      </c>
      <c r="N393" s="11" t="s">
        <v>8269</v>
      </c>
      <c r="O393" s="14">
        <v>105</v>
      </c>
      <c r="P393" s="11">
        <v>86.23</v>
      </c>
      <c r="Q393" s="16" t="s">
        <v>8315</v>
      </c>
      <c r="R393" s="11" t="s">
        <v>8316</v>
      </c>
      <c r="S393" s="21">
        <v>42165.993125000001</v>
      </c>
      <c r="T393" s="21">
        <v>42187.993125000001</v>
      </c>
    </row>
    <row r="394" spans="1:20" ht="225" x14ac:dyDescent="0.25">
      <c r="A394">
        <v>3721</v>
      </c>
      <c r="B394" s="9" t="s">
        <v>3718</v>
      </c>
      <c r="C394" s="3" t="s">
        <v>7831</v>
      </c>
      <c r="D394" s="12">
        <v>5000</v>
      </c>
      <c r="E394" s="13">
        <v>5040</v>
      </c>
      <c r="F394" s="11" t="s">
        <v>8218</v>
      </c>
      <c r="G394" s="11" t="s">
        <v>8223</v>
      </c>
      <c r="H394" s="11" t="s">
        <v>8245</v>
      </c>
      <c r="I394" s="11">
        <v>1415230084</v>
      </c>
      <c r="J394" s="11">
        <v>1413412084</v>
      </c>
      <c r="K394" s="11" t="b">
        <v>0</v>
      </c>
      <c r="L394" s="11">
        <v>44</v>
      </c>
      <c r="M394" s="11" t="b">
        <v>1</v>
      </c>
      <c r="N394" s="11" t="s">
        <v>8269</v>
      </c>
      <c r="O394" s="14">
        <v>101</v>
      </c>
      <c r="P394" s="11">
        <v>114.55</v>
      </c>
      <c r="Q394" s="16" t="s">
        <v>8315</v>
      </c>
      <c r="R394" s="11" t="s">
        <v>8316</v>
      </c>
      <c r="S394" s="21">
        <v>41927.936157407406</v>
      </c>
      <c r="T394" s="21">
        <v>41948.977824074071</v>
      </c>
    </row>
    <row r="395" spans="1:20" ht="193" x14ac:dyDescent="0.25">
      <c r="A395">
        <v>3726</v>
      </c>
      <c r="B395" s="9" t="s">
        <v>3723</v>
      </c>
      <c r="C395" s="3" t="s">
        <v>7836</v>
      </c>
      <c r="D395" s="12">
        <v>850</v>
      </c>
      <c r="E395" s="13">
        <v>2879</v>
      </c>
      <c r="F395" s="11" t="s">
        <v>8218</v>
      </c>
      <c r="G395" s="11" t="s">
        <v>8223</v>
      </c>
      <c r="H395" s="11" t="s">
        <v>8245</v>
      </c>
      <c r="I395" s="11">
        <v>1461963600</v>
      </c>
      <c r="J395" s="11">
        <v>1459567371</v>
      </c>
      <c r="K395" s="11" t="b">
        <v>0</v>
      </c>
      <c r="L395" s="11">
        <v>46</v>
      </c>
      <c r="M395" s="11" t="b">
        <v>1</v>
      </c>
      <c r="N395" s="11" t="s">
        <v>8269</v>
      </c>
      <c r="O395" s="14">
        <v>339</v>
      </c>
      <c r="P395" s="11">
        <v>62.59</v>
      </c>
      <c r="Q395" s="16" t="s">
        <v>8315</v>
      </c>
      <c r="R395" s="11" t="s">
        <v>8316</v>
      </c>
      <c r="S395" s="21">
        <v>42462.140868055561</v>
      </c>
      <c r="T395" s="21">
        <v>42489.875</v>
      </c>
    </row>
    <row r="396" spans="1:20" ht="177" x14ac:dyDescent="0.25">
      <c r="A396">
        <v>3727</v>
      </c>
      <c r="B396" s="9" t="s">
        <v>3724</v>
      </c>
      <c r="C396" s="3" t="s">
        <v>7837</v>
      </c>
      <c r="D396" s="12">
        <v>2000</v>
      </c>
      <c r="E396" s="13">
        <v>2015</v>
      </c>
      <c r="F396" s="11" t="s">
        <v>8218</v>
      </c>
      <c r="G396" s="11" t="s">
        <v>8223</v>
      </c>
      <c r="H396" s="11" t="s">
        <v>8245</v>
      </c>
      <c r="I396" s="11">
        <v>1476939300</v>
      </c>
      <c r="J396" s="11">
        <v>1474273294</v>
      </c>
      <c r="K396" s="11" t="b">
        <v>0</v>
      </c>
      <c r="L396" s="11">
        <v>33</v>
      </c>
      <c r="M396" s="11" t="b">
        <v>1</v>
      </c>
      <c r="N396" s="11" t="s">
        <v>8269</v>
      </c>
      <c r="O396" s="14">
        <v>101</v>
      </c>
      <c r="P396" s="11">
        <v>61.06</v>
      </c>
      <c r="Q396" s="16" t="s">
        <v>8315</v>
      </c>
      <c r="R396" s="11" t="s">
        <v>8316</v>
      </c>
      <c r="S396" s="21">
        <v>42632.348310185189</v>
      </c>
      <c r="T396" s="21">
        <v>42663.204861111109</v>
      </c>
    </row>
    <row r="397" spans="1:20" ht="193" x14ac:dyDescent="0.25">
      <c r="A397">
        <v>3810</v>
      </c>
      <c r="B397" s="9" t="s">
        <v>3807</v>
      </c>
      <c r="C397" s="3" t="s">
        <v>7920</v>
      </c>
      <c r="D397" s="12">
        <v>1500</v>
      </c>
      <c r="E397" s="13">
        <v>1826</v>
      </c>
      <c r="F397" s="11" t="s">
        <v>8218</v>
      </c>
      <c r="G397" s="11" t="s">
        <v>8223</v>
      </c>
      <c r="H397" s="11" t="s">
        <v>8245</v>
      </c>
      <c r="I397" s="11">
        <v>1426965758</v>
      </c>
      <c r="J397" s="11">
        <v>1424377358</v>
      </c>
      <c r="K397" s="11" t="b">
        <v>0</v>
      </c>
      <c r="L397" s="11">
        <v>26</v>
      </c>
      <c r="M397" s="11" t="b">
        <v>1</v>
      </c>
      <c r="N397" s="11" t="s">
        <v>8269</v>
      </c>
      <c r="O397" s="14">
        <v>122</v>
      </c>
      <c r="P397" s="11">
        <v>70.23</v>
      </c>
      <c r="Q397" s="16" t="s">
        <v>8315</v>
      </c>
      <c r="R397" s="11" t="s">
        <v>8316</v>
      </c>
      <c r="S397" s="21">
        <v>42054.849050925928</v>
      </c>
      <c r="T397" s="21">
        <v>42084.807384259257</v>
      </c>
    </row>
    <row r="398" spans="1:20" ht="209" x14ac:dyDescent="0.25">
      <c r="A398">
        <v>3813</v>
      </c>
      <c r="B398" s="9" t="s">
        <v>3810</v>
      </c>
      <c r="C398" s="3" t="s">
        <v>7923</v>
      </c>
      <c r="D398" s="12">
        <v>2100</v>
      </c>
      <c r="E398" s="13">
        <v>2119.9899999999998</v>
      </c>
      <c r="F398" s="11" t="s">
        <v>8218</v>
      </c>
      <c r="G398" s="11" t="s">
        <v>8223</v>
      </c>
      <c r="H398" s="11" t="s">
        <v>8245</v>
      </c>
      <c r="I398" s="11">
        <v>1465940580</v>
      </c>
      <c r="J398" s="11">
        <v>1462603021</v>
      </c>
      <c r="K398" s="11" t="b">
        <v>0</v>
      </c>
      <c r="L398" s="11">
        <v>27</v>
      </c>
      <c r="M398" s="11" t="b">
        <v>1</v>
      </c>
      <c r="N398" s="11" t="s">
        <v>8269</v>
      </c>
      <c r="O398" s="14">
        <v>101</v>
      </c>
      <c r="P398" s="11">
        <v>78.52</v>
      </c>
      <c r="Q398" s="16" t="s">
        <v>8315</v>
      </c>
      <c r="R398" s="11" t="s">
        <v>8316</v>
      </c>
      <c r="S398" s="21">
        <v>42497.275706018518</v>
      </c>
      <c r="T398" s="21">
        <v>42535.904861111107</v>
      </c>
    </row>
    <row r="399" spans="1:20" ht="209" x14ac:dyDescent="0.25">
      <c r="A399">
        <v>3814</v>
      </c>
      <c r="B399" s="9" t="s">
        <v>3811</v>
      </c>
      <c r="C399" s="3" t="s">
        <v>7924</v>
      </c>
      <c r="D399" s="12">
        <v>1500</v>
      </c>
      <c r="E399" s="13">
        <v>2102</v>
      </c>
      <c r="F399" s="11" t="s">
        <v>8218</v>
      </c>
      <c r="G399" s="11" t="s">
        <v>8223</v>
      </c>
      <c r="H399" s="11" t="s">
        <v>8245</v>
      </c>
      <c r="I399" s="11">
        <v>1427860740</v>
      </c>
      <c r="J399" s="11">
        <v>1424727712</v>
      </c>
      <c r="K399" s="11" t="b">
        <v>0</v>
      </c>
      <c r="L399" s="11">
        <v>34</v>
      </c>
      <c r="M399" s="11" t="b">
        <v>1</v>
      </c>
      <c r="N399" s="11" t="s">
        <v>8269</v>
      </c>
      <c r="O399" s="14">
        <v>140</v>
      </c>
      <c r="P399" s="11">
        <v>61.82</v>
      </c>
      <c r="Q399" s="16" t="s">
        <v>8315</v>
      </c>
      <c r="R399" s="11" t="s">
        <v>8316</v>
      </c>
      <c r="S399" s="21">
        <v>42058.904074074075</v>
      </c>
      <c r="T399" s="21">
        <v>42095.165972222225</v>
      </c>
    </row>
    <row r="400" spans="1:20" ht="193" x14ac:dyDescent="0.25">
      <c r="A400">
        <v>3816</v>
      </c>
      <c r="B400" s="9" t="s">
        <v>3813</v>
      </c>
      <c r="C400" s="3" t="s">
        <v>7926</v>
      </c>
      <c r="D400" s="12">
        <v>1500</v>
      </c>
      <c r="E400" s="13">
        <v>1788.57</v>
      </c>
      <c r="F400" s="11" t="s">
        <v>8218</v>
      </c>
      <c r="G400" s="11" t="s">
        <v>8223</v>
      </c>
      <c r="H400" s="11" t="s">
        <v>8245</v>
      </c>
      <c r="I400" s="11">
        <v>1405614823</v>
      </c>
      <c r="J400" s="11">
        <v>1403022823</v>
      </c>
      <c r="K400" s="11" t="b">
        <v>0</v>
      </c>
      <c r="L400" s="11">
        <v>37</v>
      </c>
      <c r="M400" s="11" t="b">
        <v>1</v>
      </c>
      <c r="N400" s="11" t="s">
        <v>8269</v>
      </c>
      <c r="O400" s="14">
        <v>119</v>
      </c>
      <c r="P400" s="11">
        <v>48.34</v>
      </c>
      <c r="Q400" s="16" t="s">
        <v>8315</v>
      </c>
      <c r="R400" s="11" t="s">
        <v>8316</v>
      </c>
      <c r="S400" s="21">
        <v>41807.690081018518</v>
      </c>
      <c r="T400" s="21">
        <v>41837.690081018518</v>
      </c>
    </row>
    <row r="401" spans="1:20" ht="241" x14ac:dyDescent="0.25">
      <c r="A401">
        <v>3817</v>
      </c>
      <c r="B401" s="9" t="s">
        <v>3814</v>
      </c>
      <c r="C401" s="3" t="s">
        <v>7927</v>
      </c>
      <c r="D401" s="12">
        <v>2000</v>
      </c>
      <c r="E401" s="13">
        <v>2145</v>
      </c>
      <c r="F401" s="11" t="s">
        <v>8218</v>
      </c>
      <c r="G401" s="11" t="s">
        <v>8223</v>
      </c>
      <c r="H401" s="11" t="s">
        <v>8245</v>
      </c>
      <c r="I401" s="11">
        <v>1445659140</v>
      </c>
      <c r="J401" s="11">
        <v>1444236216</v>
      </c>
      <c r="K401" s="11" t="b">
        <v>0</v>
      </c>
      <c r="L401" s="11">
        <v>20</v>
      </c>
      <c r="M401" s="11" t="b">
        <v>1</v>
      </c>
      <c r="N401" s="11" t="s">
        <v>8269</v>
      </c>
      <c r="O401" s="14">
        <v>107</v>
      </c>
      <c r="P401" s="11">
        <v>107.25</v>
      </c>
      <c r="Q401" s="16" t="s">
        <v>8315</v>
      </c>
      <c r="R401" s="11" t="s">
        <v>8316</v>
      </c>
      <c r="S401" s="21">
        <v>42284.69694444444</v>
      </c>
      <c r="T401" s="21">
        <v>42301.165972222225</v>
      </c>
    </row>
    <row r="402" spans="1:20" ht="209" x14ac:dyDescent="0.25">
      <c r="A402">
        <v>3818</v>
      </c>
      <c r="B402" s="9" t="s">
        <v>3815</v>
      </c>
      <c r="C402" s="3" t="s">
        <v>7928</v>
      </c>
      <c r="D402" s="12">
        <v>250</v>
      </c>
      <c r="E402" s="13">
        <v>570</v>
      </c>
      <c r="F402" s="11" t="s">
        <v>8218</v>
      </c>
      <c r="G402" s="11" t="s">
        <v>8223</v>
      </c>
      <c r="H402" s="11" t="s">
        <v>8245</v>
      </c>
      <c r="I402" s="11">
        <v>1426187582</v>
      </c>
      <c r="J402" s="11">
        <v>1423599182</v>
      </c>
      <c r="K402" s="11" t="b">
        <v>0</v>
      </c>
      <c r="L402" s="11">
        <v>10</v>
      </c>
      <c r="M402" s="11" t="b">
        <v>1</v>
      </c>
      <c r="N402" s="11" t="s">
        <v>8269</v>
      </c>
      <c r="O402" s="14">
        <v>228</v>
      </c>
      <c r="P402" s="11">
        <v>57</v>
      </c>
      <c r="Q402" s="16" t="s">
        <v>8315</v>
      </c>
      <c r="R402" s="11" t="s">
        <v>8316</v>
      </c>
      <c r="S402" s="21">
        <v>42045.84238425926</v>
      </c>
      <c r="T402" s="21">
        <v>42075.800717592589</v>
      </c>
    </row>
    <row r="403" spans="1:20" ht="145" x14ac:dyDescent="0.25">
      <c r="A403">
        <v>3819</v>
      </c>
      <c r="B403" s="9" t="s">
        <v>3816</v>
      </c>
      <c r="C403" s="3" t="s">
        <v>7817</v>
      </c>
      <c r="D403" s="12">
        <v>1000</v>
      </c>
      <c r="E403" s="13">
        <v>1064</v>
      </c>
      <c r="F403" s="11" t="s">
        <v>8218</v>
      </c>
      <c r="G403" s="11" t="s">
        <v>8223</v>
      </c>
      <c r="H403" s="11" t="s">
        <v>8245</v>
      </c>
      <c r="I403" s="11">
        <v>1437166920</v>
      </c>
      <c r="J403" s="11">
        <v>1435554104</v>
      </c>
      <c r="K403" s="11" t="b">
        <v>0</v>
      </c>
      <c r="L403" s="11">
        <v>26</v>
      </c>
      <c r="M403" s="11" t="b">
        <v>1</v>
      </c>
      <c r="N403" s="11" t="s">
        <v>8269</v>
      </c>
      <c r="O403" s="14">
        <v>106</v>
      </c>
      <c r="P403" s="11">
        <v>40.92</v>
      </c>
      <c r="Q403" s="16" t="s">
        <v>8315</v>
      </c>
      <c r="R403" s="11" t="s">
        <v>8316</v>
      </c>
      <c r="S403" s="21">
        <v>42184.209537037037</v>
      </c>
      <c r="T403" s="21">
        <v>42202.876388888893</v>
      </c>
    </row>
    <row r="404" spans="1:20" ht="225" x14ac:dyDescent="0.25">
      <c r="A404">
        <v>3821</v>
      </c>
      <c r="B404" s="9" t="s">
        <v>3818</v>
      </c>
      <c r="C404" s="3" t="s">
        <v>7930</v>
      </c>
      <c r="D404" s="12">
        <v>3500</v>
      </c>
      <c r="E404" s="13">
        <v>3659</v>
      </c>
      <c r="F404" s="11" t="s">
        <v>8218</v>
      </c>
      <c r="G404" s="11" t="s">
        <v>8223</v>
      </c>
      <c r="H404" s="11" t="s">
        <v>8245</v>
      </c>
      <c r="I404" s="11">
        <v>1451881207</v>
      </c>
      <c r="J404" s="11">
        <v>1449116407</v>
      </c>
      <c r="K404" s="11" t="b">
        <v>0</v>
      </c>
      <c r="L404" s="11">
        <v>46</v>
      </c>
      <c r="M404" s="11" t="b">
        <v>1</v>
      </c>
      <c r="N404" s="11" t="s">
        <v>8269</v>
      </c>
      <c r="O404" s="14">
        <v>105</v>
      </c>
      <c r="P404" s="11">
        <v>79.540000000000006</v>
      </c>
      <c r="Q404" s="16" t="s">
        <v>8315</v>
      </c>
      <c r="R404" s="11" t="s">
        <v>8316</v>
      </c>
      <c r="S404" s="21">
        <v>42341.180636574078</v>
      </c>
      <c r="T404" s="21">
        <v>42373.180636574078</v>
      </c>
    </row>
    <row r="405" spans="1:20" ht="193" x14ac:dyDescent="0.25">
      <c r="A405">
        <v>3823</v>
      </c>
      <c r="B405" s="9" t="s">
        <v>3820</v>
      </c>
      <c r="C405" s="3" t="s">
        <v>7932</v>
      </c>
      <c r="D405" s="12">
        <v>2500</v>
      </c>
      <c r="E405" s="13">
        <v>2650</v>
      </c>
      <c r="F405" s="11" t="s">
        <v>8218</v>
      </c>
      <c r="G405" s="11" t="s">
        <v>8223</v>
      </c>
      <c r="H405" s="11" t="s">
        <v>8245</v>
      </c>
      <c r="I405" s="11">
        <v>1437364740</v>
      </c>
      <c r="J405" s="11">
        <v>1434405044</v>
      </c>
      <c r="K405" s="11" t="b">
        <v>0</v>
      </c>
      <c r="L405" s="11">
        <v>41</v>
      </c>
      <c r="M405" s="11" t="b">
        <v>1</v>
      </c>
      <c r="N405" s="11" t="s">
        <v>8269</v>
      </c>
      <c r="O405" s="14">
        <v>106</v>
      </c>
      <c r="P405" s="11">
        <v>64.63</v>
      </c>
      <c r="Q405" s="16" t="s">
        <v>8315</v>
      </c>
      <c r="R405" s="11" t="s">
        <v>8316</v>
      </c>
      <c r="S405" s="21">
        <v>42170.910231481481</v>
      </c>
      <c r="T405" s="21">
        <v>42205.165972222225</v>
      </c>
    </row>
    <row r="406" spans="1:20" ht="209" x14ac:dyDescent="0.25">
      <c r="A406">
        <v>3825</v>
      </c>
      <c r="B406" s="9" t="s">
        <v>3822</v>
      </c>
      <c r="C406" s="3" t="s">
        <v>7934</v>
      </c>
      <c r="D406" s="12">
        <v>5000</v>
      </c>
      <c r="E406" s="13">
        <v>5271</v>
      </c>
      <c r="F406" s="11" t="s">
        <v>8218</v>
      </c>
      <c r="G406" s="11" t="s">
        <v>8223</v>
      </c>
      <c r="H406" s="11" t="s">
        <v>8245</v>
      </c>
      <c r="I406" s="11">
        <v>1434505214</v>
      </c>
      <c r="J406" s="11">
        <v>1432690814</v>
      </c>
      <c r="K406" s="11" t="b">
        <v>0</v>
      </c>
      <c r="L406" s="11">
        <v>49</v>
      </c>
      <c r="M406" s="11" t="b">
        <v>1</v>
      </c>
      <c r="N406" s="11" t="s">
        <v>8269</v>
      </c>
      <c r="O406" s="14">
        <v>105</v>
      </c>
      <c r="P406" s="11">
        <v>107.57</v>
      </c>
      <c r="Q406" s="16" t="s">
        <v>8315</v>
      </c>
      <c r="R406" s="11" t="s">
        <v>8316</v>
      </c>
      <c r="S406" s="21">
        <v>42151.069606481484</v>
      </c>
      <c r="T406" s="21">
        <v>42172.069606481484</v>
      </c>
    </row>
    <row r="407" spans="1:20" ht="209" x14ac:dyDescent="0.25">
      <c r="A407">
        <v>3828</v>
      </c>
      <c r="B407" s="9" t="s">
        <v>3825</v>
      </c>
      <c r="C407" s="3" t="s">
        <v>7937</v>
      </c>
      <c r="D407" s="12">
        <v>5000</v>
      </c>
      <c r="E407" s="13">
        <v>5000</v>
      </c>
      <c r="F407" s="11" t="s">
        <v>8218</v>
      </c>
      <c r="G407" s="11" t="s">
        <v>8223</v>
      </c>
      <c r="H407" s="11" t="s">
        <v>8245</v>
      </c>
      <c r="I407" s="11">
        <v>1420033187</v>
      </c>
      <c r="J407" s="11">
        <v>1414845587</v>
      </c>
      <c r="K407" s="11" t="b">
        <v>0</v>
      </c>
      <c r="L407" s="11">
        <v>28</v>
      </c>
      <c r="M407" s="11" t="b">
        <v>1</v>
      </c>
      <c r="N407" s="11" t="s">
        <v>8269</v>
      </c>
      <c r="O407" s="14">
        <v>100</v>
      </c>
      <c r="P407" s="11">
        <v>178.57</v>
      </c>
      <c r="Q407" s="16" t="s">
        <v>8315</v>
      </c>
      <c r="R407" s="11" t="s">
        <v>8316</v>
      </c>
      <c r="S407" s="21">
        <v>41944.527627314819</v>
      </c>
      <c r="T407" s="21">
        <v>42004.569293981483</v>
      </c>
    </row>
    <row r="408" spans="1:20" ht="193" x14ac:dyDescent="0.25">
      <c r="A408">
        <v>3829</v>
      </c>
      <c r="B408" s="9" t="s">
        <v>3826</v>
      </c>
      <c r="C408" s="3" t="s">
        <v>7938</v>
      </c>
      <c r="D408" s="12">
        <v>500</v>
      </c>
      <c r="E408" s="13">
        <v>501</v>
      </c>
      <c r="F408" s="11" t="s">
        <v>8218</v>
      </c>
      <c r="G408" s="11" t="s">
        <v>8223</v>
      </c>
      <c r="H408" s="11" t="s">
        <v>8245</v>
      </c>
      <c r="I408" s="11">
        <v>1472676371</v>
      </c>
      <c r="J408" s="11">
        <v>1470948371</v>
      </c>
      <c r="K408" s="11" t="b">
        <v>0</v>
      </c>
      <c r="L408" s="11">
        <v>8</v>
      </c>
      <c r="M408" s="11" t="b">
        <v>1</v>
      </c>
      <c r="N408" s="11" t="s">
        <v>8269</v>
      </c>
      <c r="O408" s="14">
        <v>100</v>
      </c>
      <c r="P408" s="11">
        <v>62.63</v>
      </c>
      <c r="Q408" s="16" t="s">
        <v>8315</v>
      </c>
      <c r="R408" s="11" t="s">
        <v>8316</v>
      </c>
      <c r="S408" s="21">
        <v>42593.865405092598</v>
      </c>
      <c r="T408" s="21">
        <v>42613.865405092598</v>
      </c>
    </row>
    <row r="409" spans="1:20" ht="177" x14ac:dyDescent="0.25">
      <c r="A409">
        <v>3830</v>
      </c>
      <c r="B409" s="9" t="s">
        <v>3827</v>
      </c>
      <c r="C409" s="3" t="s">
        <v>7939</v>
      </c>
      <c r="D409" s="12">
        <v>100</v>
      </c>
      <c r="E409" s="13">
        <v>225</v>
      </c>
      <c r="F409" s="11" t="s">
        <v>8218</v>
      </c>
      <c r="G409" s="11" t="s">
        <v>8223</v>
      </c>
      <c r="H409" s="11" t="s">
        <v>8245</v>
      </c>
      <c r="I409" s="11">
        <v>1464371211</v>
      </c>
      <c r="J409" s="11">
        <v>1463161611</v>
      </c>
      <c r="K409" s="11" t="b">
        <v>0</v>
      </c>
      <c r="L409" s="11">
        <v>3</v>
      </c>
      <c r="M409" s="11" t="b">
        <v>1</v>
      </c>
      <c r="N409" s="11" t="s">
        <v>8269</v>
      </c>
      <c r="O409" s="14">
        <v>225</v>
      </c>
      <c r="P409" s="11">
        <v>75</v>
      </c>
      <c r="Q409" s="16" t="s">
        <v>8315</v>
      </c>
      <c r="R409" s="11" t="s">
        <v>8316</v>
      </c>
      <c r="S409" s="21">
        <v>42503.740868055553</v>
      </c>
      <c r="T409" s="21">
        <v>42517.740868055553</v>
      </c>
    </row>
    <row r="410" spans="1:20" ht="225" x14ac:dyDescent="0.25">
      <c r="A410">
        <v>3831</v>
      </c>
      <c r="B410" s="9" t="s">
        <v>3828</v>
      </c>
      <c r="C410" s="3" t="s">
        <v>7940</v>
      </c>
      <c r="D410" s="12">
        <v>500</v>
      </c>
      <c r="E410" s="13">
        <v>530.11</v>
      </c>
      <c r="F410" s="11" t="s">
        <v>8218</v>
      </c>
      <c r="G410" s="11" t="s">
        <v>8223</v>
      </c>
      <c r="H410" s="11" t="s">
        <v>8245</v>
      </c>
      <c r="I410" s="11">
        <v>1415222545</v>
      </c>
      <c r="J410" s="11">
        <v>1413404545</v>
      </c>
      <c r="K410" s="11" t="b">
        <v>0</v>
      </c>
      <c r="L410" s="11">
        <v>9</v>
      </c>
      <c r="M410" s="11" t="b">
        <v>1</v>
      </c>
      <c r="N410" s="11" t="s">
        <v>8269</v>
      </c>
      <c r="O410" s="14">
        <v>106</v>
      </c>
      <c r="P410" s="11">
        <v>58.9</v>
      </c>
      <c r="Q410" s="16" t="s">
        <v>8315</v>
      </c>
      <c r="R410" s="11" t="s">
        <v>8316</v>
      </c>
      <c r="S410" s="21">
        <v>41927.848900462966</v>
      </c>
      <c r="T410" s="21">
        <v>41948.890567129631</v>
      </c>
    </row>
    <row r="411" spans="1:20" ht="225" x14ac:dyDescent="0.25">
      <c r="A411">
        <v>3832</v>
      </c>
      <c r="B411" s="9" t="s">
        <v>3829</v>
      </c>
      <c r="C411" s="3" t="s">
        <v>7941</v>
      </c>
      <c r="D411" s="12">
        <v>1200</v>
      </c>
      <c r="E411" s="13">
        <v>1256</v>
      </c>
      <c r="F411" s="11" t="s">
        <v>8218</v>
      </c>
      <c r="G411" s="11" t="s">
        <v>8223</v>
      </c>
      <c r="H411" s="11" t="s">
        <v>8245</v>
      </c>
      <c r="I411" s="11">
        <v>1455936335</v>
      </c>
      <c r="J411" s="11">
        <v>1452048335</v>
      </c>
      <c r="K411" s="11" t="b">
        <v>0</v>
      </c>
      <c r="L411" s="11">
        <v>9</v>
      </c>
      <c r="M411" s="11" t="b">
        <v>1</v>
      </c>
      <c r="N411" s="11" t="s">
        <v>8269</v>
      </c>
      <c r="O411" s="14">
        <v>105</v>
      </c>
      <c r="P411" s="11">
        <v>139.56</v>
      </c>
      <c r="Q411" s="16" t="s">
        <v>8315</v>
      </c>
      <c r="R411" s="11" t="s">
        <v>8316</v>
      </c>
      <c r="S411" s="21">
        <v>42375.114988425921</v>
      </c>
      <c r="T411" s="21">
        <v>42420.114988425921</v>
      </c>
    </row>
    <row r="412" spans="1:20" ht="161" x14ac:dyDescent="0.25">
      <c r="A412">
        <v>3836</v>
      </c>
      <c r="B412" s="9" t="s">
        <v>3833</v>
      </c>
      <c r="C412" s="3" t="s">
        <v>7945</v>
      </c>
      <c r="D412" s="12">
        <v>800</v>
      </c>
      <c r="E412" s="13">
        <v>900</v>
      </c>
      <c r="F412" s="11" t="s">
        <v>8218</v>
      </c>
      <c r="G412" s="11" t="s">
        <v>8223</v>
      </c>
      <c r="H412" s="11" t="s">
        <v>8245</v>
      </c>
      <c r="I412" s="11">
        <v>1470197340</v>
      </c>
      <c r="J412" s="11">
        <v>1467497652</v>
      </c>
      <c r="K412" s="11" t="b">
        <v>0</v>
      </c>
      <c r="L412" s="11">
        <v>14</v>
      </c>
      <c r="M412" s="11" t="b">
        <v>1</v>
      </c>
      <c r="N412" s="11" t="s">
        <v>8269</v>
      </c>
      <c r="O412" s="14">
        <v>113</v>
      </c>
      <c r="P412" s="11">
        <v>64.290000000000006</v>
      </c>
      <c r="Q412" s="16" t="s">
        <v>8315</v>
      </c>
      <c r="R412" s="11" t="s">
        <v>8316</v>
      </c>
      <c r="S412" s="21">
        <v>42553.926527777774</v>
      </c>
      <c r="T412" s="21">
        <v>42585.172916666663</v>
      </c>
    </row>
    <row r="413" spans="1:20" ht="209" x14ac:dyDescent="0.25">
      <c r="A413">
        <v>3839</v>
      </c>
      <c r="B413" s="9" t="s">
        <v>3836</v>
      </c>
      <c r="C413" s="3" t="s">
        <v>7948</v>
      </c>
      <c r="D413" s="12">
        <v>2000</v>
      </c>
      <c r="E413" s="13">
        <v>2025</v>
      </c>
      <c r="F413" s="11" t="s">
        <v>8218</v>
      </c>
      <c r="G413" s="11" t="s">
        <v>8223</v>
      </c>
      <c r="H413" s="11" t="s">
        <v>8245</v>
      </c>
      <c r="I413" s="11">
        <v>1438226724</v>
      </c>
      <c r="J413" s="11">
        <v>1433042724</v>
      </c>
      <c r="K413" s="11" t="b">
        <v>0</v>
      </c>
      <c r="L413" s="11">
        <v>32</v>
      </c>
      <c r="M413" s="11" t="b">
        <v>1</v>
      </c>
      <c r="N413" s="11" t="s">
        <v>8269</v>
      </c>
      <c r="O413" s="14">
        <v>101</v>
      </c>
      <c r="P413" s="11">
        <v>63.28</v>
      </c>
      <c r="Q413" s="16" t="s">
        <v>8315</v>
      </c>
      <c r="R413" s="11" t="s">
        <v>8316</v>
      </c>
      <c r="S413" s="21">
        <v>42155.142638888887</v>
      </c>
      <c r="T413" s="21">
        <v>42215.142638888887</v>
      </c>
    </row>
    <row r="414" spans="1:20" x14ac:dyDescent="0.2">
      <c r="D414" s="5"/>
      <c r="E414" s="7"/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A0F41-1FF2-0445-93AC-6A1D4009279E}">
  <dimension ref="A1:T251"/>
  <sheetViews>
    <sheetView topLeftCell="A92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225" x14ac:dyDescent="0.25">
      <c r="A2">
        <v>2843</v>
      </c>
      <c r="B2" s="9" t="s">
        <v>2843</v>
      </c>
      <c r="C2" s="3" t="s">
        <v>6953</v>
      </c>
      <c r="D2" s="12">
        <v>1200</v>
      </c>
      <c r="E2" s="13">
        <v>0</v>
      </c>
      <c r="F2" s="11" t="s">
        <v>8220</v>
      </c>
      <c r="G2" s="11" t="s">
        <v>8223</v>
      </c>
      <c r="H2" s="11" t="s">
        <v>8245</v>
      </c>
      <c r="I2" s="11">
        <v>1465790400</v>
      </c>
      <c r="J2" s="11">
        <v>1462210950</v>
      </c>
      <c r="K2" s="11" t="b">
        <v>0</v>
      </c>
      <c r="L2" s="11">
        <v>0</v>
      </c>
      <c r="M2" s="11" t="b">
        <v>0</v>
      </c>
      <c r="N2" s="11" t="s">
        <v>8269</v>
      </c>
      <c r="O2" s="14">
        <v>0</v>
      </c>
      <c r="P2" s="11">
        <v>0</v>
      </c>
      <c r="Q2" s="16" t="s">
        <v>8315</v>
      </c>
      <c r="R2" s="11" t="s">
        <v>8316</v>
      </c>
      <c r="S2" s="21">
        <v>42492.737847222219</v>
      </c>
      <c r="T2" s="21">
        <v>42534.166666666672</v>
      </c>
    </row>
    <row r="3" spans="1:20" ht="193" x14ac:dyDescent="0.25">
      <c r="A3">
        <v>2845</v>
      </c>
      <c r="B3" s="9" t="s">
        <v>2845</v>
      </c>
      <c r="C3" s="3" t="s">
        <v>6955</v>
      </c>
      <c r="D3" s="12">
        <v>7500</v>
      </c>
      <c r="E3" s="13">
        <v>2366</v>
      </c>
      <c r="F3" s="11" t="s">
        <v>8220</v>
      </c>
      <c r="G3" s="11" t="s">
        <v>8223</v>
      </c>
      <c r="H3" s="11" t="s">
        <v>8245</v>
      </c>
      <c r="I3" s="11">
        <v>1433723033</v>
      </c>
      <c r="J3" s="11">
        <v>1428539033</v>
      </c>
      <c r="K3" s="11" t="b">
        <v>0</v>
      </c>
      <c r="L3" s="11">
        <v>39</v>
      </c>
      <c r="M3" s="11" t="b">
        <v>0</v>
      </c>
      <c r="N3" s="11" t="s">
        <v>8269</v>
      </c>
      <c r="O3" s="14">
        <v>32</v>
      </c>
      <c r="P3" s="11">
        <v>60.67</v>
      </c>
      <c r="Q3" s="16" t="s">
        <v>8315</v>
      </c>
      <c r="R3" s="11" t="s">
        <v>8316</v>
      </c>
      <c r="S3" s="21">
        <v>42103.016585648147</v>
      </c>
      <c r="T3" s="21">
        <v>42163.016585648147</v>
      </c>
    </row>
    <row r="4" spans="1:20" ht="225" x14ac:dyDescent="0.25">
      <c r="A4">
        <v>2846</v>
      </c>
      <c r="B4" s="9" t="s">
        <v>2846</v>
      </c>
      <c r="C4" s="3" t="s">
        <v>6956</v>
      </c>
      <c r="D4" s="12">
        <v>8000</v>
      </c>
      <c r="E4" s="13">
        <v>0</v>
      </c>
      <c r="F4" s="11" t="s">
        <v>8220</v>
      </c>
      <c r="G4" s="11" t="s">
        <v>8223</v>
      </c>
      <c r="H4" s="11" t="s">
        <v>8245</v>
      </c>
      <c r="I4" s="11">
        <v>1432917394</v>
      </c>
      <c r="J4" s="11">
        <v>1429029394</v>
      </c>
      <c r="K4" s="11" t="b">
        <v>0</v>
      </c>
      <c r="L4" s="11">
        <v>0</v>
      </c>
      <c r="M4" s="11" t="b">
        <v>0</v>
      </c>
      <c r="N4" s="11" t="s">
        <v>8269</v>
      </c>
      <c r="O4" s="14">
        <v>0</v>
      </c>
      <c r="P4" s="11">
        <v>0</v>
      </c>
      <c r="Q4" s="16" t="s">
        <v>8315</v>
      </c>
      <c r="R4" s="11" t="s">
        <v>8316</v>
      </c>
      <c r="S4" s="21">
        <v>42108.692060185189</v>
      </c>
      <c r="T4" s="21">
        <v>42153.692060185189</v>
      </c>
    </row>
    <row r="5" spans="1:20" ht="193" x14ac:dyDescent="0.25">
      <c r="A5">
        <v>2847</v>
      </c>
      <c r="B5" s="9" t="s">
        <v>2847</v>
      </c>
      <c r="C5" s="3" t="s">
        <v>6957</v>
      </c>
      <c r="D5" s="12">
        <v>2000</v>
      </c>
      <c r="E5" s="13">
        <v>0</v>
      </c>
      <c r="F5" s="11" t="s">
        <v>8220</v>
      </c>
      <c r="G5" s="11" t="s">
        <v>8223</v>
      </c>
      <c r="H5" s="11" t="s">
        <v>8245</v>
      </c>
      <c r="I5" s="11">
        <v>1464031265</v>
      </c>
      <c r="J5" s="11">
        <v>1458847265</v>
      </c>
      <c r="K5" s="11" t="b">
        <v>0</v>
      </c>
      <c r="L5" s="11">
        <v>0</v>
      </c>
      <c r="M5" s="11" t="b">
        <v>0</v>
      </c>
      <c r="N5" s="11" t="s">
        <v>8269</v>
      </c>
      <c r="O5" s="14">
        <v>0</v>
      </c>
      <c r="P5" s="11">
        <v>0</v>
      </c>
      <c r="Q5" s="16" t="s">
        <v>8315</v>
      </c>
      <c r="R5" s="11" t="s">
        <v>8316</v>
      </c>
      <c r="S5" s="21">
        <v>42453.806307870371</v>
      </c>
      <c r="T5" s="21">
        <v>42513.806307870371</v>
      </c>
    </row>
    <row r="6" spans="1:20" ht="225" x14ac:dyDescent="0.25">
      <c r="A6">
        <v>2848</v>
      </c>
      <c r="B6" s="9" t="s">
        <v>2848</v>
      </c>
      <c r="C6" s="3" t="s">
        <v>6958</v>
      </c>
      <c r="D6" s="12">
        <v>35000</v>
      </c>
      <c r="E6" s="13">
        <v>70</v>
      </c>
      <c r="F6" s="11" t="s">
        <v>8220</v>
      </c>
      <c r="G6" s="11" t="s">
        <v>8223</v>
      </c>
      <c r="H6" s="11" t="s">
        <v>8245</v>
      </c>
      <c r="I6" s="11">
        <v>1432913659</v>
      </c>
      <c r="J6" s="11">
        <v>1430321659</v>
      </c>
      <c r="K6" s="11" t="b">
        <v>0</v>
      </c>
      <c r="L6" s="11">
        <v>3</v>
      </c>
      <c r="M6" s="11" t="b">
        <v>0</v>
      </c>
      <c r="N6" s="11" t="s">
        <v>8269</v>
      </c>
      <c r="O6" s="14">
        <v>0</v>
      </c>
      <c r="P6" s="11">
        <v>23.33</v>
      </c>
      <c r="Q6" s="16" t="s">
        <v>8315</v>
      </c>
      <c r="R6" s="11" t="s">
        <v>8316</v>
      </c>
      <c r="S6" s="21">
        <v>42123.648831018523</v>
      </c>
      <c r="T6" s="21">
        <v>42153.648831018523</v>
      </c>
    </row>
    <row r="7" spans="1:20" ht="193" x14ac:dyDescent="0.25">
      <c r="A7">
        <v>2850</v>
      </c>
      <c r="B7" s="9" t="s">
        <v>2850</v>
      </c>
      <c r="C7" s="3" t="s">
        <v>6960</v>
      </c>
      <c r="D7" s="12">
        <v>8000</v>
      </c>
      <c r="E7" s="13">
        <v>311</v>
      </c>
      <c r="F7" s="11" t="s">
        <v>8220</v>
      </c>
      <c r="G7" s="11" t="s">
        <v>8223</v>
      </c>
      <c r="H7" s="11" t="s">
        <v>8245</v>
      </c>
      <c r="I7" s="11">
        <v>1409962211</v>
      </c>
      <c r="J7" s="11">
        <v>1407370211</v>
      </c>
      <c r="K7" s="11" t="b">
        <v>0</v>
      </c>
      <c r="L7" s="11">
        <v>13</v>
      </c>
      <c r="M7" s="11" t="b">
        <v>0</v>
      </c>
      <c r="N7" s="11" t="s">
        <v>8269</v>
      </c>
      <c r="O7" s="14">
        <v>4</v>
      </c>
      <c r="P7" s="11">
        <v>23.92</v>
      </c>
      <c r="Q7" s="16" t="s">
        <v>8315</v>
      </c>
      <c r="R7" s="11" t="s">
        <v>8316</v>
      </c>
      <c r="S7" s="21">
        <v>41858.007071759261</v>
      </c>
      <c r="T7" s="21">
        <v>41888.007071759261</v>
      </c>
    </row>
    <row r="8" spans="1:20" ht="177" x14ac:dyDescent="0.25">
      <c r="A8">
        <v>2852</v>
      </c>
      <c r="B8" s="9" t="s">
        <v>2852</v>
      </c>
      <c r="C8" s="3" t="s">
        <v>6962</v>
      </c>
      <c r="D8" s="12">
        <v>5000</v>
      </c>
      <c r="E8" s="13">
        <v>95</v>
      </c>
      <c r="F8" s="11" t="s">
        <v>8220</v>
      </c>
      <c r="G8" s="11" t="s">
        <v>8223</v>
      </c>
      <c r="H8" s="11" t="s">
        <v>8245</v>
      </c>
      <c r="I8" s="11">
        <v>1403312703</v>
      </c>
      <c r="J8" s="11">
        <v>1400720703</v>
      </c>
      <c r="K8" s="11" t="b">
        <v>0</v>
      </c>
      <c r="L8" s="11">
        <v>6</v>
      </c>
      <c r="M8" s="11" t="b">
        <v>0</v>
      </c>
      <c r="N8" s="11" t="s">
        <v>8269</v>
      </c>
      <c r="O8" s="14">
        <v>2</v>
      </c>
      <c r="P8" s="11">
        <v>15.83</v>
      </c>
      <c r="Q8" s="16" t="s">
        <v>8315</v>
      </c>
      <c r="R8" s="11" t="s">
        <v>8316</v>
      </c>
      <c r="S8" s="21">
        <v>41781.045173611114</v>
      </c>
      <c r="T8" s="21">
        <v>41811.045173611114</v>
      </c>
    </row>
    <row r="9" spans="1:20" ht="257" x14ac:dyDescent="0.25">
      <c r="A9">
        <v>2855</v>
      </c>
      <c r="B9" s="9" t="s">
        <v>2855</v>
      </c>
      <c r="C9" s="3" t="s">
        <v>6965</v>
      </c>
      <c r="D9" s="12">
        <v>600</v>
      </c>
      <c r="E9" s="13">
        <v>300</v>
      </c>
      <c r="F9" s="11" t="s">
        <v>8220</v>
      </c>
      <c r="G9" s="11" t="s">
        <v>8223</v>
      </c>
      <c r="H9" s="11" t="s">
        <v>8245</v>
      </c>
      <c r="I9" s="11">
        <v>1454110440</v>
      </c>
      <c r="J9" s="11">
        <v>1451607071</v>
      </c>
      <c r="K9" s="11" t="b">
        <v>0</v>
      </c>
      <c r="L9" s="11">
        <v>5</v>
      </c>
      <c r="M9" s="11" t="b">
        <v>0</v>
      </c>
      <c r="N9" s="11" t="s">
        <v>8269</v>
      </c>
      <c r="O9" s="14">
        <v>50</v>
      </c>
      <c r="P9" s="11">
        <v>60</v>
      </c>
      <c r="Q9" s="16" t="s">
        <v>8315</v>
      </c>
      <c r="R9" s="11" t="s">
        <v>8316</v>
      </c>
      <c r="S9" s="21">
        <v>42370.007766203707</v>
      </c>
      <c r="T9" s="21">
        <v>42398.981944444444</v>
      </c>
    </row>
    <row r="10" spans="1:20" ht="209" x14ac:dyDescent="0.25">
      <c r="A10">
        <v>2856</v>
      </c>
      <c r="B10" s="9" t="s">
        <v>2856</v>
      </c>
      <c r="C10" s="3" t="s">
        <v>6966</v>
      </c>
      <c r="D10" s="12">
        <v>3000</v>
      </c>
      <c r="E10" s="13">
        <v>146</v>
      </c>
      <c r="F10" s="11" t="s">
        <v>8220</v>
      </c>
      <c r="G10" s="11" t="s">
        <v>8223</v>
      </c>
      <c r="H10" s="11" t="s">
        <v>8245</v>
      </c>
      <c r="I10" s="11">
        <v>1439069640</v>
      </c>
      <c r="J10" s="11">
        <v>1433897647</v>
      </c>
      <c r="K10" s="11" t="b">
        <v>0</v>
      </c>
      <c r="L10" s="11">
        <v>6</v>
      </c>
      <c r="M10" s="11" t="b">
        <v>0</v>
      </c>
      <c r="N10" s="11" t="s">
        <v>8269</v>
      </c>
      <c r="O10" s="14">
        <v>5</v>
      </c>
      <c r="P10" s="11">
        <v>24.33</v>
      </c>
      <c r="Q10" s="16" t="s">
        <v>8315</v>
      </c>
      <c r="R10" s="11" t="s">
        <v>8316</v>
      </c>
      <c r="S10" s="21">
        <v>42165.037581018521</v>
      </c>
      <c r="T10" s="21">
        <v>42224.898611111115</v>
      </c>
    </row>
    <row r="11" spans="1:20" ht="209" x14ac:dyDescent="0.25">
      <c r="A11">
        <v>2860</v>
      </c>
      <c r="B11" s="9" t="s">
        <v>2860</v>
      </c>
      <c r="C11" s="3" t="s">
        <v>6970</v>
      </c>
      <c r="D11" s="12">
        <v>4000</v>
      </c>
      <c r="E11" s="13">
        <v>266</v>
      </c>
      <c r="F11" s="11" t="s">
        <v>8220</v>
      </c>
      <c r="G11" s="11" t="s">
        <v>8223</v>
      </c>
      <c r="H11" s="11" t="s">
        <v>8245</v>
      </c>
      <c r="I11" s="11">
        <v>1466363576</v>
      </c>
      <c r="J11" s="11">
        <v>1461179576</v>
      </c>
      <c r="K11" s="11" t="b">
        <v>0</v>
      </c>
      <c r="L11" s="11">
        <v>9</v>
      </c>
      <c r="M11" s="11" t="b">
        <v>0</v>
      </c>
      <c r="N11" s="11" t="s">
        <v>8269</v>
      </c>
      <c r="O11" s="14">
        <v>7</v>
      </c>
      <c r="P11" s="11">
        <v>29.56</v>
      </c>
      <c r="Q11" s="16" t="s">
        <v>8315</v>
      </c>
      <c r="R11" s="11" t="s">
        <v>8316</v>
      </c>
      <c r="S11" s="21">
        <v>42480.800648148142</v>
      </c>
      <c r="T11" s="21">
        <v>42540.800648148142</v>
      </c>
    </row>
    <row r="12" spans="1:20" ht="177" x14ac:dyDescent="0.25">
      <c r="A12">
        <v>2862</v>
      </c>
      <c r="B12" s="9" t="s">
        <v>2862</v>
      </c>
      <c r="C12" s="3" t="s">
        <v>6972</v>
      </c>
      <c r="D12" s="12">
        <v>12700</v>
      </c>
      <c r="E12" s="13">
        <v>55</v>
      </c>
      <c r="F12" s="11" t="s">
        <v>8220</v>
      </c>
      <c r="G12" s="11" t="s">
        <v>8223</v>
      </c>
      <c r="H12" s="11" t="s">
        <v>8245</v>
      </c>
      <c r="I12" s="11">
        <v>1403636229</v>
      </c>
      <c r="J12" s="11">
        <v>1401044229</v>
      </c>
      <c r="K12" s="11" t="b">
        <v>0</v>
      </c>
      <c r="L12" s="11">
        <v>3</v>
      </c>
      <c r="M12" s="11" t="b">
        <v>0</v>
      </c>
      <c r="N12" s="11" t="s">
        <v>8269</v>
      </c>
      <c r="O12" s="14">
        <v>0</v>
      </c>
      <c r="P12" s="11">
        <v>18.329999999999998</v>
      </c>
      <c r="Q12" s="16" t="s">
        <v>8315</v>
      </c>
      <c r="R12" s="11" t="s">
        <v>8316</v>
      </c>
      <c r="S12" s="21">
        <v>41784.789687500001</v>
      </c>
      <c r="T12" s="21">
        <v>41814.789687500001</v>
      </c>
    </row>
    <row r="13" spans="1:20" ht="209" x14ac:dyDescent="0.25">
      <c r="A13">
        <v>2863</v>
      </c>
      <c r="B13" s="9" t="s">
        <v>2863</v>
      </c>
      <c r="C13" s="3" t="s">
        <v>6973</v>
      </c>
      <c r="D13" s="12">
        <v>50000</v>
      </c>
      <c r="E13" s="13">
        <v>20</v>
      </c>
      <c r="F13" s="11" t="s">
        <v>8220</v>
      </c>
      <c r="G13" s="11" t="s">
        <v>8223</v>
      </c>
      <c r="H13" s="11" t="s">
        <v>8245</v>
      </c>
      <c r="I13" s="11">
        <v>1410279123</v>
      </c>
      <c r="J13" s="11">
        <v>1405095123</v>
      </c>
      <c r="K13" s="11" t="b">
        <v>0</v>
      </c>
      <c r="L13" s="11">
        <v>1</v>
      </c>
      <c r="M13" s="11" t="b">
        <v>0</v>
      </c>
      <c r="N13" s="11" t="s">
        <v>8269</v>
      </c>
      <c r="O13" s="14">
        <v>0</v>
      </c>
      <c r="P13" s="11">
        <v>20</v>
      </c>
      <c r="Q13" s="16" t="s">
        <v>8315</v>
      </c>
      <c r="R13" s="11" t="s">
        <v>8316</v>
      </c>
      <c r="S13" s="21">
        <v>41831.675034722226</v>
      </c>
      <c r="T13" s="21">
        <v>41891.675034722226</v>
      </c>
    </row>
    <row r="14" spans="1:20" ht="177" x14ac:dyDescent="0.25">
      <c r="A14">
        <v>2865</v>
      </c>
      <c r="B14" s="9" t="s">
        <v>2865</v>
      </c>
      <c r="C14" s="3" t="s">
        <v>6975</v>
      </c>
      <c r="D14" s="12">
        <v>2888</v>
      </c>
      <c r="E14" s="13">
        <v>0</v>
      </c>
      <c r="F14" s="11" t="s">
        <v>8220</v>
      </c>
      <c r="G14" s="11" t="s">
        <v>8223</v>
      </c>
      <c r="H14" s="11" t="s">
        <v>8245</v>
      </c>
      <c r="I14" s="11">
        <v>1420512259</v>
      </c>
      <c r="J14" s="11">
        <v>1415328259</v>
      </c>
      <c r="K14" s="11" t="b">
        <v>0</v>
      </c>
      <c r="L14" s="11">
        <v>0</v>
      </c>
      <c r="M14" s="11" t="b">
        <v>0</v>
      </c>
      <c r="N14" s="11" t="s">
        <v>8269</v>
      </c>
      <c r="O14" s="14">
        <v>0</v>
      </c>
      <c r="P14" s="11">
        <v>0</v>
      </c>
      <c r="Q14" s="16" t="s">
        <v>8315</v>
      </c>
      <c r="R14" s="11" t="s">
        <v>8316</v>
      </c>
      <c r="S14" s="21">
        <v>41950.114108796297</v>
      </c>
      <c r="T14" s="21">
        <v>42010.114108796297</v>
      </c>
    </row>
    <row r="15" spans="1:20" ht="193" x14ac:dyDescent="0.25">
      <c r="A15">
        <v>2866</v>
      </c>
      <c r="B15" s="9" t="s">
        <v>2866</v>
      </c>
      <c r="C15" s="3" t="s">
        <v>6976</v>
      </c>
      <c r="D15" s="12">
        <v>5000</v>
      </c>
      <c r="E15" s="13">
        <v>45</v>
      </c>
      <c r="F15" s="11" t="s">
        <v>8220</v>
      </c>
      <c r="G15" s="11" t="s">
        <v>8223</v>
      </c>
      <c r="H15" s="11" t="s">
        <v>8245</v>
      </c>
      <c r="I15" s="11">
        <v>1476482400</v>
      </c>
      <c r="J15" s="11">
        <v>1473893721</v>
      </c>
      <c r="K15" s="11" t="b">
        <v>0</v>
      </c>
      <c r="L15" s="11">
        <v>2</v>
      </c>
      <c r="M15" s="11" t="b">
        <v>0</v>
      </c>
      <c r="N15" s="11" t="s">
        <v>8269</v>
      </c>
      <c r="O15" s="14">
        <v>1</v>
      </c>
      <c r="P15" s="11">
        <v>22.5</v>
      </c>
      <c r="Q15" s="16" t="s">
        <v>8315</v>
      </c>
      <c r="R15" s="11" t="s">
        <v>8316</v>
      </c>
      <c r="S15" s="21">
        <v>42627.955104166671</v>
      </c>
      <c r="T15" s="21">
        <v>42657.916666666672</v>
      </c>
    </row>
    <row r="16" spans="1:20" ht="225" x14ac:dyDescent="0.25">
      <c r="A16">
        <v>2867</v>
      </c>
      <c r="B16" s="9" t="s">
        <v>2867</v>
      </c>
      <c r="C16" s="3" t="s">
        <v>6977</v>
      </c>
      <c r="D16" s="12">
        <v>2500</v>
      </c>
      <c r="E16" s="13">
        <v>504</v>
      </c>
      <c r="F16" s="11" t="s">
        <v>8220</v>
      </c>
      <c r="G16" s="11" t="s">
        <v>8223</v>
      </c>
      <c r="H16" s="11" t="s">
        <v>8245</v>
      </c>
      <c r="I16" s="11">
        <v>1467604800</v>
      </c>
      <c r="J16" s="11">
        <v>1465533672</v>
      </c>
      <c r="K16" s="11" t="b">
        <v>0</v>
      </c>
      <c r="L16" s="11">
        <v>10</v>
      </c>
      <c r="M16" s="11" t="b">
        <v>0</v>
      </c>
      <c r="N16" s="11" t="s">
        <v>8269</v>
      </c>
      <c r="O16" s="14">
        <v>20</v>
      </c>
      <c r="P16" s="11">
        <v>50.4</v>
      </c>
      <c r="Q16" s="16" t="s">
        <v>8315</v>
      </c>
      <c r="R16" s="11" t="s">
        <v>8316</v>
      </c>
      <c r="S16" s="21">
        <v>42531.195277777777</v>
      </c>
      <c r="T16" s="21">
        <v>42555.166666666672</v>
      </c>
    </row>
    <row r="17" spans="1:20" ht="225" x14ac:dyDescent="0.25">
      <c r="A17">
        <v>2868</v>
      </c>
      <c r="B17" s="9" t="s">
        <v>2868</v>
      </c>
      <c r="C17" s="3" t="s">
        <v>6978</v>
      </c>
      <c r="D17" s="12">
        <v>15000</v>
      </c>
      <c r="E17" s="13">
        <v>6301.76</v>
      </c>
      <c r="F17" s="11" t="s">
        <v>8220</v>
      </c>
      <c r="G17" s="11" t="s">
        <v>8223</v>
      </c>
      <c r="H17" s="11" t="s">
        <v>8245</v>
      </c>
      <c r="I17" s="11">
        <v>1475697054</v>
      </c>
      <c r="J17" s="11">
        <v>1473105054</v>
      </c>
      <c r="K17" s="11" t="b">
        <v>0</v>
      </c>
      <c r="L17" s="11">
        <v>60</v>
      </c>
      <c r="M17" s="11" t="b">
        <v>0</v>
      </c>
      <c r="N17" s="11" t="s">
        <v>8269</v>
      </c>
      <c r="O17" s="14">
        <v>42</v>
      </c>
      <c r="P17" s="11">
        <v>105.03</v>
      </c>
      <c r="Q17" s="16" t="s">
        <v>8315</v>
      </c>
      <c r="R17" s="11" t="s">
        <v>8316</v>
      </c>
      <c r="S17" s="21">
        <v>42618.827013888891</v>
      </c>
      <c r="T17" s="21">
        <v>42648.827013888891</v>
      </c>
    </row>
    <row r="18" spans="1:20" ht="225" x14ac:dyDescent="0.25">
      <c r="A18">
        <v>2869</v>
      </c>
      <c r="B18" s="9" t="s">
        <v>2869</v>
      </c>
      <c r="C18" s="3" t="s">
        <v>6979</v>
      </c>
      <c r="D18" s="12">
        <v>20000</v>
      </c>
      <c r="E18" s="13">
        <v>177</v>
      </c>
      <c r="F18" s="11" t="s">
        <v>8220</v>
      </c>
      <c r="G18" s="11" t="s">
        <v>8223</v>
      </c>
      <c r="H18" s="11" t="s">
        <v>8245</v>
      </c>
      <c r="I18" s="11">
        <v>1468937681</v>
      </c>
      <c r="J18" s="11">
        <v>1466345681</v>
      </c>
      <c r="K18" s="11" t="b">
        <v>0</v>
      </c>
      <c r="L18" s="11">
        <v>5</v>
      </c>
      <c r="M18" s="11" t="b">
        <v>0</v>
      </c>
      <c r="N18" s="11" t="s">
        <v>8269</v>
      </c>
      <c r="O18" s="14">
        <v>1</v>
      </c>
      <c r="P18" s="11">
        <v>35.4</v>
      </c>
      <c r="Q18" s="16" t="s">
        <v>8315</v>
      </c>
      <c r="R18" s="11" t="s">
        <v>8316</v>
      </c>
      <c r="S18" s="21">
        <v>42540.593530092592</v>
      </c>
      <c r="T18" s="21">
        <v>42570.593530092592</v>
      </c>
    </row>
    <row r="19" spans="1:20" ht="193" x14ac:dyDescent="0.25">
      <c r="A19">
        <v>2870</v>
      </c>
      <c r="B19" s="9" t="s">
        <v>2870</v>
      </c>
      <c r="C19" s="3" t="s">
        <v>6980</v>
      </c>
      <c r="D19" s="12">
        <v>5000</v>
      </c>
      <c r="E19" s="13">
        <v>750</v>
      </c>
      <c r="F19" s="11" t="s">
        <v>8220</v>
      </c>
      <c r="G19" s="11" t="s">
        <v>8223</v>
      </c>
      <c r="H19" s="11" t="s">
        <v>8245</v>
      </c>
      <c r="I19" s="11">
        <v>1400301165</v>
      </c>
      <c r="J19" s="11">
        <v>1397709165</v>
      </c>
      <c r="K19" s="11" t="b">
        <v>0</v>
      </c>
      <c r="L19" s="11">
        <v>9</v>
      </c>
      <c r="M19" s="11" t="b">
        <v>0</v>
      </c>
      <c r="N19" s="11" t="s">
        <v>8269</v>
      </c>
      <c r="O19" s="14">
        <v>15</v>
      </c>
      <c r="P19" s="11">
        <v>83.33</v>
      </c>
      <c r="Q19" s="16" t="s">
        <v>8315</v>
      </c>
      <c r="R19" s="11" t="s">
        <v>8316</v>
      </c>
      <c r="S19" s="21">
        <v>41746.189409722225</v>
      </c>
      <c r="T19" s="21">
        <v>41776.189409722225</v>
      </c>
    </row>
    <row r="20" spans="1:20" ht="161" x14ac:dyDescent="0.25">
      <c r="A20">
        <v>2871</v>
      </c>
      <c r="B20" s="9" t="s">
        <v>2871</v>
      </c>
      <c r="C20" s="3" t="s">
        <v>6981</v>
      </c>
      <c r="D20" s="12">
        <v>10000</v>
      </c>
      <c r="E20" s="13">
        <v>467</v>
      </c>
      <c r="F20" s="11" t="s">
        <v>8220</v>
      </c>
      <c r="G20" s="11" t="s">
        <v>8223</v>
      </c>
      <c r="H20" s="11" t="s">
        <v>8245</v>
      </c>
      <c r="I20" s="11">
        <v>1419183813</v>
      </c>
      <c r="J20" s="11">
        <v>1417455813</v>
      </c>
      <c r="K20" s="11" t="b">
        <v>0</v>
      </c>
      <c r="L20" s="11">
        <v>13</v>
      </c>
      <c r="M20" s="11" t="b">
        <v>0</v>
      </c>
      <c r="N20" s="11" t="s">
        <v>8269</v>
      </c>
      <c r="O20" s="14">
        <v>5</v>
      </c>
      <c r="P20" s="11">
        <v>35.92</v>
      </c>
      <c r="Q20" s="16" t="s">
        <v>8315</v>
      </c>
      <c r="R20" s="11" t="s">
        <v>8316</v>
      </c>
      <c r="S20" s="21">
        <v>41974.738576388889</v>
      </c>
      <c r="T20" s="21">
        <v>41994.738576388889</v>
      </c>
    </row>
    <row r="21" spans="1:20" ht="177" x14ac:dyDescent="0.25">
      <c r="A21">
        <v>2872</v>
      </c>
      <c r="B21" s="9" t="s">
        <v>2872</v>
      </c>
      <c r="C21" s="3" t="s">
        <v>6982</v>
      </c>
      <c r="D21" s="12">
        <v>3000</v>
      </c>
      <c r="E21" s="13">
        <v>0</v>
      </c>
      <c r="F21" s="11" t="s">
        <v>8220</v>
      </c>
      <c r="G21" s="11" t="s">
        <v>8223</v>
      </c>
      <c r="H21" s="11" t="s">
        <v>8245</v>
      </c>
      <c r="I21" s="11">
        <v>1434768438</v>
      </c>
      <c r="J21" s="11">
        <v>1429584438</v>
      </c>
      <c r="K21" s="11" t="b">
        <v>0</v>
      </c>
      <c r="L21" s="11">
        <v>0</v>
      </c>
      <c r="M21" s="11" t="b">
        <v>0</v>
      </c>
      <c r="N21" s="11" t="s">
        <v>8269</v>
      </c>
      <c r="O21" s="14">
        <v>0</v>
      </c>
      <c r="P21" s="11">
        <v>0</v>
      </c>
      <c r="Q21" s="16" t="s">
        <v>8315</v>
      </c>
      <c r="R21" s="11" t="s">
        <v>8316</v>
      </c>
      <c r="S21" s="21">
        <v>42115.11618055556</v>
      </c>
      <c r="T21" s="21">
        <v>42175.11618055556</v>
      </c>
    </row>
    <row r="22" spans="1:20" ht="225" x14ac:dyDescent="0.25">
      <c r="A22">
        <v>2873</v>
      </c>
      <c r="B22" s="9" t="s">
        <v>2873</v>
      </c>
      <c r="C22" s="3" t="s">
        <v>6983</v>
      </c>
      <c r="D22" s="12">
        <v>2500</v>
      </c>
      <c r="E22" s="13">
        <v>953</v>
      </c>
      <c r="F22" s="11" t="s">
        <v>8220</v>
      </c>
      <c r="G22" s="11" t="s">
        <v>8223</v>
      </c>
      <c r="H22" s="11" t="s">
        <v>8245</v>
      </c>
      <c r="I22" s="11">
        <v>1422473831</v>
      </c>
      <c r="J22" s="11">
        <v>1419881831</v>
      </c>
      <c r="K22" s="11" t="b">
        <v>0</v>
      </c>
      <c r="L22" s="11">
        <v>8</v>
      </c>
      <c r="M22" s="11" t="b">
        <v>0</v>
      </c>
      <c r="N22" s="11" t="s">
        <v>8269</v>
      </c>
      <c r="O22" s="14">
        <v>38</v>
      </c>
      <c r="P22" s="11">
        <v>119.13</v>
      </c>
      <c r="Q22" s="16" t="s">
        <v>8315</v>
      </c>
      <c r="R22" s="11" t="s">
        <v>8316</v>
      </c>
      <c r="S22" s="21">
        <v>42002.817488425921</v>
      </c>
      <c r="T22" s="21">
        <v>42032.817488425921</v>
      </c>
    </row>
    <row r="23" spans="1:20" ht="193" x14ac:dyDescent="0.25">
      <c r="A23">
        <v>2874</v>
      </c>
      <c r="B23" s="9" t="s">
        <v>2874</v>
      </c>
      <c r="C23" s="3" t="s">
        <v>6984</v>
      </c>
      <c r="D23" s="12">
        <v>5000</v>
      </c>
      <c r="E23" s="13">
        <v>271</v>
      </c>
      <c r="F23" s="11" t="s">
        <v>8220</v>
      </c>
      <c r="G23" s="11" t="s">
        <v>8223</v>
      </c>
      <c r="H23" s="11" t="s">
        <v>8245</v>
      </c>
      <c r="I23" s="11">
        <v>1484684186</v>
      </c>
      <c r="J23" s="11">
        <v>1482092186</v>
      </c>
      <c r="K23" s="11" t="b">
        <v>0</v>
      </c>
      <c r="L23" s="11">
        <v>3</v>
      </c>
      <c r="M23" s="11" t="b">
        <v>0</v>
      </c>
      <c r="N23" s="11" t="s">
        <v>8269</v>
      </c>
      <c r="O23" s="14">
        <v>5</v>
      </c>
      <c r="P23" s="11">
        <v>90.33</v>
      </c>
      <c r="Q23" s="16" t="s">
        <v>8315</v>
      </c>
      <c r="R23" s="11" t="s">
        <v>8316</v>
      </c>
      <c r="S23" s="21">
        <v>42722.84474537037</v>
      </c>
      <c r="T23" s="21">
        <v>42752.84474537037</v>
      </c>
    </row>
    <row r="24" spans="1:20" ht="193" x14ac:dyDescent="0.25">
      <c r="A24">
        <v>2875</v>
      </c>
      <c r="B24" s="9" t="s">
        <v>2875</v>
      </c>
      <c r="C24" s="3" t="s">
        <v>6985</v>
      </c>
      <c r="D24" s="12">
        <v>20000</v>
      </c>
      <c r="E24" s="13">
        <v>7</v>
      </c>
      <c r="F24" s="11" t="s">
        <v>8220</v>
      </c>
      <c r="G24" s="11" t="s">
        <v>8223</v>
      </c>
      <c r="H24" s="11" t="s">
        <v>8245</v>
      </c>
      <c r="I24" s="11">
        <v>1462417493</v>
      </c>
      <c r="J24" s="11">
        <v>1459825493</v>
      </c>
      <c r="K24" s="11" t="b">
        <v>0</v>
      </c>
      <c r="L24" s="11">
        <v>3</v>
      </c>
      <c r="M24" s="11" t="b">
        <v>0</v>
      </c>
      <c r="N24" s="11" t="s">
        <v>8269</v>
      </c>
      <c r="O24" s="14">
        <v>0</v>
      </c>
      <c r="P24" s="11">
        <v>2.33</v>
      </c>
      <c r="Q24" s="16" t="s">
        <v>8315</v>
      </c>
      <c r="R24" s="11" t="s">
        <v>8316</v>
      </c>
      <c r="S24" s="21">
        <v>42465.128391203703</v>
      </c>
      <c r="T24" s="21">
        <v>42495.128391203703</v>
      </c>
    </row>
    <row r="25" spans="1:20" ht="177" x14ac:dyDescent="0.25">
      <c r="A25">
        <v>2876</v>
      </c>
      <c r="B25" s="9" t="s">
        <v>2876</v>
      </c>
      <c r="C25" s="3" t="s">
        <v>6986</v>
      </c>
      <c r="D25" s="12">
        <v>150000</v>
      </c>
      <c r="E25" s="13">
        <v>0</v>
      </c>
      <c r="F25" s="11" t="s">
        <v>8220</v>
      </c>
      <c r="G25" s="11" t="s">
        <v>8223</v>
      </c>
      <c r="H25" s="11" t="s">
        <v>8245</v>
      </c>
      <c r="I25" s="11">
        <v>1437069079</v>
      </c>
      <c r="J25" s="11">
        <v>1434477079</v>
      </c>
      <c r="K25" s="11" t="b">
        <v>0</v>
      </c>
      <c r="L25" s="11">
        <v>0</v>
      </c>
      <c r="M25" s="11" t="b">
        <v>0</v>
      </c>
      <c r="N25" s="11" t="s">
        <v>8269</v>
      </c>
      <c r="O25" s="14">
        <v>0</v>
      </c>
      <c r="P25" s="11">
        <v>0</v>
      </c>
      <c r="Q25" s="16" t="s">
        <v>8315</v>
      </c>
      <c r="R25" s="11" t="s">
        <v>8316</v>
      </c>
      <c r="S25" s="21">
        <v>42171.743969907402</v>
      </c>
      <c r="T25" s="21">
        <v>42201.743969907402</v>
      </c>
    </row>
    <row r="26" spans="1:20" ht="193" x14ac:dyDescent="0.25">
      <c r="A26">
        <v>2877</v>
      </c>
      <c r="B26" s="9" t="s">
        <v>2877</v>
      </c>
      <c r="C26" s="3" t="s">
        <v>6987</v>
      </c>
      <c r="D26" s="12">
        <v>6000</v>
      </c>
      <c r="E26" s="13">
        <v>650</v>
      </c>
      <c r="F26" s="11" t="s">
        <v>8220</v>
      </c>
      <c r="G26" s="11" t="s">
        <v>8223</v>
      </c>
      <c r="H26" s="11" t="s">
        <v>8245</v>
      </c>
      <c r="I26" s="11">
        <v>1480525200</v>
      </c>
      <c r="J26" s="11">
        <v>1477781724</v>
      </c>
      <c r="K26" s="11" t="b">
        <v>0</v>
      </c>
      <c r="L26" s="11">
        <v>6</v>
      </c>
      <c r="M26" s="11" t="b">
        <v>0</v>
      </c>
      <c r="N26" s="11" t="s">
        <v>8269</v>
      </c>
      <c r="O26" s="14">
        <v>11</v>
      </c>
      <c r="P26" s="11">
        <v>108.33</v>
      </c>
      <c r="Q26" s="16" t="s">
        <v>8315</v>
      </c>
      <c r="R26" s="11" t="s">
        <v>8316</v>
      </c>
      <c r="S26" s="21">
        <v>42672.955138888887</v>
      </c>
      <c r="T26" s="21">
        <v>42704.708333333328</v>
      </c>
    </row>
    <row r="27" spans="1:20" ht="177" x14ac:dyDescent="0.25">
      <c r="A27">
        <v>2879</v>
      </c>
      <c r="B27" s="9" t="s">
        <v>2879</v>
      </c>
      <c r="C27" s="3" t="s">
        <v>6989</v>
      </c>
      <c r="D27" s="12">
        <v>11200</v>
      </c>
      <c r="E27" s="13">
        <v>29</v>
      </c>
      <c r="F27" s="11" t="s">
        <v>8220</v>
      </c>
      <c r="G27" s="11" t="s">
        <v>8223</v>
      </c>
      <c r="H27" s="11" t="s">
        <v>8245</v>
      </c>
      <c r="I27" s="11">
        <v>1453310661</v>
      </c>
      <c r="J27" s="11">
        <v>1450718661</v>
      </c>
      <c r="K27" s="11" t="b">
        <v>0</v>
      </c>
      <c r="L27" s="11">
        <v>1</v>
      </c>
      <c r="M27" s="11" t="b">
        <v>0</v>
      </c>
      <c r="N27" s="11" t="s">
        <v>8269</v>
      </c>
      <c r="O27" s="14">
        <v>0</v>
      </c>
      <c r="P27" s="11">
        <v>29</v>
      </c>
      <c r="Q27" s="16" t="s">
        <v>8315</v>
      </c>
      <c r="R27" s="11" t="s">
        <v>8316</v>
      </c>
      <c r="S27" s="21">
        <v>42359.725243055553</v>
      </c>
      <c r="T27" s="21">
        <v>42389.725243055553</v>
      </c>
    </row>
    <row r="28" spans="1:20" ht="209" x14ac:dyDescent="0.25">
      <c r="A28">
        <v>2880</v>
      </c>
      <c r="B28" s="9" t="s">
        <v>2880</v>
      </c>
      <c r="C28" s="3" t="s">
        <v>6990</v>
      </c>
      <c r="D28" s="12">
        <v>12000</v>
      </c>
      <c r="E28" s="13">
        <v>2800</v>
      </c>
      <c r="F28" s="11" t="s">
        <v>8220</v>
      </c>
      <c r="G28" s="11" t="s">
        <v>8223</v>
      </c>
      <c r="H28" s="11" t="s">
        <v>8245</v>
      </c>
      <c r="I28" s="11">
        <v>1440090300</v>
      </c>
      <c r="J28" s="11">
        <v>1436305452</v>
      </c>
      <c r="K28" s="11" t="b">
        <v>0</v>
      </c>
      <c r="L28" s="11">
        <v>29</v>
      </c>
      <c r="M28" s="11" t="b">
        <v>0</v>
      </c>
      <c r="N28" s="11" t="s">
        <v>8269</v>
      </c>
      <c r="O28" s="14">
        <v>23</v>
      </c>
      <c r="P28" s="11">
        <v>96.55</v>
      </c>
      <c r="Q28" s="16" t="s">
        <v>8315</v>
      </c>
      <c r="R28" s="11" t="s">
        <v>8316</v>
      </c>
      <c r="S28" s="21">
        <v>42192.905694444446</v>
      </c>
      <c r="T28" s="21">
        <v>42236.711805555555</v>
      </c>
    </row>
    <row r="29" spans="1:20" ht="193" x14ac:dyDescent="0.25">
      <c r="A29">
        <v>2881</v>
      </c>
      <c r="B29" s="9" t="s">
        <v>2881</v>
      </c>
      <c r="C29" s="3" t="s">
        <v>6991</v>
      </c>
      <c r="D29" s="12">
        <v>5500</v>
      </c>
      <c r="E29" s="13">
        <v>0</v>
      </c>
      <c r="F29" s="11" t="s">
        <v>8220</v>
      </c>
      <c r="G29" s="11" t="s">
        <v>8223</v>
      </c>
      <c r="H29" s="11" t="s">
        <v>8245</v>
      </c>
      <c r="I29" s="11">
        <v>1417620036</v>
      </c>
      <c r="J29" s="11">
        <v>1412432436</v>
      </c>
      <c r="K29" s="11" t="b">
        <v>0</v>
      </c>
      <c r="L29" s="11">
        <v>0</v>
      </c>
      <c r="M29" s="11" t="b">
        <v>0</v>
      </c>
      <c r="N29" s="11" t="s">
        <v>8269</v>
      </c>
      <c r="O29" s="14">
        <v>0</v>
      </c>
      <c r="P29" s="11">
        <v>0</v>
      </c>
      <c r="Q29" s="16" t="s">
        <v>8315</v>
      </c>
      <c r="R29" s="11" t="s">
        <v>8316</v>
      </c>
      <c r="S29" s="21">
        <v>41916.597638888888</v>
      </c>
      <c r="T29" s="21">
        <v>41976.639305555553</v>
      </c>
    </row>
    <row r="30" spans="1:20" ht="209" x14ac:dyDescent="0.25">
      <c r="A30">
        <v>2882</v>
      </c>
      <c r="B30" s="9" t="s">
        <v>2882</v>
      </c>
      <c r="C30" s="3" t="s">
        <v>6992</v>
      </c>
      <c r="D30" s="12">
        <v>750</v>
      </c>
      <c r="E30" s="13">
        <v>252</v>
      </c>
      <c r="F30" s="11" t="s">
        <v>8220</v>
      </c>
      <c r="G30" s="11" t="s">
        <v>8223</v>
      </c>
      <c r="H30" s="11" t="s">
        <v>8245</v>
      </c>
      <c r="I30" s="11">
        <v>1462112318</v>
      </c>
      <c r="J30" s="11">
        <v>1459520318</v>
      </c>
      <c r="K30" s="11" t="b">
        <v>0</v>
      </c>
      <c r="L30" s="11">
        <v>4</v>
      </c>
      <c r="M30" s="11" t="b">
        <v>0</v>
      </c>
      <c r="N30" s="11" t="s">
        <v>8269</v>
      </c>
      <c r="O30" s="14">
        <v>34</v>
      </c>
      <c r="P30" s="11">
        <v>63</v>
      </c>
      <c r="Q30" s="16" t="s">
        <v>8315</v>
      </c>
      <c r="R30" s="11" t="s">
        <v>8316</v>
      </c>
      <c r="S30" s="21">
        <v>42461.596273148149</v>
      </c>
      <c r="T30" s="21">
        <v>42491.596273148149</v>
      </c>
    </row>
    <row r="31" spans="1:20" ht="225" x14ac:dyDescent="0.25">
      <c r="A31">
        <v>2883</v>
      </c>
      <c r="B31" s="9" t="s">
        <v>2883</v>
      </c>
      <c r="C31" s="3" t="s">
        <v>6993</v>
      </c>
      <c r="D31" s="12">
        <v>10000</v>
      </c>
      <c r="E31" s="13">
        <v>1908</v>
      </c>
      <c r="F31" s="11" t="s">
        <v>8220</v>
      </c>
      <c r="G31" s="11" t="s">
        <v>8223</v>
      </c>
      <c r="H31" s="11" t="s">
        <v>8245</v>
      </c>
      <c r="I31" s="11">
        <v>1454734740</v>
      </c>
      <c r="J31" s="11">
        <v>1451684437</v>
      </c>
      <c r="K31" s="11" t="b">
        <v>0</v>
      </c>
      <c r="L31" s="11">
        <v>5</v>
      </c>
      <c r="M31" s="11" t="b">
        <v>0</v>
      </c>
      <c r="N31" s="11" t="s">
        <v>8269</v>
      </c>
      <c r="O31" s="14">
        <v>19</v>
      </c>
      <c r="P31" s="11">
        <v>381.6</v>
      </c>
      <c r="Q31" s="16" t="s">
        <v>8315</v>
      </c>
      <c r="R31" s="11" t="s">
        <v>8316</v>
      </c>
      <c r="S31" s="21">
        <v>42370.90320601852</v>
      </c>
      <c r="T31" s="21">
        <v>42406.207638888889</v>
      </c>
    </row>
    <row r="32" spans="1:20" ht="145" x14ac:dyDescent="0.25">
      <c r="A32">
        <v>2884</v>
      </c>
      <c r="B32" s="9" t="s">
        <v>2884</v>
      </c>
      <c r="C32" s="3" t="s">
        <v>6994</v>
      </c>
      <c r="D32" s="12">
        <v>45000</v>
      </c>
      <c r="E32" s="13">
        <v>185</v>
      </c>
      <c r="F32" s="11" t="s">
        <v>8220</v>
      </c>
      <c r="G32" s="11" t="s">
        <v>8223</v>
      </c>
      <c r="H32" s="11" t="s">
        <v>8245</v>
      </c>
      <c r="I32" s="11">
        <v>1417800435</v>
      </c>
      <c r="J32" s="11">
        <v>1415208435</v>
      </c>
      <c r="K32" s="11" t="b">
        <v>0</v>
      </c>
      <c r="L32" s="11">
        <v>4</v>
      </c>
      <c r="M32" s="11" t="b">
        <v>0</v>
      </c>
      <c r="N32" s="11" t="s">
        <v>8269</v>
      </c>
      <c r="O32" s="14">
        <v>0</v>
      </c>
      <c r="P32" s="11">
        <v>46.25</v>
      </c>
      <c r="Q32" s="16" t="s">
        <v>8315</v>
      </c>
      <c r="R32" s="11" t="s">
        <v>8316</v>
      </c>
      <c r="S32" s="21">
        <v>41948.727256944447</v>
      </c>
      <c r="T32" s="21">
        <v>41978.727256944447</v>
      </c>
    </row>
    <row r="33" spans="1:20" ht="129" x14ac:dyDescent="0.25">
      <c r="A33">
        <v>2885</v>
      </c>
      <c r="B33" s="9" t="s">
        <v>2885</v>
      </c>
      <c r="C33" s="3" t="s">
        <v>6995</v>
      </c>
      <c r="D33" s="12">
        <v>400</v>
      </c>
      <c r="E33" s="13">
        <v>130</v>
      </c>
      <c r="F33" s="11" t="s">
        <v>8220</v>
      </c>
      <c r="G33" s="11" t="s">
        <v>8223</v>
      </c>
      <c r="H33" s="11" t="s">
        <v>8245</v>
      </c>
      <c r="I33" s="11">
        <v>1426294201</v>
      </c>
      <c r="J33" s="11">
        <v>1423705801</v>
      </c>
      <c r="K33" s="11" t="b">
        <v>0</v>
      </c>
      <c r="L33" s="11">
        <v>5</v>
      </c>
      <c r="M33" s="11" t="b">
        <v>0</v>
      </c>
      <c r="N33" s="11" t="s">
        <v>8269</v>
      </c>
      <c r="O33" s="14">
        <v>33</v>
      </c>
      <c r="P33" s="11">
        <v>26</v>
      </c>
      <c r="Q33" s="16" t="s">
        <v>8315</v>
      </c>
      <c r="R33" s="11" t="s">
        <v>8316</v>
      </c>
      <c r="S33" s="21">
        <v>42047.07640046296</v>
      </c>
      <c r="T33" s="21">
        <v>42077.034733796296</v>
      </c>
    </row>
    <row r="34" spans="1:20" ht="193" x14ac:dyDescent="0.25">
      <c r="A34">
        <v>2886</v>
      </c>
      <c r="B34" s="9" t="s">
        <v>2886</v>
      </c>
      <c r="C34" s="3" t="s">
        <v>6996</v>
      </c>
      <c r="D34" s="12">
        <v>200</v>
      </c>
      <c r="E34" s="13">
        <v>10</v>
      </c>
      <c r="F34" s="11" t="s">
        <v>8220</v>
      </c>
      <c r="G34" s="11" t="s">
        <v>8223</v>
      </c>
      <c r="H34" s="11" t="s">
        <v>8245</v>
      </c>
      <c r="I34" s="11">
        <v>1442635140</v>
      </c>
      <c r="J34" s="11">
        <v>1442243484</v>
      </c>
      <c r="K34" s="11" t="b">
        <v>0</v>
      </c>
      <c r="L34" s="11">
        <v>1</v>
      </c>
      <c r="M34" s="11" t="b">
        <v>0</v>
      </c>
      <c r="N34" s="11" t="s">
        <v>8269</v>
      </c>
      <c r="O34" s="14">
        <v>5</v>
      </c>
      <c r="P34" s="11">
        <v>10</v>
      </c>
      <c r="Q34" s="16" t="s">
        <v>8315</v>
      </c>
      <c r="R34" s="11" t="s">
        <v>8316</v>
      </c>
      <c r="S34" s="21">
        <v>42261.632916666669</v>
      </c>
      <c r="T34" s="21">
        <v>42266.165972222225</v>
      </c>
    </row>
    <row r="35" spans="1:20" ht="225" x14ac:dyDescent="0.25">
      <c r="A35">
        <v>2887</v>
      </c>
      <c r="B35" s="9" t="s">
        <v>2887</v>
      </c>
      <c r="C35" s="3" t="s">
        <v>6997</v>
      </c>
      <c r="D35" s="12">
        <v>3000</v>
      </c>
      <c r="E35" s="13">
        <v>5</v>
      </c>
      <c r="F35" s="11" t="s">
        <v>8220</v>
      </c>
      <c r="G35" s="11" t="s">
        <v>8223</v>
      </c>
      <c r="H35" s="11" t="s">
        <v>8245</v>
      </c>
      <c r="I35" s="11">
        <v>1420971324</v>
      </c>
      <c r="J35" s="11">
        <v>1418379324</v>
      </c>
      <c r="K35" s="11" t="b">
        <v>0</v>
      </c>
      <c r="L35" s="11">
        <v>1</v>
      </c>
      <c r="M35" s="11" t="b">
        <v>0</v>
      </c>
      <c r="N35" s="11" t="s">
        <v>8269</v>
      </c>
      <c r="O35" s="14">
        <v>0</v>
      </c>
      <c r="P35" s="11">
        <v>5</v>
      </c>
      <c r="Q35" s="16" t="s">
        <v>8315</v>
      </c>
      <c r="R35" s="11" t="s">
        <v>8316</v>
      </c>
      <c r="S35" s="21">
        <v>41985.427361111113</v>
      </c>
      <c r="T35" s="21">
        <v>42015.427361111113</v>
      </c>
    </row>
    <row r="36" spans="1:20" ht="209" x14ac:dyDescent="0.25">
      <c r="A36">
        <v>2888</v>
      </c>
      <c r="B36" s="9" t="s">
        <v>2888</v>
      </c>
      <c r="C36" s="3" t="s">
        <v>6998</v>
      </c>
      <c r="D36" s="12">
        <v>30000</v>
      </c>
      <c r="E36" s="13">
        <v>0</v>
      </c>
      <c r="F36" s="11" t="s">
        <v>8220</v>
      </c>
      <c r="G36" s="11" t="s">
        <v>8223</v>
      </c>
      <c r="H36" s="11" t="s">
        <v>8245</v>
      </c>
      <c r="I36" s="11">
        <v>1413608340</v>
      </c>
      <c r="J36" s="11">
        <v>1412945440</v>
      </c>
      <c r="K36" s="11" t="b">
        <v>0</v>
      </c>
      <c r="L36" s="11">
        <v>0</v>
      </c>
      <c r="M36" s="11" t="b">
        <v>0</v>
      </c>
      <c r="N36" s="11" t="s">
        <v>8269</v>
      </c>
      <c r="O36" s="14">
        <v>0</v>
      </c>
      <c r="P36" s="11">
        <v>0</v>
      </c>
      <c r="Q36" s="16" t="s">
        <v>8315</v>
      </c>
      <c r="R36" s="11" t="s">
        <v>8316</v>
      </c>
      <c r="S36" s="21">
        <v>41922.535185185188</v>
      </c>
      <c r="T36" s="21">
        <v>41930.207638888889</v>
      </c>
    </row>
    <row r="37" spans="1:20" ht="209" x14ac:dyDescent="0.25">
      <c r="A37">
        <v>2889</v>
      </c>
      <c r="B37" s="9" t="s">
        <v>2889</v>
      </c>
      <c r="C37" s="3" t="s">
        <v>6999</v>
      </c>
      <c r="D37" s="12">
        <v>3000</v>
      </c>
      <c r="E37" s="13">
        <v>1142</v>
      </c>
      <c r="F37" s="11" t="s">
        <v>8220</v>
      </c>
      <c r="G37" s="11" t="s">
        <v>8223</v>
      </c>
      <c r="H37" s="11" t="s">
        <v>8245</v>
      </c>
      <c r="I37" s="11">
        <v>1409344985</v>
      </c>
      <c r="J37" s="11">
        <v>1406752985</v>
      </c>
      <c r="K37" s="11" t="b">
        <v>0</v>
      </c>
      <c r="L37" s="11">
        <v>14</v>
      </c>
      <c r="M37" s="11" t="b">
        <v>0</v>
      </c>
      <c r="N37" s="11" t="s">
        <v>8269</v>
      </c>
      <c r="O37" s="14">
        <v>38</v>
      </c>
      <c r="P37" s="11">
        <v>81.569999999999993</v>
      </c>
      <c r="Q37" s="16" t="s">
        <v>8315</v>
      </c>
      <c r="R37" s="11" t="s">
        <v>8316</v>
      </c>
      <c r="S37" s="21">
        <v>41850.863252314812</v>
      </c>
      <c r="T37" s="21">
        <v>41880.863252314812</v>
      </c>
    </row>
    <row r="38" spans="1:20" ht="225" x14ac:dyDescent="0.25">
      <c r="A38">
        <v>2890</v>
      </c>
      <c r="B38" s="9" t="s">
        <v>2890</v>
      </c>
      <c r="C38" s="3" t="s">
        <v>7000</v>
      </c>
      <c r="D38" s="12">
        <v>2000</v>
      </c>
      <c r="E38" s="13">
        <v>21</v>
      </c>
      <c r="F38" s="11" t="s">
        <v>8220</v>
      </c>
      <c r="G38" s="11" t="s">
        <v>8223</v>
      </c>
      <c r="H38" s="11" t="s">
        <v>8245</v>
      </c>
      <c r="I38" s="11">
        <v>1407553200</v>
      </c>
      <c r="J38" s="11">
        <v>1405100992</v>
      </c>
      <c r="K38" s="11" t="b">
        <v>0</v>
      </c>
      <c r="L38" s="11">
        <v>3</v>
      </c>
      <c r="M38" s="11" t="b">
        <v>0</v>
      </c>
      <c r="N38" s="11" t="s">
        <v>8269</v>
      </c>
      <c r="O38" s="14">
        <v>1</v>
      </c>
      <c r="P38" s="11">
        <v>7</v>
      </c>
      <c r="Q38" s="16" t="s">
        <v>8315</v>
      </c>
      <c r="R38" s="11" t="s">
        <v>8316</v>
      </c>
      <c r="S38" s="21">
        <v>41831.742962962962</v>
      </c>
      <c r="T38" s="21">
        <v>41860.125</v>
      </c>
    </row>
    <row r="39" spans="1:20" ht="193" x14ac:dyDescent="0.25">
      <c r="A39">
        <v>2891</v>
      </c>
      <c r="B39" s="9" t="s">
        <v>2891</v>
      </c>
      <c r="C39" s="3" t="s">
        <v>7001</v>
      </c>
      <c r="D39" s="12">
        <v>10000</v>
      </c>
      <c r="E39" s="13">
        <v>273</v>
      </c>
      <c r="F39" s="11" t="s">
        <v>8220</v>
      </c>
      <c r="G39" s="11" t="s">
        <v>8223</v>
      </c>
      <c r="H39" s="11" t="s">
        <v>8245</v>
      </c>
      <c r="I39" s="11">
        <v>1460751128</v>
      </c>
      <c r="J39" s="11">
        <v>1455570728</v>
      </c>
      <c r="K39" s="11" t="b">
        <v>0</v>
      </c>
      <c r="L39" s="11">
        <v>10</v>
      </c>
      <c r="M39" s="11" t="b">
        <v>0</v>
      </c>
      <c r="N39" s="11" t="s">
        <v>8269</v>
      </c>
      <c r="O39" s="14">
        <v>3</v>
      </c>
      <c r="P39" s="11">
        <v>27.3</v>
      </c>
      <c r="Q39" s="16" t="s">
        <v>8315</v>
      </c>
      <c r="R39" s="11" t="s">
        <v>8316</v>
      </c>
      <c r="S39" s="21">
        <v>42415.883425925931</v>
      </c>
      <c r="T39" s="21">
        <v>42475.84175925926</v>
      </c>
    </row>
    <row r="40" spans="1:20" ht="193" x14ac:dyDescent="0.25">
      <c r="A40">
        <v>2892</v>
      </c>
      <c r="B40" s="9" t="s">
        <v>2892</v>
      </c>
      <c r="C40" s="3" t="s">
        <v>7002</v>
      </c>
      <c r="D40" s="12">
        <v>5500</v>
      </c>
      <c r="E40" s="13">
        <v>500</v>
      </c>
      <c r="F40" s="11" t="s">
        <v>8220</v>
      </c>
      <c r="G40" s="11" t="s">
        <v>8223</v>
      </c>
      <c r="H40" s="11" t="s">
        <v>8245</v>
      </c>
      <c r="I40" s="11">
        <v>1409000400</v>
      </c>
      <c r="J40" s="11">
        <v>1408381704</v>
      </c>
      <c r="K40" s="11" t="b">
        <v>0</v>
      </c>
      <c r="L40" s="11">
        <v>17</v>
      </c>
      <c r="M40" s="11" t="b">
        <v>0</v>
      </c>
      <c r="N40" s="11" t="s">
        <v>8269</v>
      </c>
      <c r="O40" s="14">
        <v>9</v>
      </c>
      <c r="P40" s="11">
        <v>29.41</v>
      </c>
      <c r="Q40" s="16" t="s">
        <v>8315</v>
      </c>
      <c r="R40" s="11" t="s">
        <v>8316</v>
      </c>
      <c r="S40" s="21">
        <v>41869.714166666665</v>
      </c>
      <c r="T40" s="21">
        <v>41876.875</v>
      </c>
    </row>
    <row r="41" spans="1:20" ht="81" x14ac:dyDescent="0.25">
      <c r="A41">
        <v>2893</v>
      </c>
      <c r="B41" s="9" t="s">
        <v>2893</v>
      </c>
      <c r="C41" s="3" t="s">
        <v>7003</v>
      </c>
      <c r="D41" s="12">
        <v>5000</v>
      </c>
      <c r="E41" s="13">
        <v>25</v>
      </c>
      <c r="F41" s="11" t="s">
        <v>8220</v>
      </c>
      <c r="G41" s="11" t="s">
        <v>8223</v>
      </c>
      <c r="H41" s="11" t="s">
        <v>8245</v>
      </c>
      <c r="I41" s="11">
        <v>1420768800</v>
      </c>
      <c r="J41" s="11">
        <v>1415644395</v>
      </c>
      <c r="K41" s="11" t="b">
        <v>0</v>
      </c>
      <c r="L41" s="11">
        <v>2</v>
      </c>
      <c r="M41" s="11" t="b">
        <v>0</v>
      </c>
      <c r="N41" s="11" t="s">
        <v>8269</v>
      </c>
      <c r="O41" s="14">
        <v>1</v>
      </c>
      <c r="P41" s="11">
        <v>12.5</v>
      </c>
      <c r="Q41" s="16" t="s">
        <v>8315</v>
      </c>
      <c r="R41" s="11" t="s">
        <v>8316</v>
      </c>
      <c r="S41" s="21">
        <v>41953.773090277777</v>
      </c>
      <c r="T41" s="21">
        <v>42013.083333333328</v>
      </c>
    </row>
    <row r="42" spans="1:20" ht="81" x14ac:dyDescent="0.25">
      <c r="A42">
        <v>2894</v>
      </c>
      <c r="B42" s="9" t="s">
        <v>2894</v>
      </c>
      <c r="C42" s="3" t="s">
        <v>7004</v>
      </c>
      <c r="D42" s="12">
        <v>50000</v>
      </c>
      <c r="E42" s="13">
        <v>0</v>
      </c>
      <c r="F42" s="11" t="s">
        <v>8220</v>
      </c>
      <c r="G42" s="11" t="s">
        <v>8223</v>
      </c>
      <c r="H42" s="11" t="s">
        <v>8245</v>
      </c>
      <c r="I42" s="11">
        <v>1428100815</v>
      </c>
      <c r="J42" s="11">
        <v>1422920415</v>
      </c>
      <c r="K42" s="11" t="b">
        <v>0</v>
      </c>
      <c r="L42" s="11">
        <v>0</v>
      </c>
      <c r="M42" s="11" t="b">
        <v>0</v>
      </c>
      <c r="N42" s="11" t="s">
        <v>8269</v>
      </c>
      <c r="O42" s="14">
        <v>0</v>
      </c>
      <c r="P42" s="11">
        <v>0</v>
      </c>
      <c r="Q42" s="16" t="s">
        <v>8315</v>
      </c>
      <c r="R42" s="11" t="s">
        <v>8316</v>
      </c>
      <c r="S42" s="21">
        <v>42037.986284722225</v>
      </c>
      <c r="T42" s="21">
        <v>42097.944618055553</v>
      </c>
    </row>
    <row r="43" spans="1:20" ht="209" x14ac:dyDescent="0.25">
      <c r="A43">
        <v>2895</v>
      </c>
      <c r="B43" s="9" t="s">
        <v>2895</v>
      </c>
      <c r="C43" s="3" t="s">
        <v>7005</v>
      </c>
      <c r="D43" s="12">
        <v>500</v>
      </c>
      <c r="E43" s="13">
        <v>23</v>
      </c>
      <c r="F43" s="11" t="s">
        <v>8220</v>
      </c>
      <c r="G43" s="11" t="s">
        <v>8223</v>
      </c>
      <c r="H43" s="11" t="s">
        <v>8245</v>
      </c>
      <c r="I43" s="11">
        <v>1403470800</v>
      </c>
      <c r="J43" s="11">
        <v>1403356792</v>
      </c>
      <c r="K43" s="11" t="b">
        <v>0</v>
      </c>
      <c r="L43" s="11">
        <v>4</v>
      </c>
      <c r="M43" s="11" t="b">
        <v>0</v>
      </c>
      <c r="N43" s="11" t="s">
        <v>8269</v>
      </c>
      <c r="O43" s="14">
        <v>5</v>
      </c>
      <c r="P43" s="11">
        <v>5.75</v>
      </c>
      <c r="Q43" s="16" t="s">
        <v>8315</v>
      </c>
      <c r="R43" s="11" t="s">
        <v>8316</v>
      </c>
      <c r="S43" s="21">
        <v>41811.555462962962</v>
      </c>
      <c r="T43" s="21">
        <v>41812.875</v>
      </c>
    </row>
    <row r="44" spans="1:20" ht="129" x14ac:dyDescent="0.25">
      <c r="A44">
        <v>2896</v>
      </c>
      <c r="B44" s="9" t="s">
        <v>2896</v>
      </c>
      <c r="C44" s="3" t="s">
        <v>7006</v>
      </c>
      <c r="D44" s="12">
        <v>3000</v>
      </c>
      <c r="E44" s="13">
        <v>625</v>
      </c>
      <c r="F44" s="11" t="s">
        <v>8220</v>
      </c>
      <c r="G44" s="11" t="s">
        <v>8223</v>
      </c>
      <c r="H44" s="11" t="s">
        <v>8245</v>
      </c>
      <c r="I44" s="11">
        <v>1481522400</v>
      </c>
      <c r="J44" s="11">
        <v>1480283321</v>
      </c>
      <c r="K44" s="11" t="b">
        <v>0</v>
      </c>
      <c r="L44" s="11">
        <v>12</v>
      </c>
      <c r="M44" s="11" t="b">
        <v>0</v>
      </c>
      <c r="N44" s="11" t="s">
        <v>8269</v>
      </c>
      <c r="O44" s="14">
        <v>21</v>
      </c>
      <c r="P44" s="11">
        <v>52.08</v>
      </c>
      <c r="Q44" s="16" t="s">
        <v>8315</v>
      </c>
      <c r="R44" s="11" t="s">
        <v>8316</v>
      </c>
      <c r="S44" s="21">
        <v>42701.908807870372</v>
      </c>
      <c r="T44" s="21">
        <v>42716.25</v>
      </c>
    </row>
    <row r="45" spans="1:20" ht="193" x14ac:dyDescent="0.25">
      <c r="A45">
        <v>2897</v>
      </c>
      <c r="B45" s="9" t="s">
        <v>2897</v>
      </c>
      <c r="C45" s="3" t="s">
        <v>7007</v>
      </c>
      <c r="D45" s="12">
        <v>12000</v>
      </c>
      <c r="E45" s="13">
        <v>550</v>
      </c>
      <c r="F45" s="11" t="s">
        <v>8220</v>
      </c>
      <c r="G45" s="11" t="s">
        <v>8223</v>
      </c>
      <c r="H45" s="11" t="s">
        <v>8245</v>
      </c>
      <c r="I45" s="11">
        <v>1444577345</v>
      </c>
      <c r="J45" s="11">
        <v>1441985458</v>
      </c>
      <c r="K45" s="11" t="b">
        <v>0</v>
      </c>
      <c r="L45" s="11">
        <v>3</v>
      </c>
      <c r="M45" s="11" t="b">
        <v>0</v>
      </c>
      <c r="N45" s="11" t="s">
        <v>8269</v>
      </c>
      <c r="O45" s="14">
        <v>5</v>
      </c>
      <c r="P45" s="11">
        <v>183.33</v>
      </c>
      <c r="Q45" s="16" t="s">
        <v>8315</v>
      </c>
      <c r="R45" s="11" t="s">
        <v>8316</v>
      </c>
      <c r="S45" s="21">
        <v>42258.646504629629</v>
      </c>
      <c r="T45" s="21">
        <v>42288.645196759258</v>
      </c>
    </row>
    <row r="46" spans="1:20" ht="225" x14ac:dyDescent="0.25">
      <c r="A46">
        <v>2898</v>
      </c>
      <c r="B46" s="9" t="s">
        <v>2898</v>
      </c>
      <c r="C46" s="3" t="s">
        <v>7008</v>
      </c>
      <c r="D46" s="12">
        <v>7500</v>
      </c>
      <c r="E46" s="13">
        <v>316</v>
      </c>
      <c r="F46" s="11" t="s">
        <v>8220</v>
      </c>
      <c r="G46" s="11" t="s">
        <v>8223</v>
      </c>
      <c r="H46" s="11" t="s">
        <v>8245</v>
      </c>
      <c r="I46" s="11">
        <v>1446307053</v>
      </c>
      <c r="J46" s="11">
        <v>1443715053</v>
      </c>
      <c r="K46" s="11" t="b">
        <v>0</v>
      </c>
      <c r="L46" s="11">
        <v>12</v>
      </c>
      <c r="M46" s="11" t="b">
        <v>0</v>
      </c>
      <c r="N46" s="11" t="s">
        <v>8269</v>
      </c>
      <c r="O46" s="14">
        <v>4</v>
      </c>
      <c r="P46" s="11">
        <v>26.33</v>
      </c>
      <c r="Q46" s="16" t="s">
        <v>8315</v>
      </c>
      <c r="R46" s="11" t="s">
        <v>8316</v>
      </c>
      <c r="S46" s="21">
        <v>42278.664965277778</v>
      </c>
      <c r="T46" s="21">
        <v>42308.664965277778</v>
      </c>
    </row>
    <row r="47" spans="1:20" ht="225" x14ac:dyDescent="0.25">
      <c r="A47">
        <v>2899</v>
      </c>
      <c r="B47" s="9" t="s">
        <v>2899</v>
      </c>
      <c r="C47" s="3" t="s">
        <v>7009</v>
      </c>
      <c r="D47" s="12">
        <v>10000</v>
      </c>
      <c r="E47" s="13">
        <v>0</v>
      </c>
      <c r="F47" s="11" t="s">
        <v>8220</v>
      </c>
      <c r="G47" s="11" t="s">
        <v>8223</v>
      </c>
      <c r="H47" s="11" t="s">
        <v>8245</v>
      </c>
      <c r="I47" s="11">
        <v>1469325158</v>
      </c>
      <c r="J47" s="11">
        <v>1464141158</v>
      </c>
      <c r="K47" s="11" t="b">
        <v>0</v>
      </c>
      <c r="L47" s="11">
        <v>0</v>
      </c>
      <c r="M47" s="11" t="b">
        <v>0</v>
      </c>
      <c r="N47" s="11" t="s">
        <v>8269</v>
      </c>
      <c r="O47" s="14">
        <v>0</v>
      </c>
      <c r="P47" s="11">
        <v>0</v>
      </c>
      <c r="Q47" s="16" t="s">
        <v>8315</v>
      </c>
      <c r="R47" s="11" t="s">
        <v>8316</v>
      </c>
      <c r="S47" s="21">
        <v>42515.078217592592</v>
      </c>
      <c r="T47" s="21">
        <v>42575.078217592592</v>
      </c>
    </row>
    <row r="48" spans="1:20" ht="225" x14ac:dyDescent="0.25">
      <c r="A48">
        <v>2900</v>
      </c>
      <c r="B48" s="9" t="s">
        <v>2900</v>
      </c>
      <c r="C48" s="3" t="s">
        <v>7010</v>
      </c>
      <c r="D48" s="12">
        <v>5500</v>
      </c>
      <c r="E48" s="13">
        <v>3405</v>
      </c>
      <c r="F48" s="11" t="s">
        <v>8220</v>
      </c>
      <c r="G48" s="11" t="s">
        <v>8223</v>
      </c>
      <c r="H48" s="11" t="s">
        <v>8245</v>
      </c>
      <c r="I48" s="11">
        <v>1407562632</v>
      </c>
      <c r="J48" s="11">
        <v>1404970632</v>
      </c>
      <c r="K48" s="11" t="b">
        <v>0</v>
      </c>
      <c r="L48" s="11">
        <v>7</v>
      </c>
      <c r="M48" s="11" t="b">
        <v>0</v>
      </c>
      <c r="N48" s="11" t="s">
        <v>8269</v>
      </c>
      <c r="O48" s="14">
        <v>62</v>
      </c>
      <c r="P48" s="11">
        <v>486.43</v>
      </c>
      <c r="Q48" s="16" t="s">
        <v>8315</v>
      </c>
      <c r="R48" s="11" t="s">
        <v>8316</v>
      </c>
      <c r="S48" s="21">
        <v>41830.234166666669</v>
      </c>
      <c r="T48" s="21">
        <v>41860.234166666669</v>
      </c>
    </row>
    <row r="49" spans="1:20" ht="177" x14ac:dyDescent="0.25">
      <c r="A49">
        <v>2901</v>
      </c>
      <c r="B49" s="9" t="s">
        <v>2901</v>
      </c>
      <c r="C49" s="3" t="s">
        <v>7011</v>
      </c>
      <c r="D49" s="12">
        <v>750</v>
      </c>
      <c r="E49" s="13">
        <v>6</v>
      </c>
      <c r="F49" s="11" t="s">
        <v>8220</v>
      </c>
      <c r="G49" s="11" t="s">
        <v>8223</v>
      </c>
      <c r="H49" s="11" t="s">
        <v>8245</v>
      </c>
      <c r="I49" s="11">
        <v>1423345339</v>
      </c>
      <c r="J49" s="11">
        <v>1418161339</v>
      </c>
      <c r="K49" s="11" t="b">
        <v>0</v>
      </c>
      <c r="L49" s="11">
        <v>2</v>
      </c>
      <c r="M49" s="11" t="b">
        <v>0</v>
      </c>
      <c r="N49" s="11" t="s">
        <v>8269</v>
      </c>
      <c r="O49" s="14">
        <v>1</v>
      </c>
      <c r="P49" s="11">
        <v>3</v>
      </c>
      <c r="Q49" s="16" t="s">
        <v>8315</v>
      </c>
      <c r="R49" s="11" t="s">
        <v>8316</v>
      </c>
      <c r="S49" s="21">
        <v>41982.904386574075</v>
      </c>
      <c r="T49" s="21">
        <v>42042.904386574075</v>
      </c>
    </row>
    <row r="50" spans="1:20" ht="161" x14ac:dyDescent="0.25">
      <c r="A50">
        <v>2902</v>
      </c>
      <c r="B50" s="9" t="s">
        <v>2902</v>
      </c>
      <c r="C50" s="3" t="s">
        <v>7012</v>
      </c>
      <c r="D50" s="12">
        <v>150000</v>
      </c>
      <c r="E50" s="13">
        <v>25</v>
      </c>
      <c r="F50" s="11" t="s">
        <v>8220</v>
      </c>
      <c r="G50" s="11" t="s">
        <v>8223</v>
      </c>
      <c r="H50" s="11" t="s">
        <v>8245</v>
      </c>
      <c r="I50" s="11">
        <v>1440412396</v>
      </c>
      <c r="J50" s="11">
        <v>1437820396</v>
      </c>
      <c r="K50" s="11" t="b">
        <v>0</v>
      </c>
      <c r="L50" s="11">
        <v>1</v>
      </c>
      <c r="M50" s="11" t="b">
        <v>0</v>
      </c>
      <c r="N50" s="11" t="s">
        <v>8269</v>
      </c>
      <c r="O50" s="14">
        <v>0</v>
      </c>
      <c r="P50" s="11">
        <v>25</v>
      </c>
      <c r="Q50" s="16" t="s">
        <v>8315</v>
      </c>
      <c r="R50" s="11" t="s">
        <v>8316</v>
      </c>
      <c r="S50" s="21">
        <v>42210.439768518518</v>
      </c>
      <c r="T50" s="21">
        <v>42240.439768518518</v>
      </c>
    </row>
    <row r="51" spans="1:20" ht="209" x14ac:dyDescent="0.25">
      <c r="A51">
        <v>2903</v>
      </c>
      <c r="B51" s="9" t="s">
        <v>2903</v>
      </c>
      <c r="C51" s="3" t="s">
        <v>7013</v>
      </c>
      <c r="D51" s="12">
        <v>5000</v>
      </c>
      <c r="E51" s="13">
        <v>39</v>
      </c>
      <c r="F51" s="11" t="s">
        <v>8220</v>
      </c>
      <c r="G51" s="11" t="s">
        <v>8223</v>
      </c>
      <c r="H51" s="11" t="s">
        <v>8245</v>
      </c>
      <c r="I51" s="11">
        <v>1441771218</v>
      </c>
      <c r="J51" s="11">
        <v>1436587218</v>
      </c>
      <c r="K51" s="11" t="b">
        <v>0</v>
      </c>
      <c r="L51" s="11">
        <v>4</v>
      </c>
      <c r="M51" s="11" t="b">
        <v>0</v>
      </c>
      <c r="N51" s="11" t="s">
        <v>8269</v>
      </c>
      <c r="O51" s="14">
        <v>1</v>
      </c>
      <c r="P51" s="11">
        <v>9.75</v>
      </c>
      <c r="Q51" s="16" t="s">
        <v>8315</v>
      </c>
      <c r="R51" s="11" t="s">
        <v>8316</v>
      </c>
      <c r="S51" s="21">
        <v>42196.166874999995</v>
      </c>
      <c r="T51" s="21">
        <v>42256.166874999995</v>
      </c>
    </row>
    <row r="52" spans="1:20" ht="193" x14ac:dyDescent="0.25">
      <c r="A52">
        <v>2905</v>
      </c>
      <c r="B52" s="9" t="s">
        <v>2905</v>
      </c>
      <c r="C52" s="3" t="s">
        <v>7015</v>
      </c>
      <c r="D52" s="12">
        <v>3500</v>
      </c>
      <c r="E52" s="13">
        <v>622</v>
      </c>
      <c r="F52" s="11" t="s">
        <v>8220</v>
      </c>
      <c r="G52" s="11" t="s">
        <v>8223</v>
      </c>
      <c r="H52" s="11" t="s">
        <v>8245</v>
      </c>
      <c r="I52" s="11">
        <v>1473211313</v>
      </c>
      <c r="J52" s="11">
        <v>1472001713</v>
      </c>
      <c r="K52" s="11" t="b">
        <v>0</v>
      </c>
      <c r="L52" s="11">
        <v>17</v>
      </c>
      <c r="M52" s="11" t="b">
        <v>0</v>
      </c>
      <c r="N52" s="11" t="s">
        <v>8269</v>
      </c>
      <c r="O52" s="14">
        <v>18</v>
      </c>
      <c r="P52" s="11">
        <v>36.590000000000003</v>
      </c>
      <c r="Q52" s="16" t="s">
        <v>8315</v>
      </c>
      <c r="R52" s="11" t="s">
        <v>8316</v>
      </c>
      <c r="S52" s="21">
        <v>42606.056863425925</v>
      </c>
      <c r="T52" s="21">
        <v>42620.056863425925</v>
      </c>
    </row>
    <row r="53" spans="1:20" ht="241" x14ac:dyDescent="0.25">
      <c r="A53">
        <v>2906</v>
      </c>
      <c r="B53" s="9" t="s">
        <v>2906</v>
      </c>
      <c r="C53" s="3" t="s">
        <v>7016</v>
      </c>
      <c r="D53" s="12">
        <v>6000</v>
      </c>
      <c r="E53" s="13">
        <v>565</v>
      </c>
      <c r="F53" s="11" t="s">
        <v>8220</v>
      </c>
      <c r="G53" s="11" t="s">
        <v>8223</v>
      </c>
      <c r="H53" s="11" t="s">
        <v>8245</v>
      </c>
      <c r="I53" s="11">
        <v>1438390800</v>
      </c>
      <c r="J53" s="11">
        <v>1436888066</v>
      </c>
      <c r="K53" s="11" t="b">
        <v>0</v>
      </c>
      <c r="L53" s="11">
        <v>7</v>
      </c>
      <c r="M53" s="11" t="b">
        <v>0</v>
      </c>
      <c r="N53" s="11" t="s">
        <v>8269</v>
      </c>
      <c r="O53" s="14">
        <v>9</v>
      </c>
      <c r="P53" s="11">
        <v>80.709999999999994</v>
      </c>
      <c r="Q53" s="16" t="s">
        <v>8315</v>
      </c>
      <c r="R53" s="11" t="s">
        <v>8316</v>
      </c>
      <c r="S53" s="21">
        <v>42199.648912037039</v>
      </c>
      <c r="T53" s="21">
        <v>42217.041666666672</v>
      </c>
    </row>
    <row r="54" spans="1:20" ht="193" x14ac:dyDescent="0.25">
      <c r="A54">
        <v>2907</v>
      </c>
      <c r="B54" s="9" t="s">
        <v>2907</v>
      </c>
      <c r="C54" s="3" t="s">
        <v>7017</v>
      </c>
      <c r="D54" s="12">
        <v>2500</v>
      </c>
      <c r="E54" s="13">
        <v>2</v>
      </c>
      <c r="F54" s="11" t="s">
        <v>8220</v>
      </c>
      <c r="G54" s="11" t="s">
        <v>8223</v>
      </c>
      <c r="H54" s="11" t="s">
        <v>8245</v>
      </c>
      <c r="I54" s="11">
        <v>1463259837</v>
      </c>
      <c r="J54" s="11">
        <v>1458075837</v>
      </c>
      <c r="K54" s="11" t="b">
        <v>0</v>
      </c>
      <c r="L54" s="11">
        <v>2</v>
      </c>
      <c r="M54" s="11" t="b">
        <v>0</v>
      </c>
      <c r="N54" s="11" t="s">
        <v>8269</v>
      </c>
      <c r="O54" s="14">
        <v>0</v>
      </c>
      <c r="P54" s="11">
        <v>1</v>
      </c>
      <c r="Q54" s="16" t="s">
        <v>8315</v>
      </c>
      <c r="R54" s="11" t="s">
        <v>8316</v>
      </c>
      <c r="S54" s="21">
        <v>42444.877743055549</v>
      </c>
      <c r="T54" s="21">
        <v>42504.877743055549</v>
      </c>
    </row>
    <row r="55" spans="1:20" ht="225" x14ac:dyDescent="0.25">
      <c r="A55">
        <v>2908</v>
      </c>
      <c r="B55" s="9" t="s">
        <v>2908</v>
      </c>
      <c r="C55" s="3" t="s">
        <v>7018</v>
      </c>
      <c r="D55" s="12">
        <v>9600</v>
      </c>
      <c r="E55" s="13">
        <v>264</v>
      </c>
      <c r="F55" s="11" t="s">
        <v>8220</v>
      </c>
      <c r="G55" s="11" t="s">
        <v>8223</v>
      </c>
      <c r="H55" s="11" t="s">
        <v>8245</v>
      </c>
      <c r="I55" s="11">
        <v>1465407219</v>
      </c>
      <c r="J55" s="11">
        <v>1462815219</v>
      </c>
      <c r="K55" s="11" t="b">
        <v>0</v>
      </c>
      <c r="L55" s="11">
        <v>5</v>
      </c>
      <c r="M55" s="11" t="b">
        <v>0</v>
      </c>
      <c r="N55" s="11" t="s">
        <v>8269</v>
      </c>
      <c r="O55" s="14">
        <v>3</v>
      </c>
      <c r="P55" s="11">
        <v>52.8</v>
      </c>
      <c r="Q55" s="16" t="s">
        <v>8315</v>
      </c>
      <c r="R55" s="11" t="s">
        <v>8316</v>
      </c>
      <c r="S55" s="21">
        <v>42499.731701388882</v>
      </c>
      <c r="T55" s="21">
        <v>42529.731701388882</v>
      </c>
    </row>
    <row r="56" spans="1:20" ht="209" x14ac:dyDescent="0.25">
      <c r="A56">
        <v>2909</v>
      </c>
      <c r="B56" s="9" t="s">
        <v>2909</v>
      </c>
      <c r="C56" s="3" t="s">
        <v>7019</v>
      </c>
      <c r="D56" s="12">
        <v>180000</v>
      </c>
      <c r="E56" s="13">
        <v>20</v>
      </c>
      <c r="F56" s="11" t="s">
        <v>8220</v>
      </c>
      <c r="G56" s="11" t="s">
        <v>8223</v>
      </c>
      <c r="H56" s="11" t="s">
        <v>8245</v>
      </c>
      <c r="I56" s="11">
        <v>1416944760</v>
      </c>
      <c r="J56" s="11">
        <v>1413527001</v>
      </c>
      <c r="K56" s="11" t="b">
        <v>0</v>
      </c>
      <c r="L56" s="11">
        <v>1</v>
      </c>
      <c r="M56" s="11" t="b">
        <v>0</v>
      </c>
      <c r="N56" s="11" t="s">
        <v>8269</v>
      </c>
      <c r="O56" s="14">
        <v>0</v>
      </c>
      <c r="P56" s="11">
        <v>20</v>
      </c>
      <c r="Q56" s="16" t="s">
        <v>8315</v>
      </c>
      <c r="R56" s="11" t="s">
        <v>8316</v>
      </c>
      <c r="S56" s="21">
        <v>41929.266215277778</v>
      </c>
      <c r="T56" s="21">
        <v>41968.823611111111</v>
      </c>
    </row>
    <row r="57" spans="1:20" ht="209" x14ac:dyDescent="0.25">
      <c r="A57">
        <v>2911</v>
      </c>
      <c r="B57" s="9" t="s">
        <v>2911</v>
      </c>
      <c r="C57" s="3" t="s">
        <v>7021</v>
      </c>
      <c r="D57" s="12">
        <v>1800</v>
      </c>
      <c r="E57" s="13">
        <v>657</v>
      </c>
      <c r="F57" s="11" t="s">
        <v>8220</v>
      </c>
      <c r="G57" s="11" t="s">
        <v>8223</v>
      </c>
      <c r="H57" s="11" t="s">
        <v>8245</v>
      </c>
      <c r="I57" s="11">
        <v>1435429626</v>
      </c>
      <c r="J57" s="11">
        <v>1431973626</v>
      </c>
      <c r="K57" s="11" t="b">
        <v>0</v>
      </c>
      <c r="L57" s="11">
        <v>14</v>
      </c>
      <c r="M57" s="11" t="b">
        <v>0</v>
      </c>
      <c r="N57" s="11" t="s">
        <v>8269</v>
      </c>
      <c r="O57" s="14">
        <v>37</v>
      </c>
      <c r="P57" s="11">
        <v>46.93</v>
      </c>
      <c r="Q57" s="16" t="s">
        <v>8315</v>
      </c>
      <c r="R57" s="11" t="s">
        <v>8316</v>
      </c>
      <c r="S57" s="21">
        <v>42142.768819444449</v>
      </c>
      <c r="T57" s="21">
        <v>42182.768819444449</v>
      </c>
    </row>
    <row r="58" spans="1:20" ht="193" x14ac:dyDescent="0.25">
      <c r="A58">
        <v>2912</v>
      </c>
      <c r="B58" s="9" t="s">
        <v>2912</v>
      </c>
      <c r="C58" s="3" t="s">
        <v>7022</v>
      </c>
      <c r="D58" s="12">
        <v>14440</v>
      </c>
      <c r="E58" s="13">
        <v>2030</v>
      </c>
      <c r="F58" s="11" t="s">
        <v>8220</v>
      </c>
      <c r="G58" s="11" t="s">
        <v>8223</v>
      </c>
      <c r="H58" s="11" t="s">
        <v>8245</v>
      </c>
      <c r="I58" s="11">
        <v>1452827374</v>
      </c>
      <c r="J58" s="11">
        <v>1450235374</v>
      </c>
      <c r="K58" s="11" t="b">
        <v>0</v>
      </c>
      <c r="L58" s="11">
        <v>26</v>
      </c>
      <c r="M58" s="11" t="b">
        <v>0</v>
      </c>
      <c r="N58" s="11" t="s">
        <v>8269</v>
      </c>
      <c r="O58" s="14">
        <v>14</v>
      </c>
      <c r="P58" s="11">
        <v>78.08</v>
      </c>
      <c r="Q58" s="16" t="s">
        <v>8315</v>
      </c>
      <c r="R58" s="11" t="s">
        <v>8316</v>
      </c>
      <c r="S58" s="21">
        <v>42354.131643518514</v>
      </c>
      <c r="T58" s="21">
        <v>42384.131643518514</v>
      </c>
    </row>
    <row r="59" spans="1:20" ht="209" x14ac:dyDescent="0.25">
      <c r="A59">
        <v>2913</v>
      </c>
      <c r="B59" s="9" t="s">
        <v>2913</v>
      </c>
      <c r="C59" s="3" t="s">
        <v>7023</v>
      </c>
      <c r="D59" s="12">
        <v>10000</v>
      </c>
      <c r="E59" s="13">
        <v>2</v>
      </c>
      <c r="F59" s="11" t="s">
        <v>8220</v>
      </c>
      <c r="G59" s="11" t="s">
        <v>8223</v>
      </c>
      <c r="H59" s="11" t="s">
        <v>8245</v>
      </c>
      <c r="I59" s="11">
        <v>1410041339</v>
      </c>
      <c r="J59" s="11">
        <v>1404857339</v>
      </c>
      <c r="K59" s="11" t="b">
        <v>0</v>
      </c>
      <c r="L59" s="11">
        <v>2</v>
      </c>
      <c r="M59" s="11" t="b">
        <v>0</v>
      </c>
      <c r="N59" s="11" t="s">
        <v>8269</v>
      </c>
      <c r="O59" s="14">
        <v>0</v>
      </c>
      <c r="P59" s="11">
        <v>1</v>
      </c>
      <c r="Q59" s="16" t="s">
        <v>8315</v>
      </c>
      <c r="R59" s="11" t="s">
        <v>8316</v>
      </c>
      <c r="S59" s="21">
        <v>41828.922905092593</v>
      </c>
      <c r="T59" s="21">
        <v>41888.922905092593</v>
      </c>
    </row>
    <row r="60" spans="1:20" ht="241" x14ac:dyDescent="0.25">
      <c r="A60">
        <v>2917</v>
      </c>
      <c r="B60" s="9" t="s">
        <v>2917</v>
      </c>
      <c r="C60" s="3" t="s">
        <v>7027</v>
      </c>
      <c r="D60" s="12">
        <v>2000</v>
      </c>
      <c r="E60" s="13">
        <v>437</v>
      </c>
      <c r="F60" s="11" t="s">
        <v>8220</v>
      </c>
      <c r="G60" s="11" t="s">
        <v>8223</v>
      </c>
      <c r="H60" s="11" t="s">
        <v>8245</v>
      </c>
      <c r="I60" s="11">
        <v>1442381847</v>
      </c>
      <c r="J60" s="11">
        <v>1440826647</v>
      </c>
      <c r="K60" s="11" t="b">
        <v>0</v>
      </c>
      <c r="L60" s="11">
        <v>9</v>
      </c>
      <c r="M60" s="11" t="b">
        <v>0</v>
      </c>
      <c r="N60" s="11" t="s">
        <v>8269</v>
      </c>
      <c r="O60" s="14">
        <v>22</v>
      </c>
      <c r="P60" s="11">
        <v>48.56</v>
      </c>
      <c r="Q60" s="16" t="s">
        <v>8315</v>
      </c>
      <c r="R60" s="11" t="s">
        <v>8316</v>
      </c>
      <c r="S60" s="21">
        <v>42245.234340277777</v>
      </c>
      <c r="T60" s="21">
        <v>42263.234340277777</v>
      </c>
    </row>
    <row r="61" spans="1:20" ht="209" x14ac:dyDescent="0.25">
      <c r="A61">
        <v>2918</v>
      </c>
      <c r="B61" s="9" t="s">
        <v>2918</v>
      </c>
      <c r="C61" s="3" t="s">
        <v>7028</v>
      </c>
      <c r="D61" s="12">
        <v>5000</v>
      </c>
      <c r="E61" s="13">
        <v>1362</v>
      </c>
      <c r="F61" s="11" t="s">
        <v>8220</v>
      </c>
      <c r="G61" s="11" t="s">
        <v>8223</v>
      </c>
      <c r="H61" s="11" t="s">
        <v>8245</v>
      </c>
      <c r="I61" s="11">
        <v>1446131207</v>
      </c>
      <c r="J61" s="11">
        <v>1443712007</v>
      </c>
      <c r="K61" s="11" t="b">
        <v>0</v>
      </c>
      <c r="L61" s="11">
        <v>20</v>
      </c>
      <c r="M61" s="11" t="b">
        <v>0</v>
      </c>
      <c r="N61" s="11" t="s">
        <v>8269</v>
      </c>
      <c r="O61" s="14">
        <v>27</v>
      </c>
      <c r="P61" s="11">
        <v>68.099999999999994</v>
      </c>
      <c r="Q61" s="16" t="s">
        <v>8315</v>
      </c>
      <c r="R61" s="11" t="s">
        <v>8316</v>
      </c>
      <c r="S61" s="21">
        <v>42278.629710648151</v>
      </c>
      <c r="T61" s="21">
        <v>42306.629710648151</v>
      </c>
    </row>
    <row r="62" spans="1:20" ht="161" x14ac:dyDescent="0.25">
      <c r="A62">
        <v>2919</v>
      </c>
      <c r="B62" s="9" t="s">
        <v>2919</v>
      </c>
      <c r="C62" s="3" t="s">
        <v>7029</v>
      </c>
      <c r="D62" s="12">
        <v>600</v>
      </c>
      <c r="E62" s="13">
        <v>51</v>
      </c>
      <c r="F62" s="11" t="s">
        <v>8220</v>
      </c>
      <c r="G62" s="11" t="s">
        <v>8223</v>
      </c>
      <c r="H62" s="11" t="s">
        <v>8245</v>
      </c>
      <c r="I62" s="11">
        <v>1407250329</v>
      </c>
      <c r="J62" s="11">
        <v>1404658329</v>
      </c>
      <c r="K62" s="11" t="b">
        <v>0</v>
      </c>
      <c r="L62" s="11">
        <v>6</v>
      </c>
      <c r="M62" s="11" t="b">
        <v>0</v>
      </c>
      <c r="N62" s="11" t="s">
        <v>8269</v>
      </c>
      <c r="O62" s="14">
        <v>9</v>
      </c>
      <c r="P62" s="11">
        <v>8.5</v>
      </c>
      <c r="Q62" s="16" t="s">
        <v>8315</v>
      </c>
      <c r="R62" s="11" t="s">
        <v>8316</v>
      </c>
      <c r="S62" s="21">
        <v>41826.61954861111</v>
      </c>
      <c r="T62" s="21">
        <v>41856.61954861111</v>
      </c>
    </row>
    <row r="63" spans="1:20" ht="161" x14ac:dyDescent="0.25">
      <c r="A63">
        <v>3728</v>
      </c>
      <c r="B63" s="9" t="s">
        <v>3725</v>
      </c>
      <c r="C63" s="3" t="s">
        <v>7838</v>
      </c>
      <c r="D63" s="12">
        <v>20000</v>
      </c>
      <c r="E63" s="13">
        <v>1862</v>
      </c>
      <c r="F63" s="11" t="s">
        <v>8220</v>
      </c>
      <c r="G63" s="11" t="s">
        <v>8223</v>
      </c>
      <c r="H63" s="11" t="s">
        <v>8245</v>
      </c>
      <c r="I63" s="11">
        <v>1439957176</v>
      </c>
      <c r="J63" s="11">
        <v>1437365176</v>
      </c>
      <c r="K63" s="11" t="b">
        <v>0</v>
      </c>
      <c r="L63" s="11">
        <v>31</v>
      </c>
      <c r="M63" s="11" t="b">
        <v>0</v>
      </c>
      <c r="N63" s="11" t="s">
        <v>8269</v>
      </c>
      <c r="O63" s="14">
        <v>9</v>
      </c>
      <c r="P63" s="11">
        <v>60.06</v>
      </c>
      <c r="Q63" s="16" t="s">
        <v>8315</v>
      </c>
      <c r="R63" s="11" t="s">
        <v>8316</v>
      </c>
      <c r="S63" s="21">
        <v>42205.171018518522</v>
      </c>
      <c r="T63" s="21">
        <v>42235.171018518522</v>
      </c>
    </row>
    <row r="64" spans="1:20" ht="209" x14ac:dyDescent="0.25">
      <c r="A64">
        <v>3729</v>
      </c>
      <c r="B64" s="9" t="s">
        <v>3726</v>
      </c>
      <c r="C64" s="3" t="s">
        <v>7839</v>
      </c>
      <c r="D64" s="12">
        <v>5000</v>
      </c>
      <c r="E64" s="13">
        <v>362</v>
      </c>
      <c r="F64" s="11" t="s">
        <v>8220</v>
      </c>
      <c r="G64" s="11" t="s">
        <v>8223</v>
      </c>
      <c r="H64" s="11" t="s">
        <v>8245</v>
      </c>
      <c r="I64" s="11">
        <v>1427082912</v>
      </c>
      <c r="J64" s="11">
        <v>1423198512</v>
      </c>
      <c r="K64" s="11" t="b">
        <v>0</v>
      </c>
      <c r="L64" s="11">
        <v>5</v>
      </c>
      <c r="M64" s="11" t="b">
        <v>0</v>
      </c>
      <c r="N64" s="11" t="s">
        <v>8269</v>
      </c>
      <c r="O64" s="14">
        <v>7</v>
      </c>
      <c r="P64" s="11">
        <v>72.400000000000006</v>
      </c>
      <c r="Q64" s="16" t="s">
        <v>8315</v>
      </c>
      <c r="R64" s="11" t="s">
        <v>8316</v>
      </c>
      <c r="S64" s="21">
        <v>42041.205000000002</v>
      </c>
      <c r="T64" s="21">
        <v>42086.16333333333</v>
      </c>
    </row>
    <row r="65" spans="1:20" ht="209" x14ac:dyDescent="0.25">
      <c r="A65">
        <v>3730</v>
      </c>
      <c r="B65" s="9" t="s">
        <v>3727</v>
      </c>
      <c r="C65" s="3" t="s">
        <v>7840</v>
      </c>
      <c r="D65" s="12">
        <v>1000</v>
      </c>
      <c r="E65" s="13">
        <v>100</v>
      </c>
      <c r="F65" s="11" t="s">
        <v>8220</v>
      </c>
      <c r="G65" s="11" t="s">
        <v>8223</v>
      </c>
      <c r="H65" s="11" t="s">
        <v>8245</v>
      </c>
      <c r="I65" s="11">
        <v>1439828159</v>
      </c>
      <c r="J65" s="11">
        <v>1437236159</v>
      </c>
      <c r="K65" s="11" t="b">
        <v>0</v>
      </c>
      <c r="L65" s="11">
        <v>1</v>
      </c>
      <c r="M65" s="11" t="b">
        <v>0</v>
      </c>
      <c r="N65" s="11" t="s">
        <v>8269</v>
      </c>
      <c r="O65" s="14">
        <v>10</v>
      </c>
      <c r="P65" s="11">
        <v>100</v>
      </c>
      <c r="Q65" s="16" t="s">
        <v>8315</v>
      </c>
      <c r="R65" s="11" t="s">
        <v>8316</v>
      </c>
      <c r="S65" s="21">
        <v>42203.677766203706</v>
      </c>
      <c r="T65" s="21">
        <v>42233.677766203706</v>
      </c>
    </row>
    <row r="66" spans="1:20" ht="225" x14ac:dyDescent="0.25">
      <c r="A66">
        <v>3731</v>
      </c>
      <c r="B66" s="9" t="s">
        <v>3728</v>
      </c>
      <c r="C66" s="3" t="s">
        <v>7841</v>
      </c>
      <c r="D66" s="12">
        <v>5500</v>
      </c>
      <c r="E66" s="13">
        <v>620</v>
      </c>
      <c r="F66" s="11" t="s">
        <v>8220</v>
      </c>
      <c r="G66" s="11" t="s">
        <v>8223</v>
      </c>
      <c r="H66" s="11" t="s">
        <v>8245</v>
      </c>
      <c r="I66" s="11">
        <v>1420860180</v>
      </c>
      <c r="J66" s="11">
        <v>1418234646</v>
      </c>
      <c r="K66" s="11" t="b">
        <v>0</v>
      </c>
      <c r="L66" s="11">
        <v>12</v>
      </c>
      <c r="M66" s="11" t="b">
        <v>0</v>
      </c>
      <c r="N66" s="11" t="s">
        <v>8269</v>
      </c>
      <c r="O66" s="14">
        <v>11</v>
      </c>
      <c r="P66" s="11">
        <v>51.67</v>
      </c>
      <c r="Q66" s="16" t="s">
        <v>8315</v>
      </c>
      <c r="R66" s="11" t="s">
        <v>8316</v>
      </c>
      <c r="S66" s="21">
        <v>41983.752847222218</v>
      </c>
      <c r="T66" s="21">
        <v>42014.140972222223</v>
      </c>
    </row>
    <row r="67" spans="1:20" ht="177" x14ac:dyDescent="0.25">
      <c r="A67">
        <v>3733</v>
      </c>
      <c r="B67" s="9" t="s">
        <v>3730</v>
      </c>
      <c r="C67" s="3" t="s">
        <v>7843</v>
      </c>
      <c r="D67" s="12">
        <v>1500</v>
      </c>
      <c r="E67" s="13">
        <v>0</v>
      </c>
      <c r="F67" s="11" t="s">
        <v>8220</v>
      </c>
      <c r="G67" s="11" t="s">
        <v>8223</v>
      </c>
      <c r="H67" s="11" t="s">
        <v>8245</v>
      </c>
      <c r="I67" s="11">
        <v>1429396200</v>
      </c>
      <c r="J67" s="11">
        <v>1428539708</v>
      </c>
      <c r="K67" s="11" t="b">
        <v>0</v>
      </c>
      <c r="L67" s="11">
        <v>0</v>
      </c>
      <c r="M67" s="11" t="b">
        <v>0</v>
      </c>
      <c r="N67" s="11" t="s">
        <v>8269</v>
      </c>
      <c r="O67" s="14">
        <v>0</v>
      </c>
      <c r="P67" s="11">
        <v>0</v>
      </c>
      <c r="Q67" s="16" t="s">
        <v>8315</v>
      </c>
      <c r="R67" s="11" t="s">
        <v>8316</v>
      </c>
      <c r="S67" s="21">
        <v>42103.024398148147</v>
      </c>
      <c r="T67" s="21">
        <v>42112.9375</v>
      </c>
    </row>
    <row r="68" spans="1:20" ht="225" x14ac:dyDescent="0.25">
      <c r="A68">
        <v>3734</v>
      </c>
      <c r="B68" s="9" t="s">
        <v>3731</v>
      </c>
      <c r="C68" s="3" t="s">
        <v>7844</v>
      </c>
      <c r="D68" s="12">
        <v>1500</v>
      </c>
      <c r="E68" s="13">
        <v>427</v>
      </c>
      <c r="F68" s="11" t="s">
        <v>8220</v>
      </c>
      <c r="G68" s="11" t="s">
        <v>8223</v>
      </c>
      <c r="H68" s="11" t="s">
        <v>8245</v>
      </c>
      <c r="I68" s="11">
        <v>1432589896</v>
      </c>
      <c r="J68" s="11">
        <v>1427405896</v>
      </c>
      <c r="K68" s="11" t="b">
        <v>0</v>
      </c>
      <c r="L68" s="11">
        <v>7</v>
      </c>
      <c r="M68" s="11" t="b">
        <v>0</v>
      </c>
      <c r="N68" s="11" t="s">
        <v>8269</v>
      </c>
      <c r="O68" s="14">
        <v>28</v>
      </c>
      <c r="P68" s="11">
        <v>61</v>
      </c>
      <c r="Q68" s="16" t="s">
        <v>8315</v>
      </c>
      <c r="R68" s="11" t="s">
        <v>8316</v>
      </c>
      <c r="S68" s="21">
        <v>42089.901574074072</v>
      </c>
      <c r="T68" s="21">
        <v>42149.901574074072</v>
      </c>
    </row>
    <row r="69" spans="1:20" ht="161" x14ac:dyDescent="0.25">
      <c r="A69">
        <v>3737</v>
      </c>
      <c r="B69" s="9" t="s">
        <v>3734</v>
      </c>
      <c r="C69" s="3" t="s">
        <v>7847</v>
      </c>
      <c r="D69" s="12">
        <v>700</v>
      </c>
      <c r="E69" s="13">
        <v>150</v>
      </c>
      <c r="F69" s="11" t="s">
        <v>8220</v>
      </c>
      <c r="G69" s="11" t="s">
        <v>8223</v>
      </c>
      <c r="H69" s="11" t="s">
        <v>8245</v>
      </c>
      <c r="I69" s="11">
        <v>1447311540</v>
      </c>
      <c r="J69" s="11">
        <v>1445358903</v>
      </c>
      <c r="K69" s="11" t="b">
        <v>0</v>
      </c>
      <c r="L69" s="11">
        <v>4</v>
      </c>
      <c r="M69" s="11" t="b">
        <v>0</v>
      </c>
      <c r="N69" s="11" t="s">
        <v>8269</v>
      </c>
      <c r="O69" s="14">
        <v>21</v>
      </c>
      <c r="P69" s="11">
        <v>37.5</v>
      </c>
      <c r="Q69" s="16" t="s">
        <v>8315</v>
      </c>
      <c r="R69" s="11" t="s">
        <v>8316</v>
      </c>
      <c r="S69" s="21">
        <v>42297.691006944442</v>
      </c>
      <c r="T69" s="21">
        <v>42320.290972222225</v>
      </c>
    </row>
    <row r="70" spans="1:20" ht="225" x14ac:dyDescent="0.25">
      <c r="A70">
        <v>3740</v>
      </c>
      <c r="B70" s="9" t="s">
        <v>3737</v>
      </c>
      <c r="C70" s="3" t="s">
        <v>7850</v>
      </c>
      <c r="D70" s="12">
        <v>2000</v>
      </c>
      <c r="E70" s="13">
        <v>358</v>
      </c>
      <c r="F70" s="11" t="s">
        <v>8220</v>
      </c>
      <c r="G70" s="11" t="s">
        <v>8223</v>
      </c>
      <c r="H70" s="11" t="s">
        <v>8245</v>
      </c>
      <c r="I70" s="11">
        <v>1407808438</v>
      </c>
      <c r="J70" s="11">
        <v>1405217355</v>
      </c>
      <c r="K70" s="11" t="b">
        <v>0</v>
      </c>
      <c r="L70" s="11">
        <v>14</v>
      </c>
      <c r="M70" s="11" t="b">
        <v>0</v>
      </c>
      <c r="N70" s="11" t="s">
        <v>8269</v>
      </c>
      <c r="O70" s="14">
        <v>18</v>
      </c>
      <c r="P70" s="11">
        <v>25.57</v>
      </c>
      <c r="Q70" s="16" t="s">
        <v>8315</v>
      </c>
      <c r="R70" s="11" t="s">
        <v>8316</v>
      </c>
      <c r="S70" s="21">
        <v>41833.089756944442</v>
      </c>
      <c r="T70" s="21">
        <v>41863.079143518517</v>
      </c>
    </row>
    <row r="71" spans="1:20" ht="177" x14ac:dyDescent="0.25">
      <c r="A71">
        <v>3741</v>
      </c>
      <c r="B71" s="9" t="s">
        <v>3738</v>
      </c>
      <c r="C71" s="3" t="s">
        <v>7851</v>
      </c>
      <c r="D71" s="12">
        <v>20000</v>
      </c>
      <c r="E71" s="13">
        <v>0</v>
      </c>
      <c r="F71" s="11" t="s">
        <v>8220</v>
      </c>
      <c r="G71" s="11" t="s">
        <v>8223</v>
      </c>
      <c r="H71" s="11" t="s">
        <v>8245</v>
      </c>
      <c r="I71" s="11">
        <v>1450389950</v>
      </c>
      <c r="J71" s="11">
        <v>1447797950</v>
      </c>
      <c r="K71" s="11" t="b">
        <v>0</v>
      </c>
      <c r="L71" s="11">
        <v>0</v>
      </c>
      <c r="M71" s="11" t="b">
        <v>0</v>
      </c>
      <c r="N71" s="11" t="s">
        <v>8269</v>
      </c>
      <c r="O71" s="14">
        <v>0</v>
      </c>
      <c r="P71" s="11">
        <v>0</v>
      </c>
      <c r="Q71" s="16" t="s">
        <v>8315</v>
      </c>
      <c r="R71" s="11" t="s">
        <v>8316</v>
      </c>
      <c r="S71" s="21">
        <v>42325.920717592591</v>
      </c>
      <c r="T71" s="21">
        <v>42355.920717592591</v>
      </c>
    </row>
    <row r="72" spans="1:20" ht="193" x14ac:dyDescent="0.25">
      <c r="A72">
        <v>3742</v>
      </c>
      <c r="B72" s="9" t="s">
        <v>3739</v>
      </c>
      <c r="C72" s="3" t="s">
        <v>7852</v>
      </c>
      <c r="D72" s="12">
        <v>5000</v>
      </c>
      <c r="E72" s="13">
        <v>100</v>
      </c>
      <c r="F72" s="11" t="s">
        <v>8220</v>
      </c>
      <c r="G72" s="11" t="s">
        <v>8223</v>
      </c>
      <c r="H72" s="11" t="s">
        <v>8245</v>
      </c>
      <c r="I72" s="11">
        <v>1409980144</v>
      </c>
      <c r="J72" s="11">
        <v>1407388144</v>
      </c>
      <c r="K72" s="11" t="b">
        <v>0</v>
      </c>
      <c r="L72" s="11">
        <v>4</v>
      </c>
      <c r="M72" s="11" t="b">
        <v>0</v>
      </c>
      <c r="N72" s="11" t="s">
        <v>8269</v>
      </c>
      <c r="O72" s="14">
        <v>2</v>
      </c>
      <c r="P72" s="11">
        <v>25</v>
      </c>
      <c r="Q72" s="16" t="s">
        <v>8315</v>
      </c>
      <c r="R72" s="11" t="s">
        <v>8316</v>
      </c>
      <c r="S72" s="21">
        <v>41858.214629629627</v>
      </c>
      <c r="T72" s="21">
        <v>41888.214629629627</v>
      </c>
    </row>
    <row r="73" spans="1:20" ht="161" x14ac:dyDescent="0.25">
      <c r="A73">
        <v>3743</v>
      </c>
      <c r="B73" s="9" t="s">
        <v>3740</v>
      </c>
      <c r="C73" s="3" t="s">
        <v>7853</v>
      </c>
      <c r="D73" s="12">
        <v>2200</v>
      </c>
      <c r="E73" s="13">
        <v>0</v>
      </c>
      <c r="F73" s="11" t="s">
        <v>8220</v>
      </c>
      <c r="G73" s="11" t="s">
        <v>8223</v>
      </c>
      <c r="H73" s="11" t="s">
        <v>8245</v>
      </c>
      <c r="I73" s="11">
        <v>1404406964</v>
      </c>
      <c r="J73" s="11">
        <v>1401814964</v>
      </c>
      <c r="K73" s="11" t="b">
        <v>0</v>
      </c>
      <c r="L73" s="11">
        <v>0</v>
      </c>
      <c r="M73" s="11" t="b">
        <v>0</v>
      </c>
      <c r="N73" s="11" t="s">
        <v>8269</v>
      </c>
      <c r="O73" s="14">
        <v>0</v>
      </c>
      <c r="P73" s="11">
        <v>0</v>
      </c>
      <c r="Q73" s="16" t="s">
        <v>8315</v>
      </c>
      <c r="R73" s="11" t="s">
        <v>8316</v>
      </c>
      <c r="S73" s="21">
        <v>41793.710231481484</v>
      </c>
      <c r="T73" s="21">
        <v>41823.710231481484</v>
      </c>
    </row>
    <row r="74" spans="1:20" ht="193" x14ac:dyDescent="0.25">
      <c r="A74">
        <v>3744</v>
      </c>
      <c r="B74" s="9" t="s">
        <v>3741</v>
      </c>
      <c r="C74" s="3" t="s">
        <v>7854</v>
      </c>
      <c r="D74" s="12">
        <v>1200</v>
      </c>
      <c r="E74" s="13">
        <v>0</v>
      </c>
      <c r="F74" s="11" t="s">
        <v>8220</v>
      </c>
      <c r="G74" s="11" t="s">
        <v>8223</v>
      </c>
      <c r="H74" s="11" t="s">
        <v>8245</v>
      </c>
      <c r="I74" s="11">
        <v>1404532740</v>
      </c>
      <c r="J74" s="11">
        <v>1401823952</v>
      </c>
      <c r="K74" s="11" t="b">
        <v>0</v>
      </c>
      <c r="L74" s="11">
        <v>0</v>
      </c>
      <c r="M74" s="11" t="b">
        <v>0</v>
      </c>
      <c r="N74" s="11" t="s">
        <v>8269</v>
      </c>
      <c r="O74" s="14">
        <v>0</v>
      </c>
      <c r="P74" s="11">
        <v>0</v>
      </c>
      <c r="Q74" s="16" t="s">
        <v>8315</v>
      </c>
      <c r="R74" s="11" t="s">
        <v>8316</v>
      </c>
      <c r="S74" s="21">
        <v>41793.814259259263</v>
      </c>
      <c r="T74" s="21">
        <v>41825.165972222225</v>
      </c>
    </row>
    <row r="75" spans="1:20" ht="161" x14ac:dyDescent="0.25">
      <c r="A75">
        <v>3745</v>
      </c>
      <c r="B75" s="9" t="s">
        <v>3742</v>
      </c>
      <c r="C75" s="3" t="s">
        <v>7855</v>
      </c>
      <c r="D75" s="12">
        <v>100</v>
      </c>
      <c r="E75" s="13">
        <v>10</v>
      </c>
      <c r="F75" s="11" t="s">
        <v>8220</v>
      </c>
      <c r="G75" s="11" t="s">
        <v>8223</v>
      </c>
      <c r="H75" s="11" t="s">
        <v>8245</v>
      </c>
      <c r="I75" s="11">
        <v>1407689102</v>
      </c>
      <c r="J75" s="11">
        <v>1405097102</v>
      </c>
      <c r="K75" s="11" t="b">
        <v>0</v>
      </c>
      <c r="L75" s="11">
        <v>1</v>
      </c>
      <c r="M75" s="11" t="b">
        <v>0</v>
      </c>
      <c r="N75" s="11" t="s">
        <v>8269</v>
      </c>
      <c r="O75" s="14">
        <v>10</v>
      </c>
      <c r="P75" s="11">
        <v>10</v>
      </c>
      <c r="Q75" s="16" t="s">
        <v>8315</v>
      </c>
      <c r="R75" s="11" t="s">
        <v>8316</v>
      </c>
      <c r="S75" s="21">
        <v>41831.697939814818</v>
      </c>
      <c r="T75" s="21">
        <v>41861.697939814818</v>
      </c>
    </row>
    <row r="76" spans="1:20" ht="81" x14ac:dyDescent="0.25">
      <c r="A76">
        <v>3746</v>
      </c>
      <c r="B76" s="9" t="s">
        <v>3743</v>
      </c>
      <c r="C76" s="3" t="s">
        <v>7856</v>
      </c>
      <c r="D76" s="12">
        <v>8500</v>
      </c>
      <c r="E76" s="13">
        <v>202</v>
      </c>
      <c r="F76" s="11" t="s">
        <v>8220</v>
      </c>
      <c r="G76" s="11" t="s">
        <v>8223</v>
      </c>
      <c r="H76" s="11" t="s">
        <v>8245</v>
      </c>
      <c r="I76" s="11">
        <v>1475918439</v>
      </c>
      <c r="J76" s="11">
        <v>1473326439</v>
      </c>
      <c r="K76" s="11" t="b">
        <v>0</v>
      </c>
      <c r="L76" s="11">
        <v>1</v>
      </c>
      <c r="M76" s="11" t="b">
        <v>0</v>
      </c>
      <c r="N76" s="11" t="s">
        <v>8269</v>
      </c>
      <c r="O76" s="14">
        <v>2</v>
      </c>
      <c r="P76" s="11">
        <v>202</v>
      </c>
      <c r="Q76" s="16" t="s">
        <v>8315</v>
      </c>
      <c r="R76" s="11" t="s">
        <v>8316</v>
      </c>
      <c r="S76" s="21">
        <v>42621.389340277776</v>
      </c>
      <c r="T76" s="21">
        <v>42651.389340277776</v>
      </c>
    </row>
    <row r="77" spans="1:20" ht="209" x14ac:dyDescent="0.25">
      <c r="A77">
        <v>3841</v>
      </c>
      <c r="B77" s="9" t="s">
        <v>3838</v>
      </c>
      <c r="C77" s="3" t="s">
        <v>7950</v>
      </c>
      <c r="D77" s="12">
        <v>10000</v>
      </c>
      <c r="E77" s="13">
        <v>872</v>
      </c>
      <c r="F77" s="11" t="s">
        <v>8220</v>
      </c>
      <c r="G77" s="11" t="s">
        <v>8223</v>
      </c>
      <c r="H77" s="11" t="s">
        <v>8245</v>
      </c>
      <c r="I77" s="11">
        <v>1405882287</v>
      </c>
      <c r="J77" s="11">
        <v>1400698287</v>
      </c>
      <c r="K77" s="11" t="b">
        <v>1</v>
      </c>
      <c r="L77" s="11">
        <v>34</v>
      </c>
      <c r="M77" s="11" t="b">
        <v>0</v>
      </c>
      <c r="N77" s="11" t="s">
        <v>8269</v>
      </c>
      <c r="O77" s="14">
        <v>9</v>
      </c>
      <c r="P77" s="11">
        <v>25.65</v>
      </c>
      <c r="Q77" s="16" t="s">
        <v>8315</v>
      </c>
      <c r="R77" s="11" t="s">
        <v>8316</v>
      </c>
      <c r="S77" s="21">
        <v>41780.785729166666</v>
      </c>
      <c r="T77" s="21">
        <v>41840.785729166666</v>
      </c>
    </row>
    <row r="78" spans="1:20" ht="193" x14ac:dyDescent="0.25">
      <c r="A78">
        <v>3843</v>
      </c>
      <c r="B78" s="9" t="s">
        <v>3840</v>
      </c>
      <c r="C78" s="3" t="s">
        <v>7952</v>
      </c>
      <c r="D78" s="12">
        <v>5000</v>
      </c>
      <c r="E78" s="13">
        <v>1065</v>
      </c>
      <c r="F78" s="11" t="s">
        <v>8220</v>
      </c>
      <c r="G78" s="11" t="s">
        <v>8223</v>
      </c>
      <c r="H78" s="11" t="s">
        <v>8245</v>
      </c>
      <c r="I78" s="11">
        <v>1401587064</v>
      </c>
      <c r="J78" s="11">
        <v>1399427064</v>
      </c>
      <c r="K78" s="11" t="b">
        <v>1</v>
      </c>
      <c r="L78" s="11">
        <v>19</v>
      </c>
      <c r="M78" s="11" t="b">
        <v>0</v>
      </c>
      <c r="N78" s="11" t="s">
        <v>8269</v>
      </c>
      <c r="O78" s="14">
        <v>21</v>
      </c>
      <c r="P78" s="11">
        <v>56.05</v>
      </c>
      <c r="Q78" s="16" t="s">
        <v>8315</v>
      </c>
      <c r="R78" s="11" t="s">
        <v>8316</v>
      </c>
      <c r="S78" s="21">
        <v>41766.072500000002</v>
      </c>
      <c r="T78" s="21">
        <v>41791.072500000002</v>
      </c>
    </row>
    <row r="79" spans="1:20" ht="225" x14ac:dyDescent="0.25">
      <c r="A79">
        <v>3844</v>
      </c>
      <c r="B79" s="9" t="s">
        <v>3841</v>
      </c>
      <c r="C79" s="3" t="s">
        <v>7953</v>
      </c>
      <c r="D79" s="12">
        <v>9800</v>
      </c>
      <c r="E79" s="13">
        <v>4066</v>
      </c>
      <c r="F79" s="11" t="s">
        <v>8220</v>
      </c>
      <c r="G79" s="11" t="s">
        <v>8223</v>
      </c>
      <c r="H79" s="11" t="s">
        <v>8245</v>
      </c>
      <c r="I79" s="11">
        <v>1401778740</v>
      </c>
      <c r="J79" s="11">
        <v>1399474134</v>
      </c>
      <c r="K79" s="11" t="b">
        <v>1</v>
      </c>
      <c r="L79" s="11">
        <v>50</v>
      </c>
      <c r="M79" s="11" t="b">
        <v>0</v>
      </c>
      <c r="N79" s="11" t="s">
        <v>8269</v>
      </c>
      <c r="O79" s="14">
        <v>41</v>
      </c>
      <c r="P79" s="11">
        <v>81.319999999999993</v>
      </c>
      <c r="Q79" s="16" t="s">
        <v>8315</v>
      </c>
      <c r="R79" s="11" t="s">
        <v>8316</v>
      </c>
      <c r="S79" s="21">
        <v>41766.617291666669</v>
      </c>
      <c r="T79" s="21">
        <v>41793.290972222225</v>
      </c>
    </row>
    <row r="80" spans="1:20" ht="193" x14ac:dyDescent="0.25">
      <c r="A80">
        <v>3845</v>
      </c>
      <c r="B80" s="9" t="s">
        <v>3842</v>
      </c>
      <c r="C80" s="3" t="s">
        <v>7954</v>
      </c>
      <c r="D80" s="12">
        <v>40000</v>
      </c>
      <c r="E80" s="13">
        <v>842</v>
      </c>
      <c r="F80" s="11" t="s">
        <v>8220</v>
      </c>
      <c r="G80" s="11" t="s">
        <v>8223</v>
      </c>
      <c r="H80" s="11" t="s">
        <v>8245</v>
      </c>
      <c r="I80" s="11">
        <v>1443711774</v>
      </c>
      <c r="J80" s="11">
        <v>1441119774</v>
      </c>
      <c r="K80" s="11" t="b">
        <v>1</v>
      </c>
      <c r="L80" s="11">
        <v>12</v>
      </c>
      <c r="M80" s="11" t="b">
        <v>0</v>
      </c>
      <c r="N80" s="11" t="s">
        <v>8269</v>
      </c>
      <c r="O80" s="14">
        <v>2</v>
      </c>
      <c r="P80" s="11">
        <v>70.17</v>
      </c>
      <c r="Q80" s="16" t="s">
        <v>8315</v>
      </c>
      <c r="R80" s="11" t="s">
        <v>8316</v>
      </c>
      <c r="S80" s="21">
        <v>42248.627013888887</v>
      </c>
      <c r="T80" s="21">
        <v>42278.627013888887</v>
      </c>
    </row>
    <row r="81" spans="1:20" ht="193" x14ac:dyDescent="0.25">
      <c r="A81">
        <v>3846</v>
      </c>
      <c r="B81" s="9" t="s">
        <v>3843</v>
      </c>
      <c r="C81" s="3" t="s">
        <v>7955</v>
      </c>
      <c r="D81" s="12">
        <v>7000</v>
      </c>
      <c r="E81" s="13">
        <v>189</v>
      </c>
      <c r="F81" s="11" t="s">
        <v>8220</v>
      </c>
      <c r="G81" s="11" t="s">
        <v>8223</v>
      </c>
      <c r="H81" s="11" t="s">
        <v>8245</v>
      </c>
      <c r="I81" s="11">
        <v>1412405940</v>
      </c>
      <c r="J81" s="11">
        <v>1409721542</v>
      </c>
      <c r="K81" s="11" t="b">
        <v>1</v>
      </c>
      <c r="L81" s="11">
        <v>8</v>
      </c>
      <c r="M81" s="11" t="b">
        <v>0</v>
      </c>
      <c r="N81" s="11" t="s">
        <v>8269</v>
      </c>
      <c r="O81" s="14">
        <v>3</v>
      </c>
      <c r="P81" s="11">
        <v>23.63</v>
      </c>
      <c r="Q81" s="16" t="s">
        <v>8315</v>
      </c>
      <c r="R81" s="11" t="s">
        <v>8316</v>
      </c>
      <c r="S81" s="21">
        <v>41885.221550925926</v>
      </c>
      <c r="T81" s="21">
        <v>41916.290972222225</v>
      </c>
    </row>
    <row r="82" spans="1:20" ht="193" x14ac:dyDescent="0.25">
      <c r="A82">
        <v>3847</v>
      </c>
      <c r="B82" s="9" t="s">
        <v>3844</v>
      </c>
      <c r="C82" s="3" t="s">
        <v>7956</v>
      </c>
      <c r="D82" s="12">
        <v>10500</v>
      </c>
      <c r="E82" s="13">
        <v>1697</v>
      </c>
      <c r="F82" s="11" t="s">
        <v>8220</v>
      </c>
      <c r="G82" s="11" t="s">
        <v>8223</v>
      </c>
      <c r="H82" s="11" t="s">
        <v>8245</v>
      </c>
      <c r="I82" s="11">
        <v>1437283391</v>
      </c>
      <c r="J82" s="11">
        <v>1433395391</v>
      </c>
      <c r="K82" s="11" t="b">
        <v>1</v>
      </c>
      <c r="L82" s="11">
        <v>9</v>
      </c>
      <c r="M82" s="11" t="b">
        <v>0</v>
      </c>
      <c r="N82" s="11" t="s">
        <v>8269</v>
      </c>
      <c r="O82" s="14">
        <v>16</v>
      </c>
      <c r="P82" s="11">
        <v>188.56</v>
      </c>
      <c r="Q82" s="16" t="s">
        <v>8315</v>
      </c>
      <c r="R82" s="11" t="s">
        <v>8316</v>
      </c>
      <c r="S82" s="21">
        <v>42159.224432870367</v>
      </c>
      <c r="T82" s="21">
        <v>42204.224432870367</v>
      </c>
    </row>
    <row r="83" spans="1:20" ht="209" x14ac:dyDescent="0.25">
      <c r="A83">
        <v>3848</v>
      </c>
      <c r="B83" s="9" t="s">
        <v>3845</v>
      </c>
      <c r="C83" s="3" t="s">
        <v>7957</v>
      </c>
      <c r="D83" s="12">
        <v>13000</v>
      </c>
      <c r="E83" s="13">
        <v>2129</v>
      </c>
      <c r="F83" s="11" t="s">
        <v>8220</v>
      </c>
      <c r="G83" s="11" t="s">
        <v>8223</v>
      </c>
      <c r="H83" s="11" t="s">
        <v>8245</v>
      </c>
      <c r="I83" s="11">
        <v>1445196989</v>
      </c>
      <c r="J83" s="11">
        <v>1442604989</v>
      </c>
      <c r="K83" s="11" t="b">
        <v>1</v>
      </c>
      <c r="L83" s="11">
        <v>43</v>
      </c>
      <c r="M83" s="11" t="b">
        <v>0</v>
      </c>
      <c r="N83" s="11" t="s">
        <v>8269</v>
      </c>
      <c r="O83" s="14">
        <v>16</v>
      </c>
      <c r="P83" s="11">
        <v>49.51</v>
      </c>
      <c r="Q83" s="16" t="s">
        <v>8315</v>
      </c>
      <c r="R83" s="11" t="s">
        <v>8316</v>
      </c>
      <c r="S83" s="21">
        <v>42265.817002314812</v>
      </c>
      <c r="T83" s="21">
        <v>42295.817002314812</v>
      </c>
    </row>
    <row r="84" spans="1:20" ht="145" x14ac:dyDescent="0.25">
      <c r="A84">
        <v>3850</v>
      </c>
      <c r="B84" s="9" t="s">
        <v>3847</v>
      </c>
      <c r="C84" s="3" t="s">
        <v>7959</v>
      </c>
      <c r="D84" s="12">
        <v>1000</v>
      </c>
      <c r="E84" s="13">
        <v>38</v>
      </c>
      <c r="F84" s="11" t="s">
        <v>8220</v>
      </c>
      <c r="G84" s="11" t="s">
        <v>8223</v>
      </c>
      <c r="H84" s="11" t="s">
        <v>8245</v>
      </c>
      <c r="I84" s="11">
        <v>1420081143</v>
      </c>
      <c r="J84" s="11">
        <v>1417489143</v>
      </c>
      <c r="K84" s="11" t="b">
        <v>1</v>
      </c>
      <c r="L84" s="11">
        <v>4</v>
      </c>
      <c r="M84" s="11" t="b">
        <v>0</v>
      </c>
      <c r="N84" s="11" t="s">
        <v>8269</v>
      </c>
      <c r="O84" s="14">
        <v>4</v>
      </c>
      <c r="P84" s="11">
        <v>9.5</v>
      </c>
      <c r="Q84" s="16" t="s">
        <v>8315</v>
      </c>
      <c r="R84" s="11" t="s">
        <v>8316</v>
      </c>
      <c r="S84" s="21">
        <v>41975.124340277776</v>
      </c>
      <c r="T84" s="21">
        <v>42005.124340277776</v>
      </c>
    </row>
    <row r="85" spans="1:20" ht="177" x14ac:dyDescent="0.25">
      <c r="A85">
        <v>3852</v>
      </c>
      <c r="B85" s="9" t="s">
        <v>3849</v>
      </c>
      <c r="C85" s="3" t="s">
        <v>7961</v>
      </c>
      <c r="D85" s="12">
        <v>10000</v>
      </c>
      <c r="E85" s="13">
        <v>20</v>
      </c>
      <c r="F85" s="11" t="s">
        <v>8220</v>
      </c>
      <c r="G85" s="11" t="s">
        <v>8223</v>
      </c>
      <c r="H85" s="11" t="s">
        <v>8245</v>
      </c>
      <c r="I85" s="11">
        <v>1427427276</v>
      </c>
      <c r="J85" s="11">
        <v>1425270876</v>
      </c>
      <c r="K85" s="11" t="b">
        <v>0</v>
      </c>
      <c r="L85" s="11">
        <v>2</v>
      </c>
      <c r="M85" s="11" t="b">
        <v>0</v>
      </c>
      <c r="N85" s="11" t="s">
        <v>8269</v>
      </c>
      <c r="O85" s="14">
        <v>0</v>
      </c>
      <c r="P85" s="11">
        <v>10</v>
      </c>
      <c r="Q85" s="16" t="s">
        <v>8315</v>
      </c>
      <c r="R85" s="11" t="s">
        <v>8316</v>
      </c>
      <c r="S85" s="21">
        <v>42065.190694444449</v>
      </c>
      <c r="T85" s="21">
        <v>42090.149027777778</v>
      </c>
    </row>
    <row r="86" spans="1:20" ht="145" x14ac:dyDescent="0.25">
      <c r="A86">
        <v>3853</v>
      </c>
      <c r="B86" s="9" t="s">
        <v>3850</v>
      </c>
      <c r="C86" s="3" t="s">
        <v>7962</v>
      </c>
      <c r="D86" s="12">
        <v>100000</v>
      </c>
      <c r="E86" s="13">
        <v>26</v>
      </c>
      <c r="F86" s="11" t="s">
        <v>8220</v>
      </c>
      <c r="G86" s="11" t="s">
        <v>8223</v>
      </c>
      <c r="H86" s="11" t="s">
        <v>8245</v>
      </c>
      <c r="I86" s="11">
        <v>1409602178</v>
      </c>
      <c r="J86" s="11">
        <v>1406578178</v>
      </c>
      <c r="K86" s="11" t="b">
        <v>0</v>
      </c>
      <c r="L86" s="11">
        <v>2</v>
      </c>
      <c r="M86" s="11" t="b">
        <v>0</v>
      </c>
      <c r="N86" s="11" t="s">
        <v>8269</v>
      </c>
      <c r="O86" s="14">
        <v>0</v>
      </c>
      <c r="P86" s="11">
        <v>13</v>
      </c>
      <c r="Q86" s="16" t="s">
        <v>8315</v>
      </c>
      <c r="R86" s="11" t="s">
        <v>8316</v>
      </c>
      <c r="S86" s="21">
        <v>41848.84002314815</v>
      </c>
      <c r="T86" s="21">
        <v>41883.84002314815</v>
      </c>
    </row>
    <row r="87" spans="1:20" ht="113" x14ac:dyDescent="0.25">
      <c r="A87">
        <v>3854</v>
      </c>
      <c r="B87" s="9" t="s">
        <v>3851</v>
      </c>
      <c r="C87" s="3" t="s">
        <v>7963</v>
      </c>
      <c r="D87" s="12">
        <v>11000</v>
      </c>
      <c r="E87" s="13">
        <v>1788</v>
      </c>
      <c r="F87" s="11" t="s">
        <v>8220</v>
      </c>
      <c r="G87" s="11" t="s">
        <v>8223</v>
      </c>
      <c r="H87" s="11" t="s">
        <v>8245</v>
      </c>
      <c r="I87" s="11">
        <v>1431206058</v>
      </c>
      <c r="J87" s="11">
        <v>1428614058</v>
      </c>
      <c r="K87" s="11" t="b">
        <v>0</v>
      </c>
      <c r="L87" s="11">
        <v>20</v>
      </c>
      <c r="M87" s="11" t="b">
        <v>0</v>
      </c>
      <c r="N87" s="11" t="s">
        <v>8269</v>
      </c>
      <c r="O87" s="14">
        <v>16</v>
      </c>
      <c r="P87" s="11">
        <v>89.4</v>
      </c>
      <c r="Q87" s="16" t="s">
        <v>8315</v>
      </c>
      <c r="R87" s="11" t="s">
        <v>8316</v>
      </c>
      <c r="S87" s="21">
        <v>42103.884930555556</v>
      </c>
      <c r="T87" s="21">
        <v>42133.884930555556</v>
      </c>
    </row>
    <row r="88" spans="1:20" ht="225" x14ac:dyDescent="0.25">
      <c r="A88">
        <v>3855</v>
      </c>
      <c r="B88" s="9" t="s">
        <v>3852</v>
      </c>
      <c r="C88" s="3" t="s">
        <v>7964</v>
      </c>
      <c r="D88" s="12">
        <v>1000</v>
      </c>
      <c r="E88" s="13">
        <v>25</v>
      </c>
      <c r="F88" s="11" t="s">
        <v>8220</v>
      </c>
      <c r="G88" s="11" t="s">
        <v>8223</v>
      </c>
      <c r="H88" s="11" t="s">
        <v>8245</v>
      </c>
      <c r="I88" s="11">
        <v>1427408271</v>
      </c>
      <c r="J88" s="11">
        <v>1424819871</v>
      </c>
      <c r="K88" s="11" t="b">
        <v>0</v>
      </c>
      <c r="L88" s="11">
        <v>1</v>
      </c>
      <c r="M88" s="11" t="b">
        <v>0</v>
      </c>
      <c r="N88" s="11" t="s">
        <v>8269</v>
      </c>
      <c r="O88" s="14">
        <v>3</v>
      </c>
      <c r="P88" s="11">
        <v>25</v>
      </c>
      <c r="Q88" s="16" t="s">
        <v>8315</v>
      </c>
      <c r="R88" s="11" t="s">
        <v>8316</v>
      </c>
      <c r="S88" s="21">
        <v>42059.970729166671</v>
      </c>
      <c r="T88" s="21">
        <v>42089.929062499999</v>
      </c>
    </row>
    <row r="89" spans="1:20" ht="225" x14ac:dyDescent="0.25">
      <c r="A89">
        <v>3856</v>
      </c>
      <c r="B89" s="9" t="s">
        <v>3853</v>
      </c>
      <c r="C89" s="3" t="s">
        <v>7965</v>
      </c>
      <c r="D89" s="12">
        <v>5000</v>
      </c>
      <c r="E89" s="13">
        <v>1</v>
      </c>
      <c r="F89" s="11" t="s">
        <v>8220</v>
      </c>
      <c r="G89" s="11" t="s">
        <v>8223</v>
      </c>
      <c r="H89" s="11" t="s">
        <v>8245</v>
      </c>
      <c r="I89" s="11">
        <v>1425833403</v>
      </c>
      <c r="J89" s="11">
        <v>1423245003</v>
      </c>
      <c r="K89" s="11" t="b">
        <v>0</v>
      </c>
      <c r="L89" s="11">
        <v>1</v>
      </c>
      <c r="M89" s="11" t="b">
        <v>0</v>
      </c>
      <c r="N89" s="11" t="s">
        <v>8269</v>
      </c>
      <c r="O89" s="14">
        <v>0</v>
      </c>
      <c r="P89" s="11">
        <v>1</v>
      </c>
      <c r="Q89" s="16" t="s">
        <v>8315</v>
      </c>
      <c r="R89" s="11" t="s">
        <v>8316</v>
      </c>
      <c r="S89" s="21">
        <v>42041.743090277778</v>
      </c>
      <c r="T89" s="21">
        <v>42071.701423611114</v>
      </c>
    </row>
    <row r="90" spans="1:20" ht="209" x14ac:dyDescent="0.25">
      <c r="A90">
        <v>3857</v>
      </c>
      <c r="B90" s="9" t="s">
        <v>3854</v>
      </c>
      <c r="C90" s="3" t="s">
        <v>7966</v>
      </c>
      <c r="D90" s="12">
        <v>5000</v>
      </c>
      <c r="E90" s="13">
        <v>260</v>
      </c>
      <c r="F90" s="11" t="s">
        <v>8220</v>
      </c>
      <c r="G90" s="11" t="s">
        <v>8223</v>
      </c>
      <c r="H90" s="11" t="s">
        <v>8245</v>
      </c>
      <c r="I90" s="11">
        <v>1406913120</v>
      </c>
      <c r="J90" s="11">
        <v>1404927690</v>
      </c>
      <c r="K90" s="11" t="b">
        <v>0</v>
      </c>
      <c r="L90" s="11">
        <v>4</v>
      </c>
      <c r="M90" s="11" t="b">
        <v>0</v>
      </c>
      <c r="N90" s="11" t="s">
        <v>8269</v>
      </c>
      <c r="O90" s="14">
        <v>5</v>
      </c>
      <c r="P90" s="11">
        <v>65</v>
      </c>
      <c r="Q90" s="16" t="s">
        <v>8315</v>
      </c>
      <c r="R90" s="11" t="s">
        <v>8316</v>
      </c>
      <c r="S90" s="21">
        <v>41829.73715277778</v>
      </c>
      <c r="T90" s="21">
        <v>41852.716666666667</v>
      </c>
    </row>
    <row r="91" spans="1:20" ht="193" x14ac:dyDescent="0.25">
      <c r="A91">
        <v>3859</v>
      </c>
      <c r="B91" s="9" t="s">
        <v>3856</v>
      </c>
      <c r="C91" s="3" t="s">
        <v>7968</v>
      </c>
      <c r="D91" s="12">
        <v>2500</v>
      </c>
      <c r="E91" s="13">
        <v>1</v>
      </c>
      <c r="F91" s="11" t="s">
        <v>8220</v>
      </c>
      <c r="G91" s="11" t="s">
        <v>8223</v>
      </c>
      <c r="H91" s="11" t="s">
        <v>8245</v>
      </c>
      <c r="I91" s="11">
        <v>1403730000</v>
      </c>
      <c r="J91" s="11">
        <v>1401485207</v>
      </c>
      <c r="K91" s="11" t="b">
        <v>0</v>
      </c>
      <c r="L91" s="11">
        <v>1</v>
      </c>
      <c r="M91" s="11" t="b">
        <v>0</v>
      </c>
      <c r="N91" s="11" t="s">
        <v>8269</v>
      </c>
      <c r="O91" s="14">
        <v>0</v>
      </c>
      <c r="P91" s="11">
        <v>1</v>
      </c>
      <c r="Q91" s="16" t="s">
        <v>8315</v>
      </c>
      <c r="R91" s="11" t="s">
        <v>8316</v>
      </c>
      <c r="S91" s="21">
        <v>41789.893599537041</v>
      </c>
      <c r="T91" s="21">
        <v>41815.875</v>
      </c>
    </row>
    <row r="92" spans="1:20" ht="193" x14ac:dyDescent="0.25">
      <c r="A92">
        <v>3860</v>
      </c>
      <c r="B92" s="9" t="s">
        <v>3857</v>
      </c>
      <c r="C92" s="3" t="s">
        <v>7969</v>
      </c>
      <c r="D92" s="12">
        <v>6000</v>
      </c>
      <c r="E92" s="13">
        <v>1060</v>
      </c>
      <c r="F92" s="11" t="s">
        <v>8220</v>
      </c>
      <c r="G92" s="11" t="s">
        <v>8223</v>
      </c>
      <c r="H92" s="11" t="s">
        <v>8245</v>
      </c>
      <c r="I92" s="11">
        <v>1407858710</v>
      </c>
      <c r="J92" s="11">
        <v>1405266710</v>
      </c>
      <c r="K92" s="11" t="b">
        <v>0</v>
      </c>
      <c r="L92" s="11">
        <v>13</v>
      </c>
      <c r="M92" s="11" t="b">
        <v>0</v>
      </c>
      <c r="N92" s="11" t="s">
        <v>8269</v>
      </c>
      <c r="O92" s="14">
        <v>18</v>
      </c>
      <c r="P92" s="11">
        <v>81.540000000000006</v>
      </c>
      <c r="Q92" s="16" t="s">
        <v>8315</v>
      </c>
      <c r="R92" s="11" t="s">
        <v>8316</v>
      </c>
      <c r="S92" s="21">
        <v>41833.660995370366</v>
      </c>
      <c r="T92" s="21">
        <v>41863.660995370366</v>
      </c>
    </row>
    <row r="93" spans="1:20" ht="49" x14ac:dyDescent="0.25">
      <c r="A93">
        <v>3861</v>
      </c>
      <c r="B93" s="9" t="s">
        <v>3858</v>
      </c>
      <c r="C93" s="3" t="s">
        <v>7970</v>
      </c>
      <c r="D93" s="12">
        <v>2000</v>
      </c>
      <c r="E93" s="13">
        <v>100</v>
      </c>
      <c r="F93" s="11" t="s">
        <v>8220</v>
      </c>
      <c r="G93" s="11" t="s">
        <v>8223</v>
      </c>
      <c r="H93" s="11" t="s">
        <v>8245</v>
      </c>
      <c r="I93" s="11">
        <v>1415828820</v>
      </c>
      <c r="J93" s="11">
        <v>1412258977</v>
      </c>
      <c r="K93" s="11" t="b">
        <v>0</v>
      </c>
      <c r="L93" s="11">
        <v>1</v>
      </c>
      <c r="M93" s="11" t="b">
        <v>0</v>
      </c>
      <c r="N93" s="11" t="s">
        <v>8269</v>
      </c>
      <c r="O93" s="14">
        <v>5</v>
      </c>
      <c r="P93" s="11">
        <v>100</v>
      </c>
      <c r="Q93" s="16" t="s">
        <v>8315</v>
      </c>
      <c r="R93" s="11" t="s">
        <v>8316</v>
      </c>
      <c r="S93" s="21">
        <v>41914.590011574073</v>
      </c>
      <c r="T93" s="21">
        <v>41955.907638888893</v>
      </c>
    </row>
    <row r="94" spans="1:20" ht="129" x14ac:dyDescent="0.25">
      <c r="A94">
        <v>3862</v>
      </c>
      <c r="B94" s="9" t="s">
        <v>3859</v>
      </c>
      <c r="C94" s="3" t="s">
        <v>7971</v>
      </c>
      <c r="D94" s="12">
        <v>7500</v>
      </c>
      <c r="E94" s="13">
        <v>1</v>
      </c>
      <c r="F94" s="11" t="s">
        <v>8220</v>
      </c>
      <c r="G94" s="11" t="s">
        <v>8223</v>
      </c>
      <c r="H94" s="11" t="s">
        <v>8245</v>
      </c>
      <c r="I94" s="11">
        <v>1473699540</v>
      </c>
      <c r="J94" s="11">
        <v>1472451356</v>
      </c>
      <c r="K94" s="11" t="b">
        <v>0</v>
      </c>
      <c r="L94" s="11">
        <v>1</v>
      </c>
      <c r="M94" s="11" t="b">
        <v>0</v>
      </c>
      <c r="N94" s="11" t="s">
        <v>8269</v>
      </c>
      <c r="O94" s="14">
        <v>0</v>
      </c>
      <c r="P94" s="11">
        <v>1</v>
      </c>
      <c r="Q94" s="16" t="s">
        <v>8315</v>
      </c>
      <c r="R94" s="11" t="s">
        <v>8316</v>
      </c>
      <c r="S94" s="21">
        <v>42611.261064814811</v>
      </c>
      <c r="T94" s="21">
        <v>42625.707638888889</v>
      </c>
    </row>
    <row r="95" spans="1:20" ht="209" x14ac:dyDescent="0.25">
      <c r="A95">
        <v>3863</v>
      </c>
      <c r="B95" s="9" t="s">
        <v>3860</v>
      </c>
      <c r="C95" s="3" t="s">
        <v>7972</v>
      </c>
      <c r="D95" s="12">
        <v>6000</v>
      </c>
      <c r="E95" s="13">
        <v>0</v>
      </c>
      <c r="F95" s="11" t="s">
        <v>8220</v>
      </c>
      <c r="G95" s="11" t="s">
        <v>8223</v>
      </c>
      <c r="H95" s="11" t="s">
        <v>8245</v>
      </c>
      <c r="I95" s="11">
        <v>1446739905</v>
      </c>
      <c r="J95" s="11">
        <v>1441552305</v>
      </c>
      <c r="K95" s="11" t="b">
        <v>0</v>
      </c>
      <c r="L95" s="11">
        <v>0</v>
      </c>
      <c r="M95" s="11" t="b">
        <v>0</v>
      </c>
      <c r="N95" s="11" t="s">
        <v>8269</v>
      </c>
      <c r="O95" s="14">
        <v>0</v>
      </c>
      <c r="P95" s="11">
        <v>0</v>
      </c>
      <c r="Q95" s="16" t="s">
        <v>8315</v>
      </c>
      <c r="R95" s="11" t="s">
        <v>8316</v>
      </c>
      <c r="S95" s="21">
        <v>42253.633159722223</v>
      </c>
      <c r="T95" s="21">
        <v>42313.674826388888</v>
      </c>
    </row>
    <row r="96" spans="1:20" ht="209" x14ac:dyDescent="0.25">
      <c r="A96">
        <v>3864</v>
      </c>
      <c r="B96" s="9" t="s">
        <v>3861</v>
      </c>
      <c r="C96" s="3" t="s">
        <v>7973</v>
      </c>
      <c r="D96" s="12">
        <v>5000</v>
      </c>
      <c r="E96" s="13">
        <v>60</v>
      </c>
      <c r="F96" s="11" t="s">
        <v>8220</v>
      </c>
      <c r="G96" s="11" t="s">
        <v>8223</v>
      </c>
      <c r="H96" s="11" t="s">
        <v>8245</v>
      </c>
      <c r="I96" s="11">
        <v>1447799054</v>
      </c>
      <c r="J96" s="11">
        <v>1445203454</v>
      </c>
      <c r="K96" s="11" t="b">
        <v>0</v>
      </c>
      <c r="L96" s="11">
        <v>3</v>
      </c>
      <c r="M96" s="11" t="b">
        <v>0</v>
      </c>
      <c r="N96" s="11" t="s">
        <v>8269</v>
      </c>
      <c r="O96" s="14">
        <v>1</v>
      </c>
      <c r="P96" s="11">
        <v>20</v>
      </c>
      <c r="Q96" s="16" t="s">
        <v>8315</v>
      </c>
      <c r="R96" s="11" t="s">
        <v>8316</v>
      </c>
      <c r="S96" s="21">
        <v>42295.891828703709</v>
      </c>
      <c r="T96" s="21">
        <v>42325.933495370366</v>
      </c>
    </row>
    <row r="97" spans="1:20" ht="113" x14ac:dyDescent="0.25">
      <c r="A97">
        <v>3866</v>
      </c>
      <c r="B97" s="9" t="s">
        <v>3863</v>
      </c>
      <c r="C97" s="3" t="s">
        <v>7975</v>
      </c>
      <c r="D97" s="12">
        <v>2000</v>
      </c>
      <c r="E97" s="13">
        <v>11</v>
      </c>
      <c r="F97" s="11" t="s">
        <v>8220</v>
      </c>
      <c r="G97" s="11" t="s">
        <v>8223</v>
      </c>
      <c r="H97" s="11" t="s">
        <v>8245</v>
      </c>
      <c r="I97" s="11">
        <v>1458703740</v>
      </c>
      <c r="J97" s="11">
        <v>1454453021</v>
      </c>
      <c r="K97" s="11" t="b">
        <v>0</v>
      </c>
      <c r="L97" s="11">
        <v>2</v>
      </c>
      <c r="M97" s="11" t="b">
        <v>0</v>
      </c>
      <c r="N97" s="11" t="s">
        <v>8269</v>
      </c>
      <c r="O97" s="14">
        <v>1</v>
      </c>
      <c r="P97" s="11">
        <v>5.5</v>
      </c>
      <c r="Q97" s="16" t="s">
        <v>8315</v>
      </c>
      <c r="R97" s="11" t="s">
        <v>8316</v>
      </c>
      <c r="S97" s="21">
        <v>42402.947002314817</v>
      </c>
      <c r="T97" s="21">
        <v>42452.145138888889</v>
      </c>
    </row>
    <row r="98" spans="1:20" ht="193" x14ac:dyDescent="0.25">
      <c r="A98">
        <v>3867</v>
      </c>
      <c r="B98" s="9" t="s">
        <v>3864</v>
      </c>
      <c r="C98" s="3" t="s">
        <v>7976</v>
      </c>
      <c r="D98" s="12">
        <v>2000</v>
      </c>
      <c r="E98" s="13">
        <v>251</v>
      </c>
      <c r="F98" s="11" t="s">
        <v>8220</v>
      </c>
      <c r="G98" s="11" t="s">
        <v>8223</v>
      </c>
      <c r="H98" s="11" t="s">
        <v>8245</v>
      </c>
      <c r="I98" s="11">
        <v>1466278339</v>
      </c>
      <c r="J98" s="11">
        <v>1463686339</v>
      </c>
      <c r="K98" s="11" t="b">
        <v>0</v>
      </c>
      <c r="L98" s="11">
        <v>5</v>
      </c>
      <c r="M98" s="11" t="b">
        <v>0</v>
      </c>
      <c r="N98" s="11" t="s">
        <v>8269</v>
      </c>
      <c r="O98" s="14">
        <v>13</v>
      </c>
      <c r="P98" s="11">
        <v>50.2</v>
      </c>
      <c r="Q98" s="16" t="s">
        <v>8315</v>
      </c>
      <c r="R98" s="11" t="s">
        <v>8316</v>
      </c>
      <c r="S98" s="21">
        <v>42509.814108796301</v>
      </c>
      <c r="T98" s="21">
        <v>42539.814108796301</v>
      </c>
    </row>
    <row r="99" spans="1:20" ht="161" x14ac:dyDescent="0.25">
      <c r="A99">
        <v>3889</v>
      </c>
      <c r="B99" s="9" t="s">
        <v>3886</v>
      </c>
      <c r="C99" s="3" t="s">
        <v>7997</v>
      </c>
      <c r="D99" s="12">
        <v>8000</v>
      </c>
      <c r="E99" s="13">
        <v>118</v>
      </c>
      <c r="F99" s="11" t="s">
        <v>8220</v>
      </c>
      <c r="G99" s="11" t="s">
        <v>8223</v>
      </c>
      <c r="H99" s="11" t="s">
        <v>8245</v>
      </c>
      <c r="I99" s="11">
        <v>1420413960</v>
      </c>
      <c r="J99" s="11">
        <v>1417651630</v>
      </c>
      <c r="K99" s="11" t="b">
        <v>0</v>
      </c>
      <c r="L99" s="11">
        <v>9</v>
      </c>
      <c r="M99" s="11" t="b">
        <v>0</v>
      </c>
      <c r="N99" s="11" t="s">
        <v>8269</v>
      </c>
      <c r="O99" s="14">
        <v>1</v>
      </c>
      <c r="P99" s="11">
        <v>13.11</v>
      </c>
      <c r="Q99" s="16" t="s">
        <v>8315</v>
      </c>
      <c r="R99" s="11" t="s">
        <v>8316</v>
      </c>
      <c r="S99" s="21">
        <v>41977.004976851851</v>
      </c>
      <c r="T99" s="21">
        <v>42008.976388888885</v>
      </c>
    </row>
    <row r="100" spans="1:20" ht="209" x14ac:dyDescent="0.25">
      <c r="A100">
        <v>3890</v>
      </c>
      <c r="B100" s="9" t="s">
        <v>3887</v>
      </c>
      <c r="C100" s="3" t="s">
        <v>7998</v>
      </c>
      <c r="D100" s="12">
        <v>15000</v>
      </c>
      <c r="E100" s="13">
        <v>2524</v>
      </c>
      <c r="F100" s="11" t="s">
        <v>8220</v>
      </c>
      <c r="G100" s="11" t="s">
        <v>8223</v>
      </c>
      <c r="H100" s="11" t="s">
        <v>8245</v>
      </c>
      <c r="I100" s="11">
        <v>1439662344</v>
      </c>
      <c r="J100" s="11">
        <v>1434478344</v>
      </c>
      <c r="K100" s="11" t="b">
        <v>0</v>
      </c>
      <c r="L100" s="11">
        <v>8</v>
      </c>
      <c r="M100" s="11" t="b">
        <v>0</v>
      </c>
      <c r="N100" s="11" t="s">
        <v>8269</v>
      </c>
      <c r="O100" s="14">
        <v>17</v>
      </c>
      <c r="P100" s="11">
        <v>315.5</v>
      </c>
      <c r="Q100" s="16" t="s">
        <v>8315</v>
      </c>
      <c r="R100" s="11" t="s">
        <v>8316</v>
      </c>
      <c r="S100" s="21">
        <v>42171.758611111116</v>
      </c>
      <c r="T100" s="21">
        <v>42231.758611111116</v>
      </c>
    </row>
    <row r="101" spans="1:20" ht="113" x14ac:dyDescent="0.25">
      <c r="A101">
        <v>3891</v>
      </c>
      <c r="B101" s="9" t="s">
        <v>3888</v>
      </c>
      <c r="C101" s="3" t="s">
        <v>7999</v>
      </c>
      <c r="D101" s="12">
        <v>800</v>
      </c>
      <c r="E101" s="13">
        <v>260</v>
      </c>
      <c r="F101" s="11" t="s">
        <v>8220</v>
      </c>
      <c r="G101" s="11" t="s">
        <v>8223</v>
      </c>
      <c r="H101" s="11" t="s">
        <v>8245</v>
      </c>
      <c r="I101" s="11">
        <v>1427086740</v>
      </c>
      <c r="J101" s="11">
        <v>1424488244</v>
      </c>
      <c r="K101" s="11" t="b">
        <v>0</v>
      </c>
      <c r="L101" s="11">
        <v>7</v>
      </c>
      <c r="M101" s="11" t="b">
        <v>0</v>
      </c>
      <c r="N101" s="11" t="s">
        <v>8269</v>
      </c>
      <c r="O101" s="14">
        <v>33</v>
      </c>
      <c r="P101" s="11">
        <v>37.14</v>
      </c>
      <c r="Q101" s="16" t="s">
        <v>8315</v>
      </c>
      <c r="R101" s="11" t="s">
        <v>8316</v>
      </c>
      <c r="S101" s="21">
        <v>42056.1324537037</v>
      </c>
      <c r="T101" s="21">
        <v>42086.207638888889</v>
      </c>
    </row>
    <row r="102" spans="1:20" ht="225" x14ac:dyDescent="0.25">
      <c r="A102">
        <v>3892</v>
      </c>
      <c r="B102" s="9" t="s">
        <v>3889</v>
      </c>
      <c r="C102" s="3" t="s">
        <v>8000</v>
      </c>
      <c r="D102" s="12">
        <v>1000</v>
      </c>
      <c r="E102" s="13">
        <v>0</v>
      </c>
      <c r="F102" s="11" t="s">
        <v>8220</v>
      </c>
      <c r="G102" s="11" t="s">
        <v>8223</v>
      </c>
      <c r="H102" s="11" t="s">
        <v>8245</v>
      </c>
      <c r="I102" s="11">
        <v>1408863600</v>
      </c>
      <c r="J102" s="11">
        <v>1408203557</v>
      </c>
      <c r="K102" s="11" t="b">
        <v>0</v>
      </c>
      <c r="L102" s="11">
        <v>0</v>
      </c>
      <c r="M102" s="11" t="b">
        <v>0</v>
      </c>
      <c r="N102" s="11" t="s">
        <v>8269</v>
      </c>
      <c r="O102" s="14">
        <v>0</v>
      </c>
      <c r="P102" s="11">
        <v>0</v>
      </c>
      <c r="Q102" s="16" t="s">
        <v>8315</v>
      </c>
      <c r="R102" s="11" t="s">
        <v>8316</v>
      </c>
      <c r="S102" s="21">
        <v>41867.652280092596</v>
      </c>
      <c r="T102" s="21">
        <v>41875.291666666664</v>
      </c>
    </row>
    <row r="103" spans="1:20" ht="225" x14ac:dyDescent="0.25">
      <c r="A103">
        <v>3893</v>
      </c>
      <c r="B103" s="9" t="s">
        <v>3890</v>
      </c>
      <c r="C103" s="3" t="s">
        <v>8001</v>
      </c>
      <c r="D103" s="12">
        <v>50000</v>
      </c>
      <c r="E103" s="13">
        <v>10775</v>
      </c>
      <c r="F103" s="11" t="s">
        <v>8220</v>
      </c>
      <c r="G103" s="11" t="s">
        <v>8223</v>
      </c>
      <c r="H103" s="11" t="s">
        <v>8245</v>
      </c>
      <c r="I103" s="11">
        <v>1404194400</v>
      </c>
      <c r="J103" s="11">
        <v>1400600840</v>
      </c>
      <c r="K103" s="11" t="b">
        <v>0</v>
      </c>
      <c r="L103" s="11">
        <v>84</v>
      </c>
      <c r="M103" s="11" t="b">
        <v>0</v>
      </c>
      <c r="N103" s="11" t="s">
        <v>8269</v>
      </c>
      <c r="O103" s="14">
        <v>22</v>
      </c>
      <c r="P103" s="11">
        <v>128.27000000000001</v>
      </c>
      <c r="Q103" s="16" t="s">
        <v>8315</v>
      </c>
      <c r="R103" s="11" t="s">
        <v>8316</v>
      </c>
      <c r="S103" s="21">
        <v>41779.657870370371</v>
      </c>
      <c r="T103" s="21">
        <v>41821.25</v>
      </c>
    </row>
    <row r="104" spans="1:20" ht="209" x14ac:dyDescent="0.25">
      <c r="A104">
        <v>3894</v>
      </c>
      <c r="B104" s="9" t="s">
        <v>3891</v>
      </c>
      <c r="C104" s="3" t="s">
        <v>8002</v>
      </c>
      <c r="D104" s="12">
        <v>15000</v>
      </c>
      <c r="E104" s="13">
        <v>520</v>
      </c>
      <c r="F104" s="11" t="s">
        <v>8220</v>
      </c>
      <c r="G104" s="11" t="s">
        <v>8223</v>
      </c>
      <c r="H104" s="11" t="s">
        <v>8245</v>
      </c>
      <c r="I104" s="11">
        <v>1481000340</v>
      </c>
      <c r="J104" s="11">
        <v>1478386812</v>
      </c>
      <c r="K104" s="11" t="b">
        <v>0</v>
      </c>
      <c r="L104" s="11">
        <v>11</v>
      </c>
      <c r="M104" s="11" t="b">
        <v>0</v>
      </c>
      <c r="N104" s="11" t="s">
        <v>8269</v>
      </c>
      <c r="O104" s="14">
        <v>3</v>
      </c>
      <c r="P104" s="11">
        <v>47.27</v>
      </c>
      <c r="Q104" s="16" t="s">
        <v>8315</v>
      </c>
      <c r="R104" s="11" t="s">
        <v>8316</v>
      </c>
      <c r="S104" s="21">
        <v>42679.958472222221</v>
      </c>
      <c r="T104" s="21">
        <v>42710.207638888889</v>
      </c>
    </row>
    <row r="105" spans="1:20" ht="225" x14ac:dyDescent="0.25">
      <c r="A105">
        <v>3895</v>
      </c>
      <c r="B105" s="9" t="s">
        <v>3892</v>
      </c>
      <c r="C105" s="3" t="s">
        <v>8003</v>
      </c>
      <c r="D105" s="12">
        <v>1000</v>
      </c>
      <c r="E105" s="13">
        <v>50</v>
      </c>
      <c r="F105" s="11" t="s">
        <v>8220</v>
      </c>
      <c r="G105" s="11" t="s">
        <v>8223</v>
      </c>
      <c r="H105" s="11" t="s">
        <v>8245</v>
      </c>
      <c r="I105" s="11">
        <v>1425103218</v>
      </c>
      <c r="J105" s="11">
        <v>1422424818</v>
      </c>
      <c r="K105" s="11" t="b">
        <v>0</v>
      </c>
      <c r="L105" s="11">
        <v>1</v>
      </c>
      <c r="M105" s="11" t="b">
        <v>0</v>
      </c>
      <c r="N105" s="11" t="s">
        <v>8269</v>
      </c>
      <c r="O105" s="14">
        <v>5</v>
      </c>
      <c r="P105" s="11">
        <v>50</v>
      </c>
      <c r="Q105" s="16" t="s">
        <v>8315</v>
      </c>
      <c r="R105" s="11" t="s">
        <v>8316</v>
      </c>
      <c r="S105" s="21">
        <v>42032.250208333338</v>
      </c>
      <c r="T105" s="21">
        <v>42063.250208333338</v>
      </c>
    </row>
    <row r="106" spans="1:20" ht="209" x14ac:dyDescent="0.25">
      <c r="A106">
        <v>3896</v>
      </c>
      <c r="B106" s="9" t="s">
        <v>3893</v>
      </c>
      <c r="C106" s="3" t="s">
        <v>8004</v>
      </c>
      <c r="D106" s="12">
        <v>1600</v>
      </c>
      <c r="E106" s="13">
        <v>170</v>
      </c>
      <c r="F106" s="11" t="s">
        <v>8220</v>
      </c>
      <c r="G106" s="11" t="s">
        <v>8223</v>
      </c>
      <c r="H106" s="11" t="s">
        <v>8245</v>
      </c>
      <c r="I106" s="11">
        <v>1402979778</v>
      </c>
      <c r="J106" s="11">
        <v>1401770178</v>
      </c>
      <c r="K106" s="11" t="b">
        <v>0</v>
      </c>
      <c r="L106" s="11">
        <v>4</v>
      </c>
      <c r="M106" s="11" t="b">
        <v>0</v>
      </c>
      <c r="N106" s="11" t="s">
        <v>8269</v>
      </c>
      <c r="O106" s="14">
        <v>11</v>
      </c>
      <c r="P106" s="11">
        <v>42.5</v>
      </c>
      <c r="Q106" s="16" t="s">
        <v>8315</v>
      </c>
      <c r="R106" s="11" t="s">
        <v>8316</v>
      </c>
      <c r="S106" s="21">
        <v>41793.191875000004</v>
      </c>
      <c r="T106" s="21">
        <v>41807.191875000004</v>
      </c>
    </row>
    <row r="107" spans="1:20" ht="161" x14ac:dyDescent="0.25">
      <c r="A107">
        <v>3899</v>
      </c>
      <c r="B107" s="9" t="s">
        <v>3896</v>
      </c>
      <c r="C107" s="3" t="s">
        <v>8007</v>
      </c>
      <c r="D107" s="12">
        <v>10000</v>
      </c>
      <c r="E107" s="13">
        <v>125</v>
      </c>
      <c r="F107" s="11" t="s">
        <v>8220</v>
      </c>
      <c r="G107" s="11" t="s">
        <v>8223</v>
      </c>
      <c r="H107" s="11" t="s">
        <v>8245</v>
      </c>
      <c r="I107" s="11">
        <v>1407868561</v>
      </c>
      <c r="J107" s="11">
        <v>1406140561</v>
      </c>
      <c r="K107" s="11" t="b">
        <v>0</v>
      </c>
      <c r="L107" s="11">
        <v>2</v>
      </c>
      <c r="M107" s="11" t="b">
        <v>0</v>
      </c>
      <c r="N107" s="11" t="s">
        <v>8269</v>
      </c>
      <c r="O107" s="14">
        <v>1</v>
      </c>
      <c r="P107" s="11">
        <v>62.5</v>
      </c>
      <c r="Q107" s="16" t="s">
        <v>8315</v>
      </c>
      <c r="R107" s="11" t="s">
        <v>8316</v>
      </c>
      <c r="S107" s="21">
        <v>41843.775011574071</v>
      </c>
      <c r="T107" s="21">
        <v>41863.775011574071</v>
      </c>
    </row>
    <row r="108" spans="1:20" ht="145" x14ac:dyDescent="0.25">
      <c r="A108">
        <v>3900</v>
      </c>
      <c r="B108" s="9" t="s">
        <v>3897</v>
      </c>
      <c r="C108" s="3" t="s">
        <v>8008</v>
      </c>
      <c r="D108" s="12">
        <v>2500</v>
      </c>
      <c r="E108" s="13">
        <v>135</v>
      </c>
      <c r="F108" s="11" t="s">
        <v>8220</v>
      </c>
      <c r="G108" s="11" t="s">
        <v>8223</v>
      </c>
      <c r="H108" s="11" t="s">
        <v>8245</v>
      </c>
      <c r="I108" s="11">
        <v>1433988791</v>
      </c>
      <c r="J108" s="11">
        <v>1431396791</v>
      </c>
      <c r="K108" s="11" t="b">
        <v>0</v>
      </c>
      <c r="L108" s="11">
        <v>5</v>
      </c>
      <c r="M108" s="11" t="b">
        <v>0</v>
      </c>
      <c r="N108" s="11" t="s">
        <v>8269</v>
      </c>
      <c r="O108" s="14">
        <v>5</v>
      </c>
      <c r="P108" s="11">
        <v>27</v>
      </c>
      <c r="Q108" s="16" t="s">
        <v>8315</v>
      </c>
      <c r="R108" s="11" t="s">
        <v>8316</v>
      </c>
      <c r="S108" s="21">
        <v>42136.092488425929</v>
      </c>
      <c r="T108" s="21">
        <v>42166.092488425929</v>
      </c>
    </row>
    <row r="109" spans="1:20" ht="209" x14ac:dyDescent="0.25">
      <c r="A109">
        <v>3901</v>
      </c>
      <c r="B109" s="9" t="s">
        <v>3898</v>
      </c>
      <c r="C109" s="3" t="s">
        <v>8009</v>
      </c>
      <c r="D109" s="12">
        <v>3000</v>
      </c>
      <c r="E109" s="13">
        <v>25</v>
      </c>
      <c r="F109" s="11" t="s">
        <v>8220</v>
      </c>
      <c r="G109" s="11" t="s">
        <v>8223</v>
      </c>
      <c r="H109" s="11" t="s">
        <v>8245</v>
      </c>
      <c r="I109" s="11">
        <v>1450554599</v>
      </c>
      <c r="J109" s="11">
        <v>1447098599</v>
      </c>
      <c r="K109" s="11" t="b">
        <v>0</v>
      </c>
      <c r="L109" s="11">
        <v>1</v>
      </c>
      <c r="M109" s="11" t="b">
        <v>0</v>
      </c>
      <c r="N109" s="11" t="s">
        <v>8269</v>
      </c>
      <c r="O109" s="14">
        <v>1</v>
      </c>
      <c r="P109" s="11">
        <v>25</v>
      </c>
      <c r="Q109" s="16" t="s">
        <v>8315</v>
      </c>
      <c r="R109" s="11" t="s">
        <v>8316</v>
      </c>
      <c r="S109" s="21">
        <v>42317.826377314821</v>
      </c>
      <c r="T109" s="21">
        <v>42357.826377314821</v>
      </c>
    </row>
    <row r="110" spans="1:20" ht="241" x14ac:dyDescent="0.25">
      <c r="A110">
        <v>3903</v>
      </c>
      <c r="B110" s="9" t="s">
        <v>3900</v>
      </c>
      <c r="C110" s="3" t="s">
        <v>8011</v>
      </c>
      <c r="D110" s="12">
        <v>1500</v>
      </c>
      <c r="E110" s="13">
        <v>0</v>
      </c>
      <c r="F110" s="11" t="s">
        <v>8220</v>
      </c>
      <c r="G110" s="11" t="s">
        <v>8223</v>
      </c>
      <c r="H110" s="11" t="s">
        <v>8245</v>
      </c>
      <c r="I110" s="11">
        <v>1439581080</v>
      </c>
      <c r="J110" s="11">
        <v>1435709765</v>
      </c>
      <c r="K110" s="11" t="b">
        <v>0</v>
      </c>
      <c r="L110" s="11">
        <v>0</v>
      </c>
      <c r="M110" s="11" t="b">
        <v>0</v>
      </c>
      <c r="N110" s="11" t="s">
        <v>8269</v>
      </c>
      <c r="O110" s="14">
        <v>0</v>
      </c>
      <c r="P110" s="11">
        <v>0</v>
      </c>
      <c r="Q110" s="16" t="s">
        <v>8315</v>
      </c>
      <c r="R110" s="11" t="s">
        <v>8316</v>
      </c>
      <c r="S110" s="21">
        <v>42186.01116898148</v>
      </c>
      <c r="T110" s="21">
        <v>42230.818055555559</v>
      </c>
    </row>
    <row r="111" spans="1:20" ht="81" x14ac:dyDescent="0.25">
      <c r="A111">
        <v>3904</v>
      </c>
      <c r="B111" s="9" t="s">
        <v>3901</v>
      </c>
      <c r="C111" s="3" t="s">
        <v>8012</v>
      </c>
      <c r="D111" s="12">
        <v>10000</v>
      </c>
      <c r="E111" s="13">
        <v>3</v>
      </c>
      <c r="F111" s="11" t="s">
        <v>8220</v>
      </c>
      <c r="G111" s="11" t="s">
        <v>8223</v>
      </c>
      <c r="H111" s="11" t="s">
        <v>8245</v>
      </c>
      <c r="I111" s="11">
        <v>1429074240</v>
      </c>
      <c r="J111" s="11">
        <v>1427866200</v>
      </c>
      <c r="K111" s="11" t="b">
        <v>0</v>
      </c>
      <c r="L111" s="11">
        <v>2</v>
      </c>
      <c r="M111" s="11" t="b">
        <v>0</v>
      </c>
      <c r="N111" s="11" t="s">
        <v>8269</v>
      </c>
      <c r="O111" s="14">
        <v>0</v>
      </c>
      <c r="P111" s="11">
        <v>1.5</v>
      </c>
      <c r="Q111" s="16" t="s">
        <v>8315</v>
      </c>
      <c r="R111" s="11" t="s">
        <v>8316</v>
      </c>
      <c r="S111" s="21">
        <v>42095.229166666672</v>
      </c>
      <c r="T111" s="21">
        <v>42109.211111111115</v>
      </c>
    </row>
    <row r="112" spans="1:20" ht="161" x14ac:dyDescent="0.25">
      <c r="A112">
        <v>3907</v>
      </c>
      <c r="B112" s="9" t="s">
        <v>3904</v>
      </c>
      <c r="C112" s="3" t="s">
        <v>8015</v>
      </c>
      <c r="D112" s="12">
        <v>1000</v>
      </c>
      <c r="E112" s="13">
        <v>153</v>
      </c>
      <c r="F112" s="11" t="s">
        <v>8220</v>
      </c>
      <c r="G112" s="11" t="s">
        <v>8223</v>
      </c>
      <c r="H112" s="11" t="s">
        <v>8245</v>
      </c>
      <c r="I112" s="11">
        <v>1414354080</v>
      </c>
      <c r="J112" s="11">
        <v>1411587606</v>
      </c>
      <c r="K112" s="11" t="b">
        <v>0</v>
      </c>
      <c r="L112" s="11">
        <v>4</v>
      </c>
      <c r="M112" s="11" t="b">
        <v>0</v>
      </c>
      <c r="N112" s="11" t="s">
        <v>8269</v>
      </c>
      <c r="O112" s="14">
        <v>15</v>
      </c>
      <c r="P112" s="11">
        <v>38.25</v>
      </c>
      <c r="Q112" s="16" t="s">
        <v>8315</v>
      </c>
      <c r="R112" s="11" t="s">
        <v>8316</v>
      </c>
      <c r="S112" s="21">
        <v>41906.819513888891</v>
      </c>
      <c r="T112" s="21">
        <v>41938.838888888888</v>
      </c>
    </row>
    <row r="113" spans="1:20" ht="193" x14ac:dyDescent="0.25">
      <c r="A113">
        <v>3908</v>
      </c>
      <c r="B113" s="9" t="s">
        <v>3905</v>
      </c>
      <c r="C113" s="3" t="s">
        <v>8016</v>
      </c>
      <c r="D113" s="12">
        <v>750</v>
      </c>
      <c r="E113" s="13">
        <v>65</v>
      </c>
      <c r="F113" s="11" t="s">
        <v>8220</v>
      </c>
      <c r="G113" s="11" t="s">
        <v>8223</v>
      </c>
      <c r="H113" s="11" t="s">
        <v>8245</v>
      </c>
      <c r="I113" s="11">
        <v>1406603696</v>
      </c>
      <c r="J113" s="11">
        <v>1405307696</v>
      </c>
      <c r="K113" s="11" t="b">
        <v>0</v>
      </c>
      <c r="L113" s="11">
        <v>4</v>
      </c>
      <c r="M113" s="11" t="b">
        <v>0</v>
      </c>
      <c r="N113" s="11" t="s">
        <v>8269</v>
      </c>
      <c r="O113" s="14">
        <v>9</v>
      </c>
      <c r="P113" s="11">
        <v>16.25</v>
      </c>
      <c r="Q113" s="16" t="s">
        <v>8315</v>
      </c>
      <c r="R113" s="11" t="s">
        <v>8316</v>
      </c>
      <c r="S113" s="21">
        <v>41834.135370370372</v>
      </c>
      <c r="T113" s="21">
        <v>41849.135370370372</v>
      </c>
    </row>
    <row r="114" spans="1:20" ht="193" x14ac:dyDescent="0.25">
      <c r="A114">
        <v>3909</v>
      </c>
      <c r="B114" s="9" t="s">
        <v>3906</v>
      </c>
      <c r="C114" s="3" t="s">
        <v>8017</v>
      </c>
      <c r="D114" s="12">
        <v>60000</v>
      </c>
      <c r="E114" s="13">
        <v>135</v>
      </c>
      <c r="F114" s="11" t="s">
        <v>8220</v>
      </c>
      <c r="G114" s="11" t="s">
        <v>8223</v>
      </c>
      <c r="H114" s="11" t="s">
        <v>8245</v>
      </c>
      <c r="I114" s="11">
        <v>1410424642</v>
      </c>
      <c r="J114" s="11">
        <v>1407832642</v>
      </c>
      <c r="K114" s="11" t="b">
        <v>0</v>
      </c>
      <c r="L114" s="11">
        <v>4</v>
      </c>
      <c r="M114" s="11" t="b">
        <v>0</v>
      </c>
      <c r="N114" s="11" t="s">
        <v>8269</v>
      </c>
      <c r="O114" s="14">
        <v>0</v>
      </c>
      <c r="P114" s="11">
        <v>33.75</v>
      </c>
      <c r="Q114" s="16" t="s">
        <v>8315</v>
      </c>
      <c r="R114" s="11" t="s">
        <v>8316</v>
      </c>
      <c r="S114" s="21">
        <v>41863.359282407408</v>
      </c>
      <c r="T114" s="21">
        <v>41893.359282407408</v>
      </c>
    </row>
    <row r="115" spans="1:20" ht="193" x14ac:dyDescent="0.25">
      <c r="A115">
        <v>3910</v>
      </c>
      <c r="B115" s="9" t="s">
        <v>3907</v>
      </c>
      <c r="C115" s="3" t="s">
        <v>8018</v>
      </c>
      <c r="D115" s="12">
        <v>6000</v>
      </c>
      <c r="E115" s="13">
        <v>185</v>
      </c>
      <c r="F115" s="11" t="s">
        <v>8220</v>
      </c>
      <c r="G115" s="11" t="s">
        <v>8223</v>
      </c>
      <c r="H115" s="11" t="s">
        <v>8245</v>
      </c>
      <c r="I115" s="11">
        <v>1441649397</v>
      </c>
      <c r="J115" s="11">
        <v>1439057397</v>
      </c>
      <c r="K115" s="11" t="b">
        <v>0</v>
      </c>
      <c r="L115" s="11">
        <v>3</v>
      </c>
      <c r="M115" s="11" t="b">
        <v>0</v>
      </c>
      <c r="N115" s="11" t="s">
        <v>8269</v>
      </c>
      <c r="O115" s="14">
        <v>3</v>
      </c>
      <c r="P115" s="11">
        <v>61.67</v>
      </c>
      <c r="Q115" s="16" t="s">
        <v>8315</v>
      </c>
      <c r="R115" s="11" t="s">
        <v>8316</v>
      </c>
      <c r="S115" s="21">
        <v>42224.756909722222</v>
      </c>
      <c r="T115" s="21">
        <v>42254.756909722222</v>
      </c>
    </row>
    <row r="116" spans="1:20" ht="177" x14ac:dyDescent="0.25">
      <c r="A116">
        <v>3911</v>
      </c>
      <c r="B116" s="9" t="s">
        <v>3908</v>
      </c>
      <c r="C116" s="3" t="s">
        <v>8019</v>
      </c>
      <c r="D116" s="12">
        <v>8000</v>
      </c>
      <c r="E116" s="13">
        <v>2993</v>
      </c>
      <c r="F116" s="11" t="s">
        <v>8220</v>
      </c>
      <c r="G116" s="11" t="s">
        <v>8223</v>
      </c>
      <c r="H116" s="11" t="s">
        <v>8245</v>
      </c>
      <c r="I116" s="11">
        <v>1417033777</v>
      </c>
      <c r="J116" s="11">
        <v>1414438177</v>
      </c>
      <c r="K116" s="11" t="b">
        <v>0</v>
      </c>
      <c r="L116" s="11">
        <v>36</v>
      </c>
      <c r="M116" s="11" t="b">
        <v>0</v>
      </c>
      <c r="N116" s="11" t="s">
        <v>8269</v>
      </c>
      <c r="O116" s="14">
        <v>37</v>
      </c>
      <c r="P116" s="11">
        <v>83.14</v>
      </c>
      <c r="Q116" s="16" t="s">
        <v>8315</v>
      </c>
      <c r="R116" s="11" t="s">
        <v>8316</v>
      </c>
      <c r="S116" s="21">
        <v>41939.8122337963</v>
      </c>
      <c r="T116" s="21">
        <v>41969.853900462964</v>
      </c>
    </row>
    <row r="117" spans="1:20" ht="193" x14ac:dyDescent="0.25">
      <c r="A117">
        <v>3912</v>
      </c>
      <c r="B117" s="9" t="s">
        <v>3909</v>
      </c>
      <c r="C117" s="3" t="s">
        <v>8020</v>
      </c>
      <c r="D117" s="12">
        <v>15000</v>
      </c>
      <c r="E117" s="13">
        <v>1</v>
      </c>
      <c r="F117" s="11" t="s">
        <v>8220</v>
      </c>
      <c r="G117" s="11" t="s">
        <v>8223</v>
      </c>
      <c r="H117" s="11" t="s">
        <v>8245</v>
      </c>
      <c r="I117" s="11">
        <v>1429936500</v>
      </c>
      <c r="J117" s="11">
        <v>1424759330</v>
      </c>
      <c r="K117" s="11" t="b">
        <v>0</v>
      </c>
      <c r="L117" s="11">
        <v>1</v>
      </c>
      <c r="M117" s="11" t="b">
        <v>0</v>
      </c>
      <c r="N117" s="11" t="s">
        <v>8269</v>
      </c>
      <c r="O117" s="14">
        <v>0</v>
      </c>
      <c r="P117" s="11">
        <v>1</v>
      </c>
      <c r="Q117" s="16" t="s">
        <v>8315</v>
      </c>
      <c r="R117" s="11" t="s">
        <v>8316</v>
      </c>
      <c r="S117" s="21">
        <v>42059.270023148143</v>
      </c>
      <c r="T117" s="21">
        <v>42119.190972222219</v>
      </c>
    </row>
    <row r="118" spans="1:20" ht="209" x14ac:dyDescent="0.25">
      <c r="A118">
        <v>3913</v>
      </c>
      <c r="B118" s="9" t="s">
        <v>3910</v>
      </c>
      <c r="C118" s="3" t="s">
        <v>8021</v>
      </c>
      <c r="D118" s="12">
        <v>10000</v>
      </c>
      <c r="E118" s="13">
        <v>1000</v>
      </c>
      <c r="F118" s="11" t="s">
        <v>8220</v>
      </c>
      <c r="G118" s="11" t="s">
        <v>8223</v>
      </c>
      <c r="H118" s="11" t="s">
        <v>8245</v>
      </c>
      <c r="I118" s="11">
        <v>1448863449</v>
      </c>
      <c r="J118" s="11">
        <v>1446267849</v>
      </c>
      <c r="K118" s="11" t="b">
        <v>0</v>
      </c>
      <c r="L118" s="11">
        <v>7</v>
      </c>
      <c r="M118" s="11" t="b">
        <v>0</v>
      </c>
      <c r="N118" s="11" t="s">
        <v>8269</v>
      </c>
      <c r="O118" s="14">
        <v>10</v>
      </c>
      <c r="P118" s="11">
        <v>142.86000000000001</v>
      </c>
      <c r="Q118" s="16" t="s">
        <v>8315</v>
      </c>
      <c r="R118" s="11" t="s">
        <v>8316</v>
      </c>
      <c r="S118" s="21">
        <v>42308.211215277777</v>
      </c>
      <c r="T118" s="21">
        <v>42338.252881944441</v>
      </c>
    </row>
    <row r="119" spans="1:20" ht="209" x14ac:dyDescent="0.25">
      <c r="A119">
        <v>3922</v>
      </c>
      <c r="B119" s="9" t="s">
        <v>3919</v>
      </c>
      <c r="C119" s="3" t="s">
        <v>8030</v>
      </c>
      <c r="D119" s="12">
        <v>750</v>
      </c>
      <c r="E119" s="13">
        <v>61</v>
      </c>
      <c r="F119" s="11" t="s">
        <v>8220</v>
      </c>
      <c r="G119" s="11" t="s">
        <v>8223</v>
      </c>
      <c r="H119" s="11" t="s">
        <v>8245</v>
      </c>
      <c r="I119" s="11">
        <v>1425337200</v>
      </c>
      <c r="J119" s="11">
        <v>1421432810</v>
      </c>
      <c r="K119" s="11" t="b">
        <v>0</v>
      </c>
      <c r="L119" s="11">
        <v>6</v>
      </c>
      <c r="M119" s="11" t="b">
        <v>0</v>
      </c>
      <c r="N119" s="11" t="s">
        <v>8269</v>
      </c>
      <c r="O119" s="14">
        <v>8</v>
      </c>
      <c r="P119" s="11">
        <v>10.17</v>
      </c>
      <c r="Q119" s="16" t="s">
        <v>8315</v>
      </c>
      <c r="R119" s="11" t="s">
        <v>8316</v>
      </c>
      <c r="S119" s="21">
        <v>42020.768634259264</v>
      </c>
      <c r="T119" s="21">
        <v>42065.958333333328</v>
      </c>
    </row>
    <row r="120" spans="1:20" ht="225" x14ac:dyDescent="0.25">
      <c r="A120">
        <v>3924</v>
      </c>
      <c r="B120" s="9" t="s">
        <v>3921</v>
      </c>
      <c r="C120" s="3" t="s">
        <v>8032</v>
      </c>
      <c r="D120" s="12">
        <v>15000</v>
      </c>
      <c r="E120" s="13">
        <v>2290</v>
      </c>
      <c r="F120" s="11" t="s">
        <v>8220</v>
      </c>
      <c r="G120" s="11" t="s">
        <v>8223</v>
      </c>
      <c r="H120" s="11" t="s">
        <v>8245</v>
      </c>
      <c r="I120" s="11">
        <v>1403823722</v>
      </c>
      <c r="J120" s="11">
        <v>1401231722</v>
      </c>
      <c r="K120" s="11" t="b">
        <v>0</v>
      </c>
      <c r="L120" s="11">
        <v>40</v>
      </c>
      <c r="M120" s="11" t="b">
        <v>0</v>
      </c>
      <c r="N120" s="11" t="s">
        <v>8269</v>
      </c>
      <c r="O120" s="14">
        <v>15</v>
      </c>
      <c r="P120" s="11">
        <v>57.25</v>
      </c>
      <c r="Q120" s="16" t="s">
        <v>8315</v>
      </c>
      <c r="R120" s="11" t="s">
        <v>8316</v>
      </c>
      <c r="S120" s="21">
        <v>41786.959745370368</v>
      </c>
      <c r="T120" s="21">
        <v>41816.959745370368</v>
      </c>
    </row>
    <row r="121" spans="1:20" ht="177" x14ac:dyDescent="0.25">
      <c r="A121">
        <v>3925</v>
      </c>
      <c r="B121" s="9" t="s">
        <v>3922</v>
      </c>
      <c r="C121" s="3" t="s">
        <v>8033</v>
      </c>
      <c r="D121" s="12">
        <v>150</v>
      </c>
      <c r="E121" s="13">
        <v>15</v>
      </c>
      <c r="F121" s="11" t="s">
        <v>8220</v>
      </c>
      <c r="G121" s="11" t="s">
        <v>8223</v>
      </c>
      <c r="H121" s="11" t="s">
        <v>8245</v>
      </c>
      <c r="I121" s="11">
        <v>1406753639</v>
      </c>
      <c r="J121" s="11">
        <v>1404161639</v>
      </c>
      <c r="K121" s="11" t="b">
        <v>0</v>
      </c>
      <c r="L121" s="11">
        <v>3</v>
      </c>
      <c r="M121" s="11" t="b">
        <v>0</v>
      </c>
      <c r="N121" s="11" t="s">
        <v>8269</v>
      </c>
      <c r="O121" s="14">
        <v>10</v>
      </c>
      <c r="P121" s="11">
        <v>5</v>
      </c>
      <c r="Q121" s="16" t="s">
        <v>8315</v>
      </c>
      <c r="R121" s="11" t="s">
        <v>8316</v>
      </c>
      <c r="S121" s="21">
        <v>41820.870821759258</v>
      </c>
      <c r="T121" s="21">
        <v>41850.870821759258</v>
      </c>
    </row>
    <row r="122" spans="1:20" ht="225" x14ac:dyDescent="0.25">
      <c r="A122">
        <v>3928</v>
      </c>
      <c r="B122" s="9" t="s">
        <v>3925</v>
      </c>
      <c r="C122" s="3" t="s">
        <v>8036</v>
      </c>
      <c r="D122" s="12">
        <v>5000</v>
      </c>
      <c r="E122" s="13">
        <v>651</v>
      </c>
      <c r="F122" s="11" t="s">
        <v>8220</v>
      </c>
      <c r="G122" s="11" t="s">
        <v>8223</v>
      </c>
      <c r="H122" s="11" t="s">
        <v>8245</v>
      </c>
      <c r="I122" s="11">
        <v>1444971540</v>
      </c>
      <c r="J122" s="11">
        <v>1442593427</v>
      </c>
      <c r="K122" s="11" t="b">
        <v>0</v>
      </c>
      <c r="L122" s="11">
        <v>7</v>
      </c>
      <c r="M122" s="11" t="b">
        <v>0</v>
      </c>
      <c r="N122" s="11" t="s">
        <v>8269</v>
      </c>
      <c r="O122" s="14">
        <v>13</v>
      </c>
      <c r="P122" s="11">
        <v>93</v>
      </c>
      <c r="Q122" s="16" t="s">
        <v>8315</v>
      </c>
      <c r="R122" s="11" t="s">
        <v>8316</v>
      </c>
      <c r="S122" s="21">
        <v>42265.683182870373</v>
      </c>
      <c r="T122" s="21">
        <v>42293.207638888889</v>
      </c>
    </row>
    <row r="123" spans="1:20" ht="193" x14ac:dyDescent="0.25">
      <c r="A123">
        <v>3929</v>
      </c>
      <c r="B123" s="9" t="s">
        <v>3926</v>
      </c>
      <c r="C123" s="3" t="s">
        <v>8037</v>
      </c>
      <c r="D123" s="12">
        <v>20000</v>
      </c>
      <c r="E123" s="13">
        <v>453</v>
      </c>
      <c r="F123" s="11" t="s">
        <v>8220</v>
      </c>
      <c r="G123" s="11" t="s">
        <v>8223</v>
      </c>
      <c r="H123" s="11" t="s">
        <v>8245</v>
      </c>
      <c r="I123" s="11">
        <v>1474228265</v>
      </c>
      <c r="J123" s="11">
        <v>1471636265</v>
      </c>
      <c r="K123" s="11" t="b">
        <v>0</v>
      </c>
      <c r="L123" s="11">
        <v>14</v>
      </c>
      <c r="M123" s="11" t="b">
        <v>0</v>
      </c>
      <c r="N123" s="11" t="s">
        <v>8269</v>
      </c>
      <c r="O123" s="14">
        <v>2</v>
      </c>
      <c r="P123" s="11">
        <v>32.36</v>
      </c>
      <c r="Q123" s="16" t="s">
        <v>8315</v>
      </c>
      <c r="R123" s="11" t="s">
        <v>8316</v>
      </c>
      <c r="S123" s="21">
        <v>42601.827141203699</v>
      </c>
      <c r="T123" s="21">
        <v>42631.827141203699</v>
      </c>
    </row>
    <row r="124" spans="1:20" ht="209" x14ac:dyDescent="0.25">
      <c r="A124">
        <v>3931</v>
      </c>
      <c r="B124" s="9" t="s">
        <v>3928</v>
      </c>
      <c r="C124" s="3" t="s">
        <v>8039</v>
      </c>
      <c r="D124" s="12">
        <v>8000</v>
      </c>
      <c r="E124" s="13">
        <v>0</v>
      </c>
      <c r="F124" s="11" t="s">
        <v>8220</v>
      </c>
      <c r="G124" s="11" t="s">
        <v>8223</v>
      </c>
      <c r="H124" s="11" t="s">
        <v>8245</v>
      </c>
      <c r="I124" s="11">
        <v>1441510707</v>
      </c>
      <c r="J124" s="11">
        <v>1439350707</v>
      </c>
      <c r="K124" s="11" t="b">
        <v>0</v>
      </c>
      <c r="L124" s="11">
        <v>0</v>
      </c>
      <c r="M124" s="11" t="b">
        <v>0</v>
      </c>
      <c r="N124" s="11" t="s">
        <v>8269</v>
      </c>
      <c r="O124" s="14">
        <v>0</v>
      </c>
      <c r="P124" s="11">
        <v>0</v>
      </c>
      <c r="Q124" s="16" t="s">
        <v>8315</v>
      </c>
      <c r="R124" s="11" t="s">
        <v>8316</v>
      </c>
      <c r="S124" s="21">
        <v>42228.151701388888</v>
      </c>
      <c r="T124" s="21">
        <v>42253.151701388888</v>
      </c>
    </row>
    <row r="125" spans="1:20" ht="193" x14ac:dyDescent="0.25">
      <c r="A125">
        <v>3932</v>
      </c>
      <c r="B125" s="9" t="s">
        <v>3929</v>
      </c>
      <c r="C125" s="3" t="s">
        <v>8040</v>
      </c>
      <c r="D125" s="12">
        <v>12000</v>
      </c>
      <c r="E125" s="13">
        <v>1</v>
      </c>
      <c r="F125" s="11" t="s">
        <v>8220</v>
      </c>
      <c r="G125" s="11" t="s">
        <v>8223</v>
      </c>
      <c r="H125" s="11" t="s">
        <v>8245</v>
      </c>
      <c r="I125" s="11">
        <v>1458097364</v>
      </c>
      <c r="J125" s="11">
        <v>1455508964</v>
      </c>
      <c r="K125" s="11" t="b">
        <v>0</v>
      </c>
      <c r="L125" s="11">
        <v>1</v>
      </c>
      <c r="M125" s="11" t="b">
        <v>0</v>
      </c>
      <c r="N125" s="11" t="s">
        <v>8269</v>
      </c>
      <c r="O125" s="14">
        <v>0</v>
      </c>
      <c r="P125" s="11">
        <v>1</v>
      </c>
      <c r="Q125" s="16" t="s">
        <v>8315</v>
      </c>
      <c r="R125" s="11" t="s">
        <v>8316</v>
      </c>
      <c r="S125" s="21">
        <v>42415.168564814812</v>
      </c>
      <c r="T125" s="21">
        <v>42445.126898148148</v>
      </c>
    </row>
    <row r="126" spans="1:20" ht="193" x14ac:dyDescent="0.25">
      <c r="A126">
        <v>3933</v>
      </c>
      <c r="B126" s="9" t="s">
        <v>3930</v>
      </c>
      <c r="C126" s="3" t="s">
        <v>8041</v>
      </c>
      <c r="D126" s="12">
        <v>7000</v>
      </c>
      <c r="E126" s="13">
        <v>1102</v>
      </c>
      <c r="F126" s="11" t="s">
        <v>8220</v>
      </c>
      <c r="G126" s="11" t="s">
        <v>8223</v>
      </c>
      <c r="H126" s="11" t="s">
        <v>8245</v>
      </c>
      <c r="I126" s="11">
        <v>1468716180</v>
      </c>
      <c r="J126" s="11">
        <v>1466205262</v>
      </c>
      <c r="K126" s="11" t="b">
        <v>0</v>
      </c>
      <c r="L126" s="11">
        <v>12</v>
      </c>
      <c r="M126" s="11" t="b">
        <v>0</v>
      </c>
      <c r="N126" s="11" t="s">
        <v>8269</v>
      </c>
      <c r="O126" s="14">
        <v>16</v>
      </c>
      <c r="P126" s="11">
        <v>91.83</v>
      </c>
      <c r="Q126" s="16" t="s">
        <v>8315</v>
      </c>
      <c r="R126" s="11" t="s">
        <v>8316</v>
      </c>
      <c r="S126" s="21">
        <v>42538.968310185184</v>
      </c>
      <c r="T126" s="21">
        <v>42568.029861111107</v>
      </c>
    </row>
    <row r="127" spans="1:20" ht="209" x14ac:dyDescent="0.25">
      <c r="A127">
        <v>3934</v>
      </c>
      <c r="B127" s="9" t="s">
        <v>3931</v>
      </c>
      <c r="C127" s="3" t="s">
        <v>8042</v>
      </c>
      <c r="D127" s="12">
        <v>5000</v>
      </c>
      <c r="E127" s="13">
        <v>550</v>
      </c>
      <c r="F127" s="11" t="s">
        <v>8220</v>
      </c>
      <c r="G127" s="11" t="s">
        <v>8223</v>
      </c>
      <c r="H127" s="11" t="s">
        <v>8245</v>
      </c>
      <c r="I127" s="11">
        <v>1443704400</v>
      </c>
      <c r="J127" s="11">
        <v>1439827639</v>
      </c>
      <c r="K127" s="11" t="b">
        <v>0</v>
      </c>
      <c r="L127" s="11">
        <v>12</v>
      </c>
      <c r="M127" s="11" t="b">
        <v>0</v>
      </c>
      <c r="N127" s="11" t="s">
        <v>8269</v>
      </c>
      <c r="O127" s="14">
        <v>11</v>
      </c>
      <c r="P127" s="11">
        <v>45.83</v>
      </c>
      <c r="Q127" s="16" t="s">
        <v>8315</v>
      </c>
      <c r="R127" s="11" t="s">
        <v>8316</v>
      </c>
      <c r="S127" s="21">
        <v>42233.671747685185</v>
      </c>
      <c r="T127" s="21">
        <v>42278.541666666672</v>
      </c>
    </row>
    <row r="128" spans="1:20" ht="209" x14ac:dyDescent="0.25">
      <c r="A128">
        <v>3936</v>
      </c>
      <c r="B128" s="9" t="s">
        <v>3933</v>
      </c>
      <c r="C128" s="3" t="s">
        <v>8044</v>
      </c>
      <c r="D128" s="12">
        <v>20000</v>
      </c>
      <c r="E128" s="13">
        <v>0</v>
      </c>
      <c r="F128" s="11" t="s">
        <v>8220</v>
      </c>
      <c r="G128" s="11" t="s">
        <v>8223</v>
      </c>
      <c r="H128" s="11" t="s">
        <v>8245</v>
      </c>
      <c r="I128" s="11">
        <v>1480576720</v>
      </c>
      <c r="J128" s="11">
        <v>1477981120</v>
      </c>
      <c r="K128" s="11" t="b">
        <v>0</v>
      </c>
      <c r="L128" s="11">
        <v>0</v>
      </c>
      <c r="M128" s="11" t="b">
        <v>0</v>
      </c>
      <c r="N128" s="11" t="s">
        <v>8269</v>
      </c>
      <c r="O128" s="14">
        <v>0</v>
      </c>
      <c r="P128" s="11">
        <v>0</v>
      </c>
      <c r="Q128" s="16" t="s">
        <v>8315</v>
      </c>
      <c r="R128" s="11" t="s">
        <v>8316</v>
      </c>
      <c r="S128" s="21">
        <v>42675.262962962966</v>
      </c>
      <c r="T128" s="21">
        <v>42705.304629629631</v>
      </c>
    </row>
    <row r="129" spans="1:20" ht="177" x14ac:dyDescent="0.25">
      <c r="A129">
        <v>3937</v>
      </c>
      <c r="B129" s="9" t="s">
        <v>3934</v>
      </c>
      <c r="C129" s="3" t="s">
        <v>8045</v>
      </c>
      <c r="D129" s="12">
        <v>2885</v>
      </c>
      <c r="E129" s="13">
        <v>2485</v>
      </c>
      <c r="F129" s="11" t="s">
        <v>8220</v>
      </c>
      <c r="G129" s="11" t="s">
        <v>8223</v>
      </c>
      <c r="H129" s="11" t="s">
        <v>8245</v>
      </c>
      <c r="I129" s="11">
        <v>1468249760</v>
      </c>
      <c r="J129" s="11">
        <v>1465830560</v>
      </c>
      <c r="K129" s="11" t="b">
        <v>0</v>
      </c>
      <c r="L129" s="11">
        <v>10</v>
      </c>
      <c r="M129" s="11" t="b">
        <v>0</v>
      </c>
      <c r="N129" s="11" t="s">
        <v>8269</v>
      </c>
      <c r="O129" s="14">
        <v>86</v>
      </c>
      <c r="P129" s="11">
        <v>248.5</v>
      </c>
      <c r="Q129" s="16" t="s">
        <v>8315</v>
      </c>
      <c r="R129" s="11" t="s">
        <v>8316</v>
      </c>
      <c r="S129" s="21">
        <v>42534.631481481483</v>
      </c>
      <c r="T129" s="21">
        <v>42562.631481481483</v>
      </c>
    </row>
    <row r="130" spans="1:20" ht="193" x14ac:dyDescent="0.25">
      <c r="A130">
        <v>3938</v>
      </c>
      <c r="B130" s="9" t="s">
        <v>3935</v>
      </c>
      <c r="C130" s="3" t="s">
        <v>8046</v>
      </c>
      <c r="D130" s="12">
        <v>3255</v>
      </c>
      <c r="E130" s="13">
        <v>397</v>
      </c>
      <c r="F130" s="11" t="s">
        <v>8220</v>
      </c>
      <c r="G130" s="11" t="s">
        <v>8223</v>
      </c>
      <c r="H130" s="11" t="s">
        <v>8245</v>
      </c>
      <c r="I130" s="11">
        <v>1435441454</v>
      </c>
      <c r="J130" s="11">
        <v>1432763054</v>
      </c>
      <c r="K130" s="11" t="b">
        <v>0</v>
      </c>
      <c r="L130" s="11">
        <v>5</v>
      </c>
      <c r="M130" s="11" t="b">
        <v>0</v>
      </c>
      <c r="N130" s="11" t="s">
        <v>8269</v>
      </c>
      <c r="O130" s="14">
        <v>12</v>
      </c>
      <c r="P130" s="11">
        <v>79.400000000000006</v>
      </c>
      <c r="Q130" s="16" t="s">
        <v>8315</v>
      </c>
      <c r="R130" s="11" t="s">
        <v>8316</v>
      </c>
      <c r="S130" s="21">
        <v>42151.905717592599</v>
      </c>
      <c r="T130" s="21">
        <v>42182.905717592599</v>
      </c>
    </row>
    <row r="131" spans="1:20" ht="209" x14ac:dyDescent="0.25">
      <c r="A131">
        <v>3940</v>
      </c>
      <c r="B131" s="9" t="s">
        <v>3937</v>
      </c>
      <c r="C131" s="3" t="s">
        <v>8048</v>
      </c>
      <c r="D131" s="12">
        <v>5000</v>
      </c>
      <c r="E131" s="13">
        <v>11</v>
      </c>
      <c r="F131" s="11" t="s">
        <v>8220</v>
      </c>
      <c r="G131" s="11" t="s">
        <v>8223</v>
      </c>
      <c r="H131" s="11" t="s">
        <v>8245</v>
      </c>
      <c r="I131" s="11">
        <v>1420199351</v>
      </c>
      <c r="J131" s="11">
        <v>1416311351</v>
      </c>
      <c r="K131" s="11" t="b">
        <v>0</v>
      </c>
      <c r="L131" s="11">
        <v>2</v>
      </c>
      <c r="M131" s="11" t="b">
        <v>0</v>
      </c>
      <c r="N131" s="11" t="s">
        <v>8269</v>
      </c>
      <c r="O131" s="14">
        <v>0</v>
      </c>
      <c r="P131" s="11">
        <v>5.5</v>
      </c>
      <c r="Q131" s="16" t="s">
        <v>8315</v>
      </c>
      <c r="R131" s="11" t="s">
        <v>8316</v>
      </c>
      <c r="S131" s="21">
        <v>41961.492488425924</v>
      </c>
      <c r="T131" s="21">
        <v>42006.492488425924</v>
      </c>
    </row>
    <row r="132" spans="1:20" ht="225" x14ac:dyDescent="0.25">
      <c r="A132">
        <v>3941</v>
      </c>
      <c r="B132" s="9" t="s">
        <v>3938</v>
      </c>
      <c r="C132" s="3" t="s">
        <v>8049</v>
      </c>
      <c r="D132" s="12">
        <v>5500</v>
      </c>
      <c r="E132" s="13">
        <v>50</v>
      </c>
      <c r="F132" s="11" t="s">
        <v>8220</v>
      </c>
      <c r="G132" s="11" t="s">
        <v>8223</v>
      </c>
      <c r="H132" s="11" t="s">
        <v>8245</v>
      </c>
      <c r="I132" s="11">
        <v>1416877200</v>
      </c>
      <c r="J132" s="11">
        <v>1414505137</v>
      </c>
      <c r="K132" s="11" t="b">
        <v>0</v>
      </c>
      <c r="L132" s="11">
        <v>2</v>
      </c>
      <c r="M132" s="11" t="b">
        <v>0</v>
      </c>
      <c r="N132" s="11" t="s">
        <v>8269</v>
      </c>
      <c r="O132" s="14">
        <v>1</v>
      </c>
      <c r="P132" s="11">
        <v>25</v>
      </c>
      <c r="Q132" s="16" t="s">
        <v>8315</v>
      </c>
      <c r="R132" s="11" t="s">
        <v>8316</v>
      </c>
      <c r="S132" s="21">
        <v>41940.587233796294</v>
      </c>
      <c r="T132" s="21">
        <v>41968.041666666672</v>
      </c>
    </row>
    <row r="133" spans="1:20" ht="209" x14ac:dyDescent="0.25">
      <c r="A133">
        <v>3942</v>
      </c>
      <c r="B133" s="9" t="s">
        <v>3939</v>
      </c>
      <c r="C133" s="3" t="s">
        <v>8050</v>
      </c>
      <c r="D133" s="12">
        <v>1200</v>
      </c>
      <c r="E133" s="13">
        <v>0</v>
      </c>
      <c r="F133" s="11" t="s">
        <v>8220</v>
      </c>
      <c r="G133" s="11" t="s">
        <v>8223</v>
      </c>
      <c r="H133" s="11" t="s">
        <v>8245</v>
      </c>
      <c r="I133" s="11">
        <v>1434490914</v>
      </c>
      <c r="J133" s="11">
        <v>1429306914</v>
      </c>
      <c r="K133" s="11" t="b">
        <v>0</v>
      </c>
      <c r="L133" s="11">
        <v>0</v>
      </c>
      <c r="M133" s="11" t="b">
        <v>0</v>
      </c>
      <c r="N133" s="11" t="s">
        <v>8269</v>
      </c>
      <c r="O133" s="14">
        <v>0</v>
      </c>
      <c r="P133" s="11">
        <v>0</v>
      </c>
      <c r="Q133" s="16" t="s">
        <v>8315</v>
      </c>
      <c r="R133" s="11" t="s">
        <v>8316</v>
      </c>
      <c r="S133" s="21">
        <v>42111.904097222221</v>
      </c>
      <c r="T133" s="21">
        <v>42171.904097222221</v>
      </c>
    </row>
    <row r="134" spans="1:20" ht="177" x14ac:dyDescent="0.25">
      <c r="A134">
        <v>3943</v>
      </c>
      <c r="B134" s="9" t="s">
        <v>3940</v>
      </c>
      <c r="C134" s="3" t="s">
        <v>8051</v>
      </c>
      <c r="D134" s="12">
        <v>5000</v>
      </c>
      <c r="E134" s="13">
        <v>1782</v>
      </c>
      <c r="F134" s="11" t="s">
        <v>8220</v>
      </c>
      <c r="G134" s="11" t="s">
        <v>8223</v>
      </c>
      <c r="H134" s="11" t="s">
        <v>8245</v>
      </c>
      <c r="I134" s="11">
        <v>1446483000</v>
      </c>
      <c r="J134" s="11">
        <v>1443811268</v>
      </c>
      <c r="K134" s="11" t="b">
        <v>0</v>
      </c>
      <c r="L134" s="11">
        <v>13</v>
      </c>
      <c r="M134" s="11" t="b">
        <v>0</v>
      </c>
      <c r="N134" s="11" t="s">
        <v>8269</v>
      </c>
      <c r="O134" s="14">
        <v>36</v>
      </c>
      <c r="P134" s="11">
        <v>137.08000000000001</v>
      </c>
      <c r="Q134" s="16" t="s">
        <v>8315</v>
      </c>
      <c r="R134" s="11" t="s">
        <v>8316</v>
      </c>
      <c r="S134" s="21">
        <v>42279.778564814813</v>
      </c>
      <c r="T134" s="21">
        <v>42310.701388888891</v>
      </c>
    </row>
    <row r="135" spans="1:20" ht="225" x14ac:dyDescent="0.25">
      <c r="A135">
        <v>3944</v>
      </c>
      <c r="B135" s="9" t="s">
        <v>3941</v>
      </c>
      <c r="C135" s="3" t="s">
        <v>8052</v>
      </c>
      <c r="D135" s="12">
        <v>5000</v>
      </c>
      <c r="E135" s="13">
        <v>0</v>
      </c>
      <c r="F135" s="11" t="s">
        <v>8220</v>
      </c>
      <c r="G135" s="11" t="s">
        <v>8223</v>
      </c>
      <c r="H135" s="11" t="s">
        <v>8245</v>
      </c>
      <c r="I135" s="11">
        <v>1440690875</v>
      </c>
      <c r="J135" s="11">
        <v>1438098875</v>
      </c>
      <c r="K135" s="11" t="b">
        <v>0</v>
      </c>
      <c r="L135" s="11">
        <v>0</v>
      </c>
      <c r="M135" s="11" t="b">
        <v>0</v>
      </c>
      <c r="N135" s="11" t="s">
        <v>8269</v>
      </c>
      <c r="O135" s="14">
        <v>0</v>
      </c>
      <c r="P135" s="11">
        <v>0</v>
      </c>
      <c r="Q135" s="16" t="s">
        <v>8315</v>
      </c>
      <c r="R135" s="11" t="s">
        <v>8316</v>
      </c>
      <c r="S135" s="21">
        <v>42213.662905092591</v>
      </c>
      <c r="T135" s="21">
        <v>42243.662905092591</v>
      </c>
    </row>
    <row r="136" spans="1:20" ht="225" x14ac:dyDescent="0.25">
      <c r="A136">
        <v>3945</v>
      </c>
      <c r="B136" s="9" t="s">
        <v>3942</v>
      </c>
      <c r="C136" s="3" t="s">
        <v>8053</v>
      </c>
      <c r="D136" s="12">
        <v>2000</v>
      </c>
      <c r="E136" s="13">
        <v>5</v>
      </c>
      <c r="F136" s="11" t="s">
        <v>8220</v>
      </c>
      <c r="G136" s="11" t="s">
        <v>8223</v>
      </c>
      <c r="H136" s="11" t="s">
        <v>8245</v>
      </c>
      <c r="I136" s="11">
        <v>1431717268</v>
      </c>
      <c r="J136" s="11">
        <v>1429125268</v>
      </c>
      <c r="K136" s="11" t="b">
        <v>0</v>
      </c>
      <c r="L136" s="11">
        <v>1</v>
      </c>
      <c r="M136" s="11" t="b">
        <v>0</v>
      </c>
      <c r="N136" s="11" t="s">
        <v>8269</v>
      </c>
      <c r="O136" s="14">
        <v>0</v>
      </c>
      <c r="P136" s="11">
        <v>5</v>
      </c>
      <c r="Q136" s="16" t="s">
        <v>8315</v>
      </c>
      <c r="R136" s="11" t="s">
        <v>8316</v>
      </c>
      <c r="S136" s="21">
        <v>42109.801712962959</v>
      </c>
      <c r="T136" s="21">
        <v>42139.801712962959</v>
      </c>
    </row>
    <row r="137" spans="1:20" ht="129" x14ac:dyDescent="0.25">
      <c r="A137">
        <v>3946</v>
      </c>
      <c r="B137" s="9" t="s">
        <v>3943</v>
      </c>
      <c r="C137" s="3" t="s">
        <v>8054</v>
      </c>
      <c r="D137" s="12">
        <v>6000</v>
      </c>
      <c r="E137" s="13">
        <v>195</v>
      </c>
      <c r="F137" s="11" t="s">
        <v>8220</v>
      </c>
      <c r="G137" s="11" t="s">
        <v>8223</v>
      </c>
      <c r="H137" s="11" t="s">
        <v>8245</v>
      </c>
      <c r="I137" s="11">
        <v>1425110400</v>
      </c>
      <c r="J137" s="11">
        <v>1422388822</v>
      </c>
      <c r="K137" s="11" t="b">
        <v>0</v>
      </c>
      <c r="L137" s="11">
        <v>5</v>
      </c>
      <c r="M137" s="11" t="b">
        <v>0</v>
      </c>
      <c r="N137" s="11" t="s">
        <v>8269</v>
      </c>
      <c r="O137" s="14">
        <v>3</v>
      </c>
      <c r="P137" s="11">
        <v>39</v>
      </c>
      <c r="Q137" s="16" t="s">
        <v>8315</v>
      </c>
      <c r="R137" s="11" t="s">
        <v>8316</v>
      </c>
      <c r="S137" s="21">
        <v>42031.833587962959</v>
      </c>
      <c r="T137" s="21">
        <v>42063.333333333328</v>
      </c>
    </row>
    <row r="138" spans="1:20" ht="193" x14ac:dyDescent="0.25">
      <c r="A138">
        <v>3947</v>
      </c>
      <c r="B138" s="9" t="s">
        <v>3944</v>
      </c>
      <c r="C138" s="3" t="s">
        <v>8055</v>
      </c>
      <c r="D138" s="12">
        <v>3000</v>
      </c>
      <c r="E138" s="13">
        <v>101</v>
      </c>
      <c r="F138" s="11" t="s">
        <v>8220</v>
      </c>
      <c r="G138" s="11" t="s">
        <v>8223</v>
      </c>
      <c r="H138" s="11" t="s">
        <v>8245</v>
      </c>
      <c r="I138" s="11">
        <v>1475378744</v>
      </c>
      <c r="J138" s="11">
        <v>1472786744</v>
      </c>
      <c r="K138" s="11" t="b">
        <v>0</v>
      </c>
      <c r="L138" s="11">
        <v>2</v>
      </c>
      <c r="M138" s="11" t="b">
        <v>0</v>
      </c>
      <c r="N138" s="11" t="s">
        <v>8269</v>
      </c>
      <c r="O138" s="14">
        <v>3</v>
      </c>
      <c r="P138" s="11">
        <v>50.5</v>
      </c>
      <c r="Q138" s="16" t="s">
        <v>8315</v>
      </c>
      <c r="R138" s="11" t="s">
        <v>8316</v>
      </c>
      <c r="S138" s="21">
        <v>42615.142870370371</v>
      </c>
      <c r="T138" s="21">
        <v>42645.142870370371</v>
      </c>
    </row>
    <row r="139" spans="1:20" ht="241" x14ac:dyDescent="0.25">
      <c r="A139">
        <v>3950</v>
      </c>
      <c r="B139" s="9" t="s">
        <v>3947</v>
      </c>
      <c r="C139" s="3" t="s">
        <v>8058</v>
      </c>
      <c r="D139" s="12">
        <v>4000</v>
      </c>
      <c r="E139" s="13">
        <v>25</v>
      </c>
      <c r="F139" s="11" t="s">
        <v>8220</v>
      </c>
      <c r="G139" s="11" t="s">
        <v>8223</v>
      </c>
      <c r="H139" s="11" t="s">
        <v>8245</v>
      </c>
      <c r="I139" s="11">
        <v>1460140500</v>
      </c>
      <c r="J139" s="11">
        <v>1457628680</v>
      </c>
      <c r="K139" s="11" t="b">
        <v>0</v>
      </c>
      <c r="L139" s="11">
        <v>1</v>
      </c>
      <c r="M139" s="11" t="b">
        <v>0</v>
      </c>
      <c r="N139" s="11" t="s">
        <v>8269</v>
      </c>
      <c r="O139" s="14">
        <v>1</v>
      </c>
      <c r="P139" s="11">
        <v>25</v>
      </c>
      <c r="Q139" s="16" t="s">
        <v>8315</v>
      </c>
      <c r="R139" s="11" t="s">
        <v>8316</v>
      </c>
      <c r="S139" s="21">
        <v>42439.702314814815</v>
      </c>
      <c r="T139" s="21">
        <v>42468.774305555555</v>
      </c>
    </row>
    <row r="140" spans="1:20" ht="209" x14ac:dyDescent="0.25">
      <c r="A140">
        <v>3952</v>
      </c>
      <c r="B140" s="9" t="s">
        <v>3949</v>
      </c>
      <c r="C140" s="3" t="s">
        <v>8059</v>
      </c>
      <c r="D140" s="12">
        <v>26000</v>
      </c>
      <c r="E140" s="13">
        <v>25</v>
      </c>
      <c r="F140" s="11" t="s">
        <v>8220</v>
      </c>
      <c r="G140" s="11" t="s">
        <v>8223</v>
      </c>
      <c r="H140" s="11" t="s">
        <v>8245</v>
      </c>
      <c r="I140" s="11">
        <v>1445885890</v>
      </c>
      <c r="J140" s="11">
        <v>1440701890</v>
      </c>
      <c r="K140" s="11" t="b">
        <v>0</v>
      </c>
      <c r="L140" s="11">
        <v>1</v>
      </c>
      <c r="M140" s="11" t="b">
        <v>0</v>
      </c>
      <c r="N140" s="11" t="s">
        <v>8269</v>
      </c>
      <c r="O140" s="14">
        <v>0</v>
      </c>
      <c r="P140" s="11">
        <v>25</v>
      </c>
      <c r="Q140" s="16" t="s">
        <v>8315</v>
      </c>
      <c r="R140" s="11" t="s">
        <v>8316</v>
      </c>
      <c r="S140" s="21">
        <v>42243.790393518517</v>
      </c>
      <c r="T140" s="21">
        <v>42303.790393518517</v>
      </c>
    </row>
    <row r="141" spans="1:20" ht="193" x14ac:dyDescent="0.25">
      <c r="A141">
        <v>3953</v>
      </c>
      <c r="B141" s="9" t="s">
        <v>3950</v>
      </c>
      <c r="C141" s="3" t="s">
        <v>8060</v>
      </c>
      <c r="D141" s="12">
        <v>17600</v>
      </c>
      <c r="E141" s="13">
        <v>0</v>
      </c>
      <c r="F141" s="11" t="s">
        <v>8220</v>
      </c>
      <c r="G141" s="11" t="s">
        <v>8223</v>
      </c>
      <c r="H141" s="11" t="s">
        <v>8245</v>
      </c>
      <c r="I141" s="11">
        <v>1469834940</v>
      </c>
      <c r="J141" s="11">
        <v>1467162586</v>
      </c>
      <c r="K141" s="11" t="b">
        <v>0</v>
      </c>
      <c r="L141" s="11">
        <v>0</v>
      </c>
      <c r="M141" s="11" t="b">
        <v>0</v>
      </c>
      <c r="N141" s="11" t="s">
        <v>8269</v>
      </c>
      <c r="O141" s="14">
        <v>0</v>
      </c>
      <c r="P141" s="11">
        <v>0</v>
      </c>
      <c r="Q141" s="16" t="s">
        <v>8315</v>
      </c>
      <c r="R141" s="11" t="s">
        <v>8316</v>
      </c>
      <c r="S141" s="21">
        <v>42550.048449074078</v>
      </c>
      <c r="T141" s="21">
        <v>42580.978472222225</v>
      </c>
    </row>
    <row r="142" spans="1:20" ht="209" x14ac:dyDescent="0.25">
      <c r="A142">
        <v>3955</v>
      </c>
      <c r="B142" s="9" t="s">
        <v>3952</v>
      </c>
      <c r="C142" s="3" t="s">
        <v>8062</v>
      </c>
      <c r="D142" s="12">
        <v>1750</v>
      </c>
      <c r="E142" s="13">
        <v>425</v>
      </c>
      <c r="F142" s="11" t="s">
        <v>8220</v>
      </c>
      <c r="G142" s="11" t="s">
        <v>8223</v>
      </c>
      <c r="H142" s="11" t="s">
        <v>8245</v>
      </c>
      <c r="I142" s="11">
        <v>1448745741</v>
      </c>
      <c r="J142" s="11">
        <v>1446150141</v>
      </c>
      <c r="K142" s="11" t="b">
        <v>0</v>
      </c>
      <c r="L142" s="11">
        <v>8</v>
      </c>
      <c r="M142" s="11" t="b">
        <v>0</v>
      </c>
      <c r="N142" s="11" t="s">
        <v>8269</v>
      </c>
      <c r="O142" s="14">
        <v>24</v>
      </c>
      <c r="P142" s="11">
        <v>53.13</v>
      </c>
      <c r="Q142" s="16" t="s">
        <v>8315</v>
      </c>
      <c r="R142" s="11" t="s">
        <v>8316</v>
      </c>
      <c r="S142" s="21">
        <v>42306.848854166667</v>
      </c>
      <c r="T142" s="21">
        <v>42336.890520833331</v>
      </c>
    </row>
    <row r="143" spans="1:20" ht="193" x14ac:dyDescent="0.25">
      <c r="A143">
        <v>3956</v>
      </c>
      <c r="B143" s="9" t="s">
        <v>3953</v>
      </c>
      <c r="C143" s="3" t="s">
        <v>8063</v>
      </c>
      <c r="D143" s="12">
        <v>5500</v>
      </c>
      <c r="E143" s="13">
        <v>0</v>
      </c>
      <c r="F143" s="11" t="s">
        <v>8220</v>
      </c>
      <c r="G143" s="11" t="s">
        <v>8223</v>
      </c>
      <c r="H143" s="11" t="s">
        <v>8245</v>
      </c>
      <c r="I143" s="11">
        <v>1461543600</v>
      </c>
      <c r="J143" s="11">
        <v>1459203727</v>
      </c>
      <c r="K143" s="11" t="b">
        <v>0</v>
      </c>
      <c r="L143" s="11">
        <v>0</v>
      </c>
      <c r="M143" s="11" t="b">
        <v>0</v>
      </c>
      <c r="N143" s="11" t="s">
        <v>8269</v>
      </c>
      <c r="O143" s="14">
        <v>0</v>
      </c>
      <c r="P143" s="11">
        <v>0</v>
      </c>
      <c r="Q143" s="16" t="s">
        <v>8315</v>
      </c>
      <c r="R143" s="11" t="s">
        <v>8316</v>
      </c>
      <c r="S143" s="21">
        <v>42457.932025462964</v>
      </c>
      <c r="T143" s="21">
        <v>42485.013888888891</v>
      </c>
    </row>
    <row r="144" spans="1:20" ht="145" x14ac:dyDescent="0.25">
      <c r="A144">
        <v>3957</v>
      </c>
      <c r="B144" s="9" t="s">
        <v>3954</v>
      </c>
      <c r="C144" s="3" t="s">
        <v>8064</v>
      </c>
      <c r="D144" s="12">
        <v>28000</v>
      </c>
      <c r="E144" s="13">
        <v>7</v>
      </c>
      <c r="F144" s="11" t="s">
        <v>8220</v>
      </c>
      <c r="G144" s="11" t="s">
        <v>8223</v>
      </c>
      <c r="H144" s="11" t="s">
        <v>8245</v>
      </c>
      <c r="I144" s="11">
        <v>1468020354</v>
      </c>
      <c r="J144" s="11">
        <v>1464045954</v>
      </c>
      <c r="K144" s="11" t="b">
        <v>0</v>
      </c>
      <c r="L144" s="11">
        <v>1</v>
      </c>
      <c r="M144" s="11" t="b">
        <v>0</v>
      </c>
      <c r="N144" s="11" t="s">
        <v>8269</v>
      </c>
      <c r="O144" s="14">
        <v>0</v>
      </c>
      <c r="P144" s="11">
        <v>7</v>
      </c>
      <c r="Q144" s="16" t="s">
        <v>8315</v>
      </c>
      <c r="R144" s="11" t="s">
        <v>8316</v>
      </c>
      <c r="S144" s="21">
        <v>42513.976319444439</v>
      </c>
      <c r="T144" s="21">
        <v>42559.976319444439</v>
      </c>
    </row>
    <row r="145" spans="1:20" ht="209" x14ac:dyDescent="0.25">
      <c r="A145">
        <v>3958</v>
      </c>
      <c r="B145" s="9" t="s">
        <v>3955</v>
      </c>
      <c r="C145" s="3" t="s">
        <v>8065</v>
      </c>
      <c r="D145" s="12">
        <v>2000</v>
      </c>
      <c r="E145" s="13">
        <v>641</v>
      </c>
      <c r="F145" s="11" t="s">
        <v>8220</v>
      </c>
      <c r="G145" s="11" t="s">
        <v>8223</v>
      </c>
      <c r="H145" s="11" t="s">
        <v>8245</v>
      </c>
      <c r="I145" s="11">
        <v>1406988000</v>
      </c>
      <c r="J145" s="11">
        <v>1403822912</v>
      </c>
      <c r="K145" s="11" t="b">
        <v>0</v>
      </c>
      <c r="L145" s="11">
        <v>16</v>
      </c>
      <c r="M145" s="11" t="b">
        <v>0</v>
      </c>
      <c r="N145" s="11" t="s">
        <v>8269</v>
      </c>
      <c r="O145" s="14">
        <v>32</v>
      </c>
      <c r="P145" s="11">
        <v>40.06</v>
      </c>
      <c r="Q145" s="16" t="s">
        <v>8315</v>
      </c>
      <c r="R145" s="11" t="s">
        <v>8316</v>
      </c>
      <c r="S145" s="21">
        <v>41816.950370370374</v>
      </c>
      <c r="T145" s="21">
        <v>41853.583333333336</v>
      </c>
    </row>
    <row r="146" spans="1:20" ht="193" x14ac:dyDescent="0.25">
      <c r="A146">
        <v>3959</v>
      </c>
      <c r="B146" s="9" t="s">
        <v>3956</v>
      </c>
      <c r="C146" s="3" t="s">
        <v>8066</v>
      </c>
      <c r="D146" s="12">
        <v>1200</v>
      </c>
      <c r="E146" s="13">
        <v>292</v>
      </c>
      <c r="F146" s="11" t="s">
        <v>8220</v>
      </c>
      <c r="G146" s="11" t="s">
        <v>8223</v>
      </c>
      <c r="H146" s="11" t="s">
        <v>8245</v>
      </c>
      <c r="I146" s="11">
        <v>1411930556</v>
      </c>
      <c r="J146" s="11">
        <v>1409338556</v>
      </c>
      <c r="K146" s="11" t="b">
        <v>0</v>
      </c>
      <c r="L146" s="11">
        <v>12</v>
      </c>
      <c r="M146" s="11" t="b">
        <v>0</v>
      </c>
      <c r="N146" s="11" t="s">
        <v>8269</v>
      </c>
      <c r="O146" s="14">
        <v>24</v>
      </c>
      <c r="P146" s="11">
        <v>24.33</v>
      </c>
      <c r="Q146" s="16" t="s">
        <v>8315</v>
      </c>
      <c r="R146" s="11" t="s">
        <v>8316</v>
      </c>
      <c r="S146" s="21">
        <v>41880.788842592592</v>
      </c>
      <c r="T146" s="21">
        <v>41910.788842592592</v>
      </c>
    </row>
    <row r="147" spans="1:20" ht="209" x14ac:dyDescent="0.25">
      <c r="A147">
        <v>3960</v>
      </c>
      <c r="B147" s="9" t="s">
        <v>3957</v>
      </c>
      <c r="C147" s="3" t="s">
        <v>8067</v>
      </c>
      <c r="D147" s="12">
        <v>3000</v>
      </c>
      <c r="E147" s="13">
        <v>45</v>
      </c>
      <c r="F147" s="11" t="s">
        <v>8220</v>
      </c>
      <c r="G147" s="11" t="s">
        <v>8223</v>
      </c>
      <c r="H147" s="11" t="s">
        <v>8245</v>
      </c>
      <c r="I147" s="11">
        <v>1451852256</v>
      </c>
      <c r="J147" s="11">
        <v>1449260256</v>
      </c>
      <c r="K147" s="11" t="b">
        <v>0</v>
      </c>
      <c r="L147" s="11">
        <v>4</v>
      </c>
      <c r="M147" s="11" t="b">
        <v>0</v>
      </c>
      <c r="N147" s="11" t="s">
        <v>8269</v>
      </c>
      <c r="O147" s="14">
        <v>2</v>
      </c>
      <c r="P147" s="11">
        <v>11.25</v>
      </c>
      <c r="Q147" s="16" t="s">
        <v>8315</v>
      </c>
      <c r="R147" s="11" t="s">
        <v>8316</v>
      </c>
      <c r="S147" s="21">
        <v>42342.845555555556</v>
      </c>
      <c r="T147" s="21">
        <v>42372.845555555556</v>
      </c>
    </row>
    <row r="148" spans="1:20" ht="177" x14ac:dyDescent="0.25">
      <c r="A148">
        <v>3964</v>
      </c>
      <c r="B148" s="9" t="s">
        <v>3961</v>
      </c>
      <c r="C148" s="3" t="s">
        <v>8071</v>
      </c>
      <c r="D148" s="12">
        <v>2000</v>
      </c>
      <c r="E148" s="13">
        <v>126</v>
      </c>
      <c r="F148" s="11" t="s">
        <v>8220</v>
      </c>
      <c r="G148" s="11" t="s">
        <v>8223</v>
      </c>
      <c r="H148" s="11" t="s">
        <v>8245</v>
      </c>
      <c r="I148" s="11">
        <v>1429460386</v>
      </c>
      <c r="J148" s="11">
        <v>1424279986</v>
      </c>
      <c r="K148" s="11" t="b">
        <v>0</v>
      </c>
      <c r="L148" s="11">
        <v>3</v>
      </c>
      <c r="M148" s="11" t="b">
        <v>0</v>
      </c>
      <c r="N148" s="11" t="s">
        <v>8269</v>
      </c>
      <c r="O148" s="14">
        <v>6</v>
      </c>
      <c r="P148" s="11">
        <v>42</v>
      </c>
      <c r="Q148" s="16" t="s">
        <v>8315</v>
      </c>
      <c r="R148" s="11" t="s">
        <v>8316</v>
      </c>
      <c r="S148" s="21">
        <v>42053.722060185188</v>
      </c>
      <c r="T148" s="21">
        <v>42113.680393518516</v>
      </c>
    </row>
    <row r="149" spans="1:20" ht="225" x14ac:dyDescent="0.25">
      <c r="A149">
        <v>3965</v>
      </c>
      <c r="B149" s="9" t="s">
        <v>3962</v>
      </c>
      <c r="C149" s="3" t="s">
        <v>8072</v>
      </c>
      <c r="D149" s="12">
        <v>2000</v>
      </c>
      <c r="E149" s="13">
        <v>285</v>
      </c>
      <c r="F149" s="11" t="s">
        <v>8220</v>
      </c>
      <c r="G149" s="11" t="s">
        <v>8223</v>
      </c>
      <c r="H149" s="11" t="s">
        <v>8245</v>
      </c>
      <c r="I149" s="11">
        <v>1460608780</v>
      </c>
      <c r="J149" s="11">
        <v>1455428380</v>
      </c>
      <c r="K149" s="11" t="b">
        <v>0</v>
      </c>
      <c r="L149" s="11">
        <v>4</v>
      </c>
      <c r="M149" s="11" t="b">
        <v>0</v>
      </c>
      <c r="N149" s="11" t="s">
        <v>8269</v>
      </c>
      <c r="O149" s="14">
        <v>14</v>
      </c>
      <c r="P149" s="11">
        <v>71.25</v>
      </c>
      <c r="Q149" s="16" t="s">
        <v>8315</v>
      </c>
      <c r="R149" s="11" t="s">
        <v>8316</v>
      </c>
      <c r="S149" s="21">
        <v>42414.235879629632</v>
      </c>
      <c r="T149" s="21">
        <v>42474.194212962961</v>
      </c>
    </row>
    <row r="150" spans="1:20" ht="209" x14ac:dyDescent="0.25">
      <c r="A150">
        <v>3966</v>
      </c>
      <c r="B150" s="9" t="s">
        <v>3963</v>
      </c>
      <c r="C150" s="3" t="s">
        <v>8073</v>
      </c>
      <c r="D150" s="12">
        <v>7500</v>
      </c>
      <c r="E150" s="13">
        <v>45</v>
      </c>
      <c r="F150" s="11" t="s">
        <v>8220</v>
      </c>
      <c r="G150" s="11" t="s">
        <v>8223</v>
      </c>
      <c r="H150" s="11" t="s">
        <v>8245</v>
      </c>
      <c r="I150" s="11">
        <v>1406170740</v>
      </c>
      <c r="J150" s="11">
        <v>1402506278</v>
      </c>
      <c r="K150" s="11" t="b">
        <v>0</v>
      </c>
      <c r="L150" s="11">
        <v>2</v>
      </c>
      <c r="M150" s="11" t="b">
        <v>0</v>
      </c>
      <c r="N150" s="11" t="s">
        <v>8269</v>
      </c>
      <c r="O150" s="14">
        <v>1</v>
      </c>
      <c r="P150" s="11">
        <v>22.5</v>
      </c>
      <c r="Q150" s="16" t="s">
        <v>8315</v>
      </c>
      <c r="R150" s="11" t="s">
        <v>8316</v>
      </c>
      <c r="S150" s="21">
        <v>41801.711550925924</v>
      </c>
      <c r="T150" s="21">
        <v>41844.124305555553</v>
      </c>
    </row>
    <row r="151" spans="1:20" ht="225" x14ac:dyDescent="0.25">
      <c r="A151">
        <v>3967</v>
      </c>
      <c r="B151" s="9" t="s">
        <v>3964</v>
      </c>
      <c r="C151" s="3" t="s">
        <v>8074</v>
      </c>
      <c r="D151" s="12">
        <v>1700</v>
      </c>
      <c r="E151" s="13">
        <v>410</v>
      </c>
      <c r="F151" s="11" t="s">
        <v>8220</v>
      </c>
      <c r="G151" s="11" t="s">
        <v>8223</v>
      </c>
      <c r="H151" s="11" t="s">
        <v>8245</v>
      </c>
      <c r="I151" s="11">
        <v>1488783507</v>
      </c>
      <c r="J151" s="11">
        <v>1486191507</v>
      </c>
      <c r="K151" s="11" t="b">
        <v>0</v>
      </c>
      <c r="L151" s="11">
        <v>10</v>
      </c>
      <c r="M151" s="11" t="b">
        <v>0</v>
      </c>
      <c r="N151" s="11" t="s">
        <v>8269</v>
      </c>
      <c r="O151" s="14">
        <v>24</v>
      </c>
      <c r="P151" s="11">
        <v>41</v>
      </c>
      <c r="Q151" s="16" t="s">
        <v>8315</v>
      </c>
      <c r="R151" s="11" t="s">
        <v>8316</v>
      </c>
      <c r="S151" s="21">
        <v>42770.290590277778</v>
      </c>
      <c r="T151" s="21">
        <v>42800.290590277778</v>
      </c>
    </row>
    <row r="152" spans="1:20" ht="161" x14ac:dyDescent="0.25">
      <c r="A152">
        <v>3968</v>
      </c>
      <c r="B152" s="9" t="s">
        <v>3965</v>
      </c>
      <c r="C152" s="3" t="s">
        <v>8075</v>
      </c>
      <c r="D152" s="12">
        <v>5000</v>
      </c>
      <c r="E152" s="13">
        <v>527</v>
      </c>
      <c r="F152" s="11" t="s">
        <v>8220</v>
      </c>
      <c r="G152" s="11" t="s">
        <v>8223</v>
      </c>
      <c r="H152" s="11" t="s">
        <v>8245</v>
      </c>
      <c r="I152" s="11">
        <v>1463945673</v>
      </c>
      <c r="J152" s="11">
        <v>1458761673</v>
      </c>
      <c r="K152" s="11" t="b">
        <v>0</v>
      </c>
      <c r="L152" s="11">
        <v>11</v>
      </c>
      <c r="M152" s="11" t="b">
        <v>0</v>
      </c>
      <c r="N152" s="11" t="s">
        <v>8269</v>
      </c>
      <c r="O152" s="14">
        <v>11</v>
      </c>
      <c r="P152" s="11">
        <v>47.91</v>
      </c>
      <c r="Q152" s="16" t="s">
        <v>8315</v>
      </c>
      <c r="R152" s="11" t="s">
        <v>8316</v>
      </c>
      <c r="S152" s="21">
        <v>42452.815659722226</v>
      </c>
      <c r="T152" s="21">
        <v>42512.815659722226</v>
      </c>
    </row>
    <row r="153" spans="1:20" ht="209" x14ac:dyDescent="0.25">
      <c r="A153">
        <v>3969</v>
      </c>
      <c r="B153" s="9" t="s">
        <v>3966</v>
      </c>
      <c r="C153" s="3" t="s">
        <v>8076</v>
      </c>
      <c r="D153" s="12">
        <v>2825</v>
      </c>
      <c r="E153" s="13">
        <v>211</v>
      </c>
      <c r="F153" s="11" t="s">
        <v>8220</v>
      </c>
      <c r="G153" s="11" t="s">
        <v>8223</v>
      </c>
      <c r="H153" s="11" t="s">
        <v>8245</v>
      </c>
      <c r="I153" s="11">
        <v>1472442900</v>
      </c>
      <c r="J153" s="11">
        <v>1471638646</v>
      </c>
      <c r="K153" s="11" t="b">
        <v>0</v>
      </c>
      <c r="L153" s="11">
        <v>6</v>
      </c>
      <c r="M153" s="11" t="b">
        <v>0</v>
      </c>
      <c r="N153" s="11" t="s">
        <v>8269</v>
      </c>
      <c r="O153" s="14">
        <v>7</v>
      </c>
      <c r="P153" s="11">
        <v>35.17</v>
      </c>
      <c r="Q153" s="16" t="s">
        <v>8315</v>
      </c>
      <c r="R153" s="11" t="s">
        <v>8316</v>
      </c>
      <c r="S153" s="21">
        <v>42601.854699074072</v>
      </c>
      <c r="T153" s="21">
        <v>42611.163194444445</v>
      </c>
    </row>
    <row r="154" spans="1:20" ht="225" x14ac:dyDescent="0.25">
      <c r="A154">
        <v>3970</v>
      </c>
      <c r="B154" s="9" t="s">
        <v>3967</v>
      </c>
      <c r="C154" s="3" t="s">
        <v>8077</v>
      </c>
      <c r="D154" s="12">
        <v>15000</v>
      </c>
      <c r="E154" s="13">
        <v>11</v>
      </c>
      <c r="F154" s="11" t="s">
        <v>8220</v>
      </c>
      <c r="G154" s="11" t="s">
        <v>8223</v>
      </c>
      <c r="H154" s="11" t="s">
        <v>8245</v>
      </c>
      <c r="I154" s="11">
        <v>1460925811</v>
      </c>
      <c r="J154" s="11">
        <v>1458333811</v>
      </c>
      <c r="K154" s="11" t="b">
        <v>0</v>
      </c>
      <c r="L154" s="11">
        <v>2</v>
      </c>
      <c r="M154" s="11" t="b">
        <v>0</v>
      </c>
      <c r="N154" s="11" t="s">
        <v>8269</v>
      </c>
      <c r="O154" s="14">
        <v>0</v>
      </c>
      <c r="P154" s="11">
        <v>5.5</v>
      </c>
      <c r="Q154" s="16" t="s">
        <v>8315</v>
      </c>
      <c r="R154" s="11" t="s">
        <v>8316</v>
      </c>
      <c r="S154" s="21">
        <v>42447.863553240735</v>
      </c>
      <c r="T154" s="21">
        <v>42477.863553240735</v>
      </c>
    </row>
    <row r="155" spans="1:20" ht="193" x14ac:dyDescent="0.25">
      <c r="A155">
        <v>3971</v>
      </c>
      <c r="B155" s="9" t="s">
        <v>3968</v>
      </c>
      <c r="C155" s="3" t="s">
        <v>8078</v>
      </c>
      <c r="D155" s="12">
        <v>14000</v>
      </c>
      <c r="E155" s="13">
        <v>136</v>
      </c>
      <c r="F155" s="11" t="s">
        <v>8220</v>
      </c>
      <c r="G155" s="11" t="s">
        <v>8223</v>
      </c>
      <c r="H155" s="11" t="s">
        <v>8245</v>
      </c>
      <c r="I155" s="11">
        <v>1405947126</v>
      </c>
      <c r="J155" s="11">
        <v>1403355126</v>
      </c>
      <c r="K155" s="11" t="b">
        <v>0</v>
      </c>
      <c r="L155" s="11">
        <v>6</v>
      </c>
      <c r="M155" s="11" t="b">
        <v>0</v>
      </c>
      <c r="N155" s="11" t="s">
        <v>8269</v>
      </c>
      <c r="O155" s="14">
        <v>1</v>
      </c>
      <c r="P155" s="11">
        <v>22.67</v>
      </c>
      <c r="Q155" s="16" t="s">
        <v>8315</v>
      </c>
      <c r="R155" s="11" t="s">
        <v>8316</v>
      </c>
      <c r="S155" s="21">
        <v>41811.536180555559</v>
      </c>
      <c r="T155" s="21">
        <v>41841.536180555559</v>
      </c>
    </row>
    <row r="156" spans="1:20" ht="161" x14ac:dyDescent="0.25">
      <c r="A156">
        <v>3972</v>
      </c>
      <c r="B156" s="9" t="s">
        <v>3969</v>
      </c>
      <c r="C156" s="3" t="s">
        <v>8079</v>
      </c>
      <c r="D156" s="12">
        <v>1000</v>
      </c>
      <c r="E156" s="13">
        <v>211</v>
      </c>
      <c r="F156" s="11" t="s">
        <v>8220</v>
      </c>
      <c r="G156" s="11" t="s">
        <v>8223</v>
      </c>
      <c r="H156" s="11" t="s">
        <v>8245</v>
      </c>
      <c r="I156" s="11">
        <v>1423186634</v>
      </c>
      <c r="J156" s="11">
        <v>1418002634</v>
      </c>
      <c r="K156" s="11" t="b">
        <v>0</v>
      </c>
      <c r="L156" s="11">
        <v>8</v>
      </c>
      <c r="M156" s="11" t="b">
        <v>0</v>
      </c>
      <c r="N156" s="11" t="s">
        <v>8269</v>
      </c>
      <c r="O156" s="14">
        <v>21</v>
      </c>
      <c r="P156" s="11">
        <v>26.38</v>
      </c>
      <c r="Q156" s="16" t="s">
        <v>8315</v>
      </c>
      <c r="R156" s="11" t="s">
        <v>8316</v>
      </c>
      <c r="S156" s="21">
        <v>41981.067523148144</v>
      </c>
      <c r="T156" s="21">
        <v>42041.067523148144</v>
      </c>
    </row>
    <row r="157" spans="1:20" ht="209" x14ac:dyDescent="0.25">
      <c r="A157">
        <v>3973</v>
      </c>
      <c r="B157" s="9" t="s">
        <v>3970</v>
      </c>
      <c r="C157" s="3" t="s">
        <v>8080</v>
      </c>
      <c r="D157" s="12">
        <v>5000</v>
      </c>
      <c r="E157" s="13">
        <v>3905</v>
      </c>
      <c r="F157" s="11" t="s">
        <v>8220</v>
      </c>
      <c r="G157" s="11" t="s">
        <v>8223</v>
      </c>
      <c r="H157" s="11" t="s">
        <v>8245</v>
      </c>
      <c r="I157" s="11">
        <v>1462766400</v>
      </c>
      <c r="J157" s="11">
        <v>1460219110</v>
      </c>
      <c r="K157" s="11" t="b">
        <v>0</v>
      </c>
      <c r="L157" s="11">
        <v>37</v>
      </c>
      <c r="M157" s="11" t="b">
        <v>0</v>
      </c>
      <c r="N157" s="11" t="s">
        <v>8269</v>
      </c>
      <c r="O157" s="14">
        <v>78</v>
      </c>
      <c r="P157" s="11">
        <v>105.54</v>
      </c>
      <c r="Q157" s="16" t="s">
        <v>8315</v>
      </c>
      <c r="R157" s="11" t="s">
        <v>8316</v>
      </c>
      <c r="S157" s="21">
        <v>42469.68414351852</v>
      </c>
      <c r="T157" s="21">
        <v>42499.166666666672</v>
      </c>
    </row>
    <row r="158" spans="1:20" ht="225" x14ac:dyDescent="0.25">
      <c r="A158">
        <v>3975</v>
      </c>
      <c r="B158" s="9" t="s">
        <v>3972</v>
      </c>
      <c r="C158" s="3" t="s">
        <v>8082</v>
      </c>
      <c r="D158" s="12">
        <v>678</v>
      </c>
      <c r="E158" s="13">
        <v>0</v>
      </c>
      <c r="F158" s="11" t="s">
        <v>8220</v>
      </c>
      <c r="G158" s="11" t="s">
        <v>8223</v>
      </c>
      <c r="H158" s="11" t="s">
        <v>8245</v>
      </c>
      <c r="I158" s="11">
        <v>1468442898</v>
      </c>
      <c r="J158" s="11">
        <v>1465850898</v>
      </c>
      <c r="K158" s="11" t="b">
        <v>0</v>
      </c>
      <c r="L158" s="11">
        <v>0</v>
      </c>
      <c r="M158" s="11" t="b">
        <v>0</v>
      </c>
      <c r="N158" s="11" t="s">
        <v>8269</v>
      </c>
      <c r="O158" s="14">
        <v>0</v>
      </c>
      <c r="P158" s="11">
        <v>0</v>
      </c>
      <c r="Q158" s="16" t="s">
        <v>8315</v>
      </c>
      <c r="R158" s="11" t="s">
        <v>8316</v>
      </c>
      <c r="S158" s="21">
        <v>42534.866875</v>
      </c>
      <c r="T158" s="21">
        <v>42564.866875</v>
      </c>
    </row>
    <row r="159" spans="1:20" ht="225" x14ac:dyDescent="0.25">
      <c r="A159">
        <v>3976</v>
      </c>
      <c r="B159" s="9" t="s">
        <v>3973</v>
      </c>
      <c r="C159" s="3" t="s">
        <v>8083</v>
      </c>
      <c r="D159" s="12">
        <v>1300</v>
      </c>
      <c r="E159" s="13">
        <v>620</v>
      </c>
      <c r="F159" s="11" t="s">
        <v>8220</v>
      </c>
      <c r="G159" s="11" t="s">
        <v>8223</v>
      </c>
      <c r="H159" s="11" t="s">
        <v>8245</v>
      </c>
      <c r="I159" s="11">
        <v>1406876400</v>
      </c>
      <c r="J159" s="11">
        <v>1405024561</v>
      </c>
      <c r="K159" s="11" t="b">
        <v>0</v>
      </c>
      <c r="L159" s="11">
        <v>10</v>
      </c>
      <c r="M159" s="11" t="b">
        <v>0</v>
      </c>
      <c r="N159" s="11" t="s">
        <v>8269</v>
      </c>
      <c r="O159" s="14">
        <v>48</v>
      </c>
      <c r="P159" s="11">
        <v>62</v>
      </c>
      <c r="Q159" s="16" t="s">
        <v>8315</v>
      </c>
      <c r="R159" s="11" t="s">
        <v>8316</v>
      </c>
      <c r="S159" s="21">
        <v>41830.858344907407</v>
      </c>
      <c r="T159" s="21">
        <v>41852.291666666664</v>
      </c>
    </row>
    <row r="160" spans="1:20" ht="193" x14ac:dyDescent="0.25">
      <c r="A160">
        <v>3977</v>
      </c>
      <c r="B160" s="9" t="s">
        <v>3974</v>
      </c>
      <c r="C160" s="3" t="s">
        <v>8084</v>
      </c>
      <c r="D160" s="12">
        <v>90000</v>
      </c>
      <c r="E160" s="13">
        <v>1305</v>
      </c>
      <c r="F160" s="11" t="s">
        <v>8220</v>
      </c>
      <c r="G160" s="11" t="s">
        <v>8223</v>
      </c>
      <c r="H160" s="11" t="s">
        <v>8245</v>
      </c>
      <c r="I160" s="11">
        <v>1469213732</v>
      </c>
      <c r="J160" s="11">
        <v>1466621732</v>
      </c>
      <c r="K160" s="11" t="b">
        <v>0</v>
      </c>
      <c r="L160" s="11">
        <v>6</v>
      </c>
      <c r="M160" s="11" t="b">
        <v>0</v>
      </c>
      <c r="N160" s="11" t="s">
        <v>8269</v>
      </c>
      <c r="O160" s="14">
        <v>1</v>
      </c>
      <c r="P160" s="11">
        <v>217.5</v>
      </c>
      <c r="Q160" s="16" t="s">
        <v>8315</v>
      </c>
      <c r="R160" s="11" t="s">
        <v>8316</v>
      </c>
      <c r="S160" s="21">
        <v>42543.788564814815</v>
      </c>
      <c r="T160" s="21">
        <v>42573.788564814815</v>
      </c>
    </row>
    <row r="161" spans="1:20" ht="209" x14ac:dyDescent="0.25">
      <c r="A161">
        <v>3978</v>
      </c>
      <c r="B161" s="9" t="s">
        <v>3975</v>
      </c>
      <c r="C161" s="3" t="s">
        <v>8085</v>
      </c>
      <c r="D161" s="12">
        <v>2000</v>
      </c>
      <c r="E161" s="13">
        <v>214</v>
      </c>
      <c r="F161" s="11" t="s">
        <v>8220</v>
      </c>
      <c r="G161" s="11" t="s">
        <v>8223</v>
      </c>
      <c r="H161" s="11" t="s">
        <v>8245</v>
      </c>
      <c r="I161" s="11">
        <v>1422717953</v>
      </c>
      <c r="J161" s="11">
        <v>1417533953</v>
      </c>
      <c r="K161" s="11" t="b">
        <v>0</v>
      </c>
      <c r="L161" s="11">
        <v>8</v>
      </c>
      <c r="M161" s="11" t="b">
        <v>0</v>
      </c>
      <c r="N161" s="11" t="s">
        <v>8269</v>
      </c>
      <c r="O161" s="14">
        <v>11</v>
      </c>
      <c r="P161" s="11">
        <v>26.75</v>
      </c>
      <c r="Q161" s="16" t="s">
        <v>8315</v>
      </c>
      <c r="R161" s="11" t="s">
        <v>8316</v>
      </c>
      <c r="S161" s="21">
        <v>41975.642974537041</v>
      </c>
      <c r="T161" s="21">
        <v>42035.642974537041</v>
      </c>
    </row>
    <row r="162" spans="1:20" ht="225" x14ac:dyDescent="0.25">
      <c r="A162">
        <v>3980</v>
      </c>
      <c r="B162" s="9" t="s">
        <v>3977</v>
      </c>
      <c r="C162" s="3" t="s">
        <v>8087</v>
      </c>
      <c r="D162" s="12">
        <v>2500</v>
      </c>
      <c r="E162" s="13">
        <v>450</v>
      </c>
      <c r="F162" s="11" t="s">
        <v>8220</v>
      </c>
      <c r="G162" s="11" t="s">
        <v>8223</v>
      </c>
      <c r="H162" s="11" t="s">
        <v>8245</v>
      </c>
      <c r="I162" s="11">
        <v>1404570147</v>
      </c>
      <c r="J162" s="11">
        <v>1401978147</v>
      </c>
      <c r="K162" s="11" t="b">
        <v>0</v>
      </c>
      <c r="L162" s="11">
        <v>7</v>
      </c>
      <c r="M162" s="11" t="b">
        <v>0</v>
      </c>
      <c r="N162" s="11" t="s">
        <v>8269</v>
      </c>
      <c r="O162" s="14">
        <v>18</v>
      </c>
      <c r="P162" s="11">
        <v>64.290000000000006</v>
      </c>
      <c r="Q162" s="16" t="s">
        <v>8315</v>
      </c>
      <c r="R162" s="11" t="s">
        <v>8316</v>
      </c>
      <c r="S162" s="21">
        <v>41795.598923611113</v>
      </c>
      <c r="T162" s="21">
        <v>41825.598923611113</v>
      </c>
    </row>
    <row r="163" spans="1:20" ht="129" x14ac:dyDescent="0.25">
      <c r="A163">
        <v>3981</v>
      </c>
      <c r="B163" s="9" t="s">
        <v>3358</v>
      </c>
      <c r="C163" s="3" t="s">
        <v>7469</v>
      </c>
      <c r="D163" s="12">
        <v>30000</v>
      </c>
      <c r="E163" s="13">
        <v>1225</v>
      </c>
      <c r="F163" s="11" t="s">
        <v>8220</v>
      </c>
      <c r="G163" s="11" t="s">
        <v>8223</v>
      </c>
      <c r="H163" s="11" t="s">
        <v>8245</v>
      </c>
      <c r="I163" s="11">
        <v>1468729149</v>
      </c>
      <c r="J163" s="11">
        <v>1463545149</v>
      </c>
      <c r="K163" s="11" t="b">
        <v>0</v>
      </c>
      <c r="L163" s="11">
        <v>7</v>
      </c>
      <c r="M163" s="11" t="b">
        <v>0</v>
      </c>
      <c r="N163" s="11" t="s">
        <v>8269</v>
      </c>
      <c r="O163" s="14">
        <v>4</v>
      </c>
      <c r="P163" s="11">
        <v>175</v>
      </c>
      <c r="Q163" s="16" t="s">
        <v>8315</v>
      </c>
      <c r="R163" s="11" t="s">
        <v>8316</v>
      </c>
      <c r="S163" s="21">
        <v>42508.179965277777</v>
      </c>
      <c r="T163" s="21">
        <v>42568.179965277777</v>
      </c>
    </row>
    <row r="164" spans="1:20" ht="193" x14ac:dyDescent="0.25">
      <c r="A164">
        <v>3983</v>
      </c>
      <c r="B164" s="9" t="s">
        <v>3979</v>
      </c>
      <c r="C164" s="3" t="s">
        <v>8089</v>
      </c>
      <c r="D164" s="12">
        <v>11140</v>
      </c>
      <c r="E164" s="13">
        <v>3877</v>
      </c>
      <c r="F164" s="11" t="s">
        <v>8220</v>
      </c>
      <c r="G164" s="11" t="s">
        <v>8223</v>
      </c>
      <c r="H164" s="11" t="s">
        <v>8245</v>
      </c>
      <c r="I164" s="11">
        <v>1400569140</v>
      </c>
      <c r="J164" s="11">
        <v>1397854356</v>
      </c>
      <c r="K164" s="11" t="b">
        <v>0</v>
      </c>
      <c r="L164" s="11">
        <v>46</v>
      </c>
      <c r="M164" s="11" t="b">
        <v>0</v>
      </c>
      <c r="N164" s="11" t="s">
        <v>8269</v>
      </c>
      <c r="O164" s="14">
        <v>35</v>
      </c>
      <c r="P164" s="11">
        <v>84.28</v>
      </c>
      <c r="Q164" s="16" t="s">
        <v>8315</v>
      </c>
      <c r="R164" s="11" t="s">
        <v>8316</v>
      </c>
      <c r="S164" s="21">
        <v>41747.86986111111</v>
      </c>
      <c r="T164" s="21">
        <v>41779.290972222225</v>
      </c>
    </row>
    <row r="165" spans="1:20" ht="209" x14ac:dyDescent="0.25">
      <c r="A165">
        <v>3985</v>
      </c>
      <c r="B165" s="9" t="s">
        <v>3981</v>
      </c>
      <c r="C165" s="3" t="s">
        <v>8091</v>
      </c>
      <c r="D165" s="12">
        <v>2000</v>
      </c>
      <c r="E165" s="13">
        <v>641</v>
      </c>
      <c r="F165" s="11" t="s">
        <v>8220</v>
      </c>
      <c r="G165" s="11" t="s">
        <v>8223</v>
      </c>
      <c r="H165" s="11" t="s">
        <v>8245</v>
      </c>
      <c r="I165" s="11">
        <v>1456002300</v>
      </c>
      <c r="J165" s="11">
        <v>1454173120</v>
      </c>
      <c r="K165" s="11" t="b">
        <v>0</v>
      </c>
      <c r="L165" s="11">
        <v>19</v>
      </c>
      <c r="M165" s="11" t="b">
        <v>0</v>
      </c>
      <c r="N165" s="11" t="s">
        <v>8269</v>
      </c>
      <c r="O165" s="14">
        <v>32</v>
      </c>
      <c r="P165" s="11">
        <v>33.74</v>
      </c>
      <c r="Q165" s="16" t="s">
        <v>8315</v>
      </c>
      <c r="R165" s="11" t="s">
        <v>8316</v>
      </c>
      <c r="S165" s="21">
        <v>42399.707407407404</v>
      </c>
      <c r="T165" s="21">
        <v>42420.878472222219</v>
      </c>
    </row>
    <row r="166" spans="1:20" ht="81" x14ac:dyDescent="0.25">
      <c r="A166">
        <v>3988</v>
      </c>
      <c r="B166" s="9" t="s">
        <v>3984</v>
      </c>
      <c r="C166" s="3" t="s">
        <v>8094</v>
      </c>
      <c r="D166" s="12">
        <v>1500</v>
      </c>
      <c r="E166" s="13">
        <v>32</v>
      </c>
      <c r="F166" s="11" t="s">
        <v>8220</v>
      </c>
      <c r="G166" s="11" t="s">
        <v>8223</v>
      </c>
      <c r="H166" s="11" t="s">
        <v>8245</v>
      </c>
      <c r="I166" s="11">
        <v>1440813413</v>
      </c>
      <c r="J166" s="11">
        <v>1439517413</v>
      </c>
      <c r="K166" s="11" t="b">
        <v>0</v>
      </c>
      <c r="L166" s="11">
        <v>4</v>
      </c>
      <c r="M166" s="11" t="b">
        <v>0</v>
      </c>
      <c r="N166" s="11" t="s">
        <v>8269</v>
      </c>
      <c r="O166" s="14">
        <v>2</v>
      </c>
      <c r="P166" s="11">
        <v>8</v>
      </c>
      <c r="Q166" s="16" t="s">
        <v>8315</v>
      </c>
      <c r="R166" s="11" t="s">
        <v>8316</v>
      </c>
      <c r="S166" s="21">
        <v>42230.08116898148</v>
      </c>
      <c r="T166" s="21">
        <v>42245.08116898148</v>
      </c>
    </row>
    <row r="167" spans="1:20" ht="193" x14ac:dyDescent="0.25">
      <c r="A167">
        <v>3989</v>
      </c>
      <c r="B167" s="9" t="s">
        <v>3985</v>
      </c>
      <c r="C167" s="3" t="s">
        <v>8095</v>
      </c>
      <c r="D167" s="12">
        <v>3000</v>
      </c>
      <c r="E167" s="13">
        <v>0</v>
      </c>
      <c r="F167" s="11" t="s">
        <v>8220</v>
      </c>
      <c r="G167" s="11" t="s">
        <v>8223</v>
      </c>
      <c r="H167" s="11" t="s">
        <v>8245</v>
      </c>
      <c r="I167" s="11">
        <v>1447009181</v>
      </c>
      <c r="J167" s="11">
        <v>1444413581</v>
      </c>
      <c r="K167" s="11" t="b">
        <v>0</v>
      </c>
      <c r="L167" s="11">
        <v>0</v>
      </c>
      <c r="M167" s="11" t="b">
        <v>0</v>
      </c>
      <c r="N167" s="11" t="s">
        <v>8269</v>
      </c>
      <c r="O167" s="14">
        <v>0</v>
      </c>
      <c r="P167" s="11">
        <v>0</v>
      </c>
      <c r="Q167" s="16" t="s">
        <v>8315</v>
      </c>
      <c r="R167" s="11" t="s">
        <v>8316</v>
      </c>
      <c r="S167" s="21">
        <v>42286.749780092592</v>
      </c>
      <c r="T167" s="21">
        <v>42316.791446759264</v>
      </c>
    </row>
    <row r="168" spans="1:20" ht="113" x14ac:dyDescent="0.25">
      <c r="A168">
        <v>3991</v>
      </c>
      <c r="B168" s="9" t="s">
        <v>3987</v>
      </c>
      <c r="C168" s="3" t="s">
        <v>8097</v>
      </c>
      <c r="D168" s="12">
        <v>500</v>
      </c>
      <c r="E168" s="13">
        <v>100</v>
      </c>
      <c r="F168" s="11" t="s">
        <v>8220</v>
      </c>
      <c r="G168" s="11" t="s">
        <v>8223</v>
      </c>
      <c r="H168" s="11" t="s">
        <v>8245</v>
      </c>
      <c r="I168" s="11">
        <v>1433086082</v>
      </c>
      <c r="J168" s="11">
        <v>1430494082</v>
      </c>
      <c r="K168" s="11" t="b">
        <v>0</v>
      </c>
      <c r="L168" s="11">
        <v>1</v>
      </c>
      <c r="M168" s="11" t="b">
        <v>0</v>
      </c>
      <c r="N168" s="11" t="s">
        <v>8269</v>
      </c>
      <c r="O168" s="14">
        <v>20</v>
      </c>
      <c r="P168" s="11">
        <v>100</v>
      </c>
      <c r="Q168" s="16" t="s">
        <v>8315</v>
      </c>
      <c r="R168" s="11" t="s">
        <v>8316</v>
      </c>
      <c r="S168" s="21">
        <v>42125.644467592589</v>
      </c>
      <c r="T168" s="21">
        <v>42155.644467592589</v>
      </c>
    </row>
    <row r="169" spans="1:20" ht="177" x14ac:dyDescent="0.25">
      <c r="A169">
        <v>3992</v>
      </c>
      <c r="B169" s="9" t="s">
        <v>3988</v>
      </c>
      <c r="C169" s="3" t="s">
        <v>8098</v>
      </c>
      <c r="D169" s="12">
        <v>10000</v>
      </c>
      <c r="E169" s="13">
        <v>541</v>
      </c>
      <c r="F169" s="11" t="s">
        <v>8220</v>
      </c>
      <c r="G169" s="11" t="s">
        <v>8223</v>
      </c>
      <c r="H169" s="11" t="s">
        <v>8245</v>
      </c>
      <c r="I169" s="11">
        <v>1449876859</v>
      </c>
      <c r="J169" s="11">
        <v>1444689259</v>
      </c>
      <c r="K169" s="11" t="b">
        <v>0</v>
      </c>
      <c r="L169" s="11">
        <v>9</v>
      </c>
      <c r="M169" s="11" t="b">
        <v>0</v>
      </c>
      <c r="N169" s="11" t="s">
        <v>8269</v>
      </c>
      <c r="O169" s="14">
        <v>5</v>
      </c>
      <c r="P169" s="11">
        <v>60.11</v>
      </c>
      <c r="Q169" s="16" t="s">
        <v>8315</v>
      </c>
      <c r="R169" s="11" t="s">
        <v>8316</v>
      </c>
      <c r="S169" s="21">
        <v>42289.94049768518</v>
      </c>
      <c r="T169" s="21">
        <v>42349.982164351852</v>
      </c>
    </row>
    <row r="170" spans="1:20" ht="161" x14ac:dyDescent="0.25">
      <c r="A170">
        <v>3993</v>
      </c>
      <c r="B170" s="9" t="s">
        <v>3989</v>
      </c>
      <c r="C170" s="3" t="s">
        <v>8099</v>
      </c>
      <c r="D170" s="12">
        <v>50000</v>
      </c>
      <c r="E170" s="13">
        <v>3</v>
      </c>
      <c r="F170" s="11" t="s">
        <v>8220</v>
      </c>
      <c r="G170" s="11" t="s">
        <v>8223</v>
      </c>
      <c r="H170" s="11" t="s">
        <v>8245</v>
      </c>
      <c r="I170" s="11">
        <v>1431549912</v>
      </c>
      <c r="J170" s="11">
        <v>1428957912</v>
      </c>
      <c r="K170" s="11" t="b">
        <v>0</v>
      </c>
      <c r="L170" s="11">
        <v>1</v>
      </c>
      <c r="M170" s="11" t="b">
        <v>0</v>
      </c>
      <c r="N170" s="11" t="s">
        <v>8269</v>
      </c>
      <c r="O170" s="14">
        <v>0</v>
      </c>
      <c r="P170" s="11">
        <v>3</v>
      </c>
      <c r="Q170" s="16" t="s">
        <v>8315</v>
      </c>
      <c r="R170" s="11" t="s">
        <v>8316</v>
      </c>
      <c r="S170" s="21">
        <v>42107.864722222221</v>
      </c>
      <c r="T170" s="21">
        <v>42137.864722222221</v>
      </c>
    </row>
    <row r="171" spans="1:20" ht="145" x14ac:dyDescent="0.25">
      <c r="A171">
        <v>3994</v>
      </c>
      <c r="B171" s="9" t="s">
        <v>3990</v>
      </c>
      <c r="C171" s="3" t="s">
        <v>8100</v>
      </c>
      <c r="D171" s="12">
        <v>2000</v>
      </c>
      <c r="E171" s="13">
        <v>5</v>
      </c>
      <c r="F171" s="11" t="s">
        <v>8220</v>
      </c>
      <c r="G171" s="11" t="s">
        <v>8223</v>
      </c>
      <c r="H171" s="11" t="s">
        <v>8245</v>
      </c>
      <c r="I171" s="11">
        <v>1405761690</v>
      </c>
      <c r="J171" s="11">
        <v>1403169690</v>
      </c>
      <c r="K171" s="11" t="b">
        <v>0</v>
      </c>
      <c r="L171" s="11">
        <v>1</v>
      </c>
      <c r="M171" s="11" t="b">
        <v>0</v>
      </c>
      <c r="N171" s="11" t="s">
        <v>8269</v>
      </c>
      <c r="O171" s="14">
        <v>0</v>
      </c>
      <c r="P171" s="11">
        <v>5</v>
      </c>
      <c r="Q171" s="16" t="s">
        <v>8315</v>
      </c>
      <c r="R171" s="11" t="s">
        <v>8316</v>
      </c>
      <c r="S171" s="21">
        <v>41809.389930555553</v>
      </c>
      <c r="T171" s="21">
        <v>41839.389930555553</v>
      </c>
    </row>
    <row r="172" spans="1:20" ht="225" x14ac:dyDescent="0.25">
      <c r="A172">
        <v>3996</v>
      </c>
      <c r="B172" s="9" t="s">
        <v>3992</v>
      </c>
      <c r="C172" s="3" t="s">
        <v>8102</v>
      </c>
      <c r="D172" s="12">
        <v>3000</v>
      </c>
      <c r="E172" s="13">
        <v>497</v>
      </c>
      <c r="F172" s="11" t="s">
        <v>8220</v>
      </c>
      <c r="G172" s="11" t="s">
        <v>8223</v>
      </c>
      <c r="H172" s="11" t="s">
        <v>8245</v>
      </c>
      <c r="I172" s="11">
        <v>1416499440</v>
      </c>
      <c r="J172" s="11">
        <v>1415341464</v>
      </c>
      <c r="K172" s="11" t="b">
        <v>0</v>
      </c>
      <c r="L172" s="11">
        <v>17</v>
      </c>
      <c r="M172" s="11" t="b">
        <v>0</v>
      </c>
      <c r="N172" s="11" t="s">
        <v>8269</v>
      </c>
      <c r="O172" s="14">
        <v>17</v>
      </c>
      <c r="P172" s="11">
        <v>29.24</v>
      </c>
      <c r="Q172" s="16" t="s">
        <v>8315</v>
      </c>
      <c r="R172" s="11" t="s">
        <v>8316</v>
      </c>
      <c r="S172" s="21">
        <v>41950.26694444444</v>
      </c>
      <c r="T172" s="21">
        <v>41963.669444444444</v>
      </c>
    </row>
    <row r="173" spans="1:20" ht="177" x14ac:dyDescent="0.25">
      <c r="A173">
        <v>3998</v>
      </c>
      <c r="B173" s="9" t="s">
        <v>3994</v>
      </c>
      <c r="C173" s="3" t="s">
        <v>8104</v>
      </c>
      <c r="D173" s="12">
        <v>1250</v>
      </c>
      <c r="E173" s="13">
        <v>715</v>
      </c>
      <c r="F173" s="11" t="s">
        <v>8220</v>
      </c>
      <c r="G173" s="11" t="s">
        <v>8223</v>
      </c>
      <c r="H173" s="11" t="s">
        <v>8245</v>
      </c>
      <c r="I173" s="11">
        <v>1427580426</v>
      </c>
      <c r="J173" s="11">
        <v>1424992026</v>
      </c>
      <c r="K173" s="11" t="b">
        <v>0</v>
      </c>
      <c r="L173" s="11">
        <v>12</v>
      </c>
      <c r="M173" s="11" t="b">
        <v>0</v>
      </c>
      <c r="N173" s="11" t="s">
        <v>8269</v>
      </c>
      <c r="O173" s="14">
        <v>57</v>
      </c>
      <c r="P173" s="11">
        <v>59.58</v>
      </c>
      <c r="Q173" s="16" t="s">
        <v>8315</v>
      </c>
      <c r="R173" s="11" t="s">
        <v>8316</v>
      </c>
      <c r="S173" s="21">
        <v>42061.963263888887</v>
      </c>
      <c r="T173" s="21">
        <v>42091.921597222223</v>
      </c>
    </row>
    <row r="174" spans="1:20" ht="177" x14ac:dyDescent="0.25">
      <c r="A174">
        <v>3999</v>
      </c>
      <c r="B174" s="9" t="s">
        <v>3995</v>
      </c>
      <c r="C174" s="3" t="s">
        <v>8105</v>
      </c>
      <c r="D174" s="12">
        <v>7000</v>
      </c>
      <c r="E174" s="13">
        <v>1156</v>
      </c>
      <c r="F174" s="11" t="s">
        <v>8220</v>
      </c>
      <c r="G174" s="11" t="s">
        <v>8223</v>
      </c>
      <c r="H174" s="11" t="s">
        <v>8245</v>
      </c>
      <c r="I174" s="11">
        <v>1409514709</v>
      </c>
      <c r="J174" s="11">
        <v>1406058798</v>
      </c>
      <c r="K174" s="11" t="b">
        <v>0</v>
      </c>
      <c r="L174" s="11">
        <v>14</v>
      </c>
      <c r="M174" s="11" t="b">
        <v>0</v>
      </c>
      <c r="N174" s="11" t="s">
        <v>8269</v>
      </c>
      <c r="O174" s="14">
        <v>17</v>
      </c>
      <c r="P174" s="11">
        <v>82.57</v>
      </c>
      <c r="Q174" s="16" t="s">
        <v>8315</v>
      </c>
      <c r="R174" s="11" t="s">
        <v>8316</v>
      </c>
      <c r="S174" s="21">
        <v>41842.828680555554</v>
      </c>
      <c r="T174" s="21">
        <v>41882.827650462961</v>
      </c>
    </row>
    <row r="175" spans="1:20" ht="81" x14ac:dyDescent="0.25">
      <c r="A175">
        <v>4000</v>
      </c>
      <c r="B175" s="9" t="s">
        <v>3996</v>
      </c>
      <c r="C175" s="3" t="s">
        <v>8106</v>
      </c>
      <c r="D175" s="12">
        <v>8000</v>
      </c>
      <c r="E175" s="13">
        <v>10</v>
      </c>
      <c r="F175" s="11" t="s">
        <v>8220</v>
      </c>
      <c r="G175" s="11" t="s">
        <v>8223</v>
      </c>
      <c r="H175" s="11" t="s">
        <v>8245</v>
      </c>
      <c r="I175" s="11">
        <v>1462631358</v>
      </c>
      <c r="J175" s="11">
        <v>1457450958</v>
      </c>
      <c r="K175" s="11" t="b">
        <v>0</v>
      </c>
      <c r="L175" s="11">
        <v>1</v>
      </c>
      <c r="M175" s="11" t="b">
        <v>0</v>
      </c>
      <c r="N175" s="11" t="s">
        <v>8269</v>
      </c>
      <c r="O175" s="14">
        <v>0</v>
      </c>
      <c r="P175" s="11">
        <v>10</v>
      </c>
      <c r="Q175" s="16" t="s">
        <v>8315</v>
      </c>
      <c r="R175" s="11" t="s">
        <v>8316</v>
      </c>
      <c r="S175" s="21">
        <v>42437.64534722222</v>
      </c>
      <c r="T175" s="21">
        <v>42497.603680555556</v>
      </c>
    </row>
    <row r="176" spans="1:20" ht="193" x14ac:dyDescent="0.25">
      <c r="A176">
        <v>4002</v>
      </c>
      <c r="B176" s="9" t="s">
        <v>3998</v>
      </c>
      <c r="C176" s="3" t="s">
        <v>8108</v>
      </c>
      <c r="D176" s="12">
        <v>1250</v>
      </c>
      <c r="E176" s="13">
        <v>23</v>
      </c>
      <c r="F176" s="11" t="s">
        <v>8220</v>
      </c>
      <c r="G176" s="11" t="s">
        <v>8223</v>
      </c>
      <c r="H176" s="11" t="s">
        <v>8245</v>
      </c>
      <c r="I176" s="11">
        <v>1411779761</v>
      </c>
      <c r="J176" s="11">
        <v>1409187761</v>
      </c>
      <c r="K176" s="11" t="b">
        <v>0</v>
      </c>
      <c r="L176" s="11">
        <v>4</v>
      </c>
      <c r="M176" s="11" t="b">
        <v>0</v>
      </c>
      <c r="N176" s="11" t="s">
        <v>8269</v>
      </c>
      <c r="O176" s="14">
        <v>2</v>
      </c>
      <c r="P176" s="11">
        <v>5.75</v>
      </c>
      <c r="Q176" s="16" t="s">
        <v>8315</v>
      </c>
      <c r="R176" s="11" t="s">
        <v>8316</v>
      </c>
      <c r="S176" s="21">
        <v>41879.043530092589</v>
      </c>
      <c r="T176" s="21">
        <v>41909.043530092589</v>
      </c>
    </row>
    <row r="177" spans="1:20" ht="177" x14ac:dyDescent="0.25">
      <c r="A177">
        <v>4003</v>
      </c>
      <c r="B177" s="9" t="s">
        <v>3999</v>
      </c>
      <c r="C177" s="3" t="s">
        <v>8071</v>
      </c>
      <c r="D177" s="12">
        <v>2000</v>
      </c>
      <c r="E177" s="13">
        <v>201</v>
      </c>
      <c r="F177" s="11" t="s">
        <v>8220</v>
      </c>
      <c r="G177" s="11" t="s">
        <v>8223</v>
      </c>
      <c r="H177" s="11" t="s">
        <v>8245</v>
      </c>
      <c r="I177" s="11">
        <v>1424009147</v>
      </c>
      <c r="J177" s="11">
        <v>1421417147</v>
      </c>
      <c r="K177" s="11" t="b">
        <v>0</v>
      </c>
      <c r="L177" s="11">
        <v>2</v>
      </c>
      <c r="M177" s="11" t="b">
        <v>0</v>
      </c>
      <c r="N177" s="11" t="s">
        <v>8269</v>
      </c>
      <c r="O177" s="14">
        <v>10</v>
      </c>
      <c r="P177" s="11">
        <v>100.5</v>
      </c>
      <c r="Q177" s="16" t="s">
        <v>8315</v>
      </c>
      <c r="R177" s="11" t="s">
        <v>8316</v>
      </c>
      <c r="S177" s="21">
        <v>42020.587349537032</v>
      </c>
      <c r="T177" s="21">
        <v>42050.587349537032</v>
      </c>
    </row>
    <row r="178" spans="1:20" ht="65" x14ac:dyDescent="0.25">
      <c r="A178">
        <v>4004</v>
      </c>
      <c r="B178" s="9" t="s">
        <v>4000</v>
      </c>
      <c r="C178" s="3" t="s">
        <v>8109</v>
      </c>
      <c r="D178" s="12">
        <v>500</v>
      </c>
      <c r="E178" s="13">
        <v>1</v>
      </c>
      <c r="F178" s="11" t="s">
        <v>8220</v>
      </c>
      <c r="G178" s="11" t="s">
        <v>8223</v>
      </c>
      <c r="H178" s="11" t="s">
        <v>8245</v>
      </c>
      <c r="I178" s="11">
        <v>1412740457</v>
      </c>
      <c r="J178" s="11">
        <v>1410148457</v>
      </c>
      <c r="K178" s="11" t="b">
        <v>0</v>
      </c>
      <c r="L178" s="11">
        <v>1</v>
      </c>
      <c r="M178" s="11" t="b">
        <v>0</v>
      </c>
      <c r="N178" s="11" t="s">
        <v>8269</v>
      </c>
      <c r="O178" s="14">
        <v>0</v>
      </c>
      <c r="P178" s="11">
        <v>1</v>
      </c>
      <c r="Q178" s="16" t="s">
        <v>8315</v>
      </c>
      <c r="R178" s="11" t="s">
        <v>8316</v>
      </c>
      <c r="S178" s="21">
        <v>41890.16269675926</v>
      </c>
      <c r="T178" s="21">
        <v>41920.16269675926</v>
      </c>
    </row>
    <row r="179" spans="1:20" ht="193" x14ac:dyDescent="0.25">
      <c r="A179">
        <v>4005</v>
      </c>
      <c r="B179" s="9" t="s">
        <v>4001</v>
      </c>
      <c r="C179" s="3" t="s">
        <v>8110</v>
      </c>
      <c r="D179" s="12">
        <v>3000</v>
      </c>
      <c r="E179" s="13">
        <v>40</v>
      </c>
      <c r="F179" s="11" t="s">
        <v>8220</v>
      </c>
      <c r="G179" s="11" t="s">
        <v>8223</v>
      </c>
      <c r="H179" s="11" t="s">
        <v>8245</v>
      </c>
      <c r="I179" s="11">
        <v>1413832985</v>
      </c>
      <c r="J179" s="11">
        <v>1408648985</v>
      </c>
      <c r="K179" s="11" t="b">
        <v>0</v>
      </c>
      <c r="L179" s="11">
        <v>2</v>
      </c>
      <c r="M179" s="11" t="b">
        <v>0</v>
      </c>
      <c r="N179" s="11" t="s">
        <v>8269</v>
      </c>
      <c r="O179" s="14">
        <v>1</v>
      </c>
      <c r="P179" s="11">
        <v>20</v>
      </c>
      <c r="Q179" s="16" t="s">
        <v>8315</v>
      </c>
      <c r="R179" s="11" t="s">
        <v>8316</v>
      </c>
      <c r="S179" s="21">
        <v>41872.807696759257</v>
      </c>
      <c r="T179" s="21">
        <v>41932.807696759257</v>
      </c>
    </row>
    <row r="180" spans="1:20" ht="209" x14ac:dyDescent="0.25">
      <c r="A180">
        <v>4006</v>
      </c>
      <c r="B180" s="9" t="s">
        <v>4002</v>
      </c>
      <c r="C180" s="3" t="s">
        <v>8111</v>
      </c>
      <c r="D180" s="12">
        <v>30000</v>
      </c>
      <c r="E180" s="13">
        <v>2</v>
      </c>
      <c r="F180" s="11" t="s">
        <v>8220</v>
      </c>
      <c r="G180" s="11" t="s">
        <v>8223</v>
      </c>
      <c r="H180" s="11" t="s">
        <v>8245</v>
      </c>
      <c r="I180" s="11">
        <v>1455647587</v>
      </c>
      <c r="J180" s="11">
        <v>1453487587</v>
      </c>
      <c r="K180" s="11" t="b">
        <v>0</v>
      </c>
      <c r="L180" s="11">
        <v>1</v>
      </c>
      <c r="M180" s="11" t="b">
        <v>0</v>
      </c>
      <c r="N180" s="11" t="s">
        <v>8269</v>
      </c>
      <c r="O180" s="14">
        <v>0</v>
      </c>
      <c r="P180" s="11">
        <v>2</v>
      </c>
      <c r="Q180" s="16" t="s">
        <v>8315</v>
      </c>
      <c r="R180" s="11" t="s">
        <v>8316</v>
      </c>
      <c r="S180" s="21">
        <v>42391.772997685184</v>
      </c>
      <c r="T180" s="21">
        <v>42416.772997685184</v>
      </c>
    </row>
    <row r="181" spans="1:20" ht="177" x14ac:dyDescent="0.25">
      <c r="A181">
        <v>4007</v>
      </c>
      <c r="B181" s="9" t="s">
        <v>4003</v>
      </c>
      <c r="C181" s="3" t="s">
        <v>8112</v>
      </c>
      <c r="D181" s="12">
        <v>2000</v>
      </c>
      <c r="E181" s="13">
        <v>5</v>
      </c>
      <c r="F181" s="11" t="s">
        <v>8220</v>
      </c>
      <c r="G181" s="11" t="s">
        <v>8223</v>
      </c>
      <c r="H181" s="11" t="s">
        <v>8245</v>
      </c>
      <c r="I181" s="11">
        <v>1409070480</v>
      </c>
      <c r="J181" s="11">
        <v>1406572381</v>
      </c>
      <c r="K181" s="11" t="b">
        <v>0</v>
      </c>
      <c r="L181" s="11">
        <v>1</v>
      </c>
      <c r="M181" s="11" t="b">
        <v>0</v>
      </c>
      <c r="N181" s="11" t="s">
        <v>8269</v>
      </c>
      <c r="O181" s="14">
        <v>0</v>
      </c>
      <c r="P181" s="11">
        <v>5</v>
      </c>
      <c r="Q181" s="16" t="s">
        <v>8315</v>
      </c>
      <c r="R181" s="11" t="s">
        <v>8316</v>
      </c>
      <c r="S181" s="21">
        <v>41848.772928240738</v>
      </c>
      <c r="T181" s="21">
        <v>41877.686111111114</v>
      </c>
    </row>
    <row r="182" spans="1:20" ht="177" x14ac:dyDescent="0.25">
      <c r="A182">
        <v>4010</v>
      </c>
      <c r="B182" s="9" t="s">
        <v>4006</v>
      </c>
      <c r="C182" s="3" t="s">
        <v>8115</v>
      </c>
      <c r="D182" s="12">
        <v>7200</v>
      </c>
      <c r="E182" s="13">
        <v>1742</v>
      </c>
      <c r="F182" s="11" t="s">
        <v>8220</v>
      </c>
      <c r="G182" s="11" t="s">
        <v>8223</v>
      </c>
      <c r="H182" s="11" t="s">
        <v>8245</v>
      </c>
      <c r="I182" s="11">
        <v>1414348166</v>
      </c>
      <c r="J182" s="11">
        <v>1412879366</v>
      </c>
      <c r="K182" s="11" t="b">
        <v>0</v>
      </c>
      <c r="L182" s="11">
        <v>38</v>
      </c>
      <c r="M182" s="11" t="b">
        <v>0</v>
      </c>
      <c r="N182" s="11" t="s">
        <v>8269</v>
      </c>
      <c r="O182" s="14">
        <v>24</v>
      </c>
      <c r="P182" s="11">
        <v>45.84</v>
      </c>
      <c r="Q182" s="16" t="s">
        <v>8315</v>
      </c>
      <c r="R182" s="11" t="s">
        <v>8316</v>
      </c>
      <c r="S182" s="21">
        <v>41921.770439814813</v>
      </c>
      <c r="T182" s="21">
        <v>41938.770439814813</v>
      </c>
    </row>
    <row r="183" spans="1:20" ht="209" x14ac:dyDescent="0.25">
      <c r="A183">
        <v>4013</v>
      </c>
      <c r="B183" s="9" t="s">
        <v>4009</v>
      </c>
      <c r="C183" s="3" t="s">
        <v>8118</v>
      </c>
      <c r="D183" s="12">
        <v>2000</v>
      </c>
      <c r="E183" s="13">
        <v>26</v>
      </c>
      <c r="F183" s="11" t="s">
        <v>8220</v>
      </c>
      <c r="G183" s="11" t="s">
        <v>8223</v>
      </c>
      <c r="H183" s="11" t="s">
        <v>8245</v>
      </c>
      <c r="I183" s="11">
        <v>1424070823</v>
      </c>
      <c r="J183" s="11">
        <v>1421478823</v>
      </c>
      <c r="K183" s="11" t="b">
        <v>0</v>
      </c>
      <c r="L183" s="11">
        <v>2</v>
      </c>
      <c r="M183" s="11" t="b">
        <v>0</v>
      </c>
      <c r="N183" s="11" t="s">
        <v>8269</v>
      </c>
      <c r="O183" s="14">
        <v>1</v>
      </c>
      <c r="P183" s="11">
        <v>13</v>
      </c>
      <c r="Q183" s="16" t="s">
        <v>8315</v>
      </c>
      <c r="R183" s="11" t="s">
        <v>8316</v>
      </c>
      <c r="S183" s="21">
        <v>42021.301192129627</v>
      </c>
      <c r="T183" s="21">
        <v>42051.301192129627</v>
      </c>
    </row>
    <row r="184" spans="1:20" ht="193" x14ac:dyDescent="0.25">
      <c r="A184">
        <v>4014</v>
      </c>
      <c r="B184" s="9" t="s">
        <v>4010</v>
      </c>
      <c r="C184" s="3" t="s">
        <v>8119</v>
      </c>
      <c r="D184" s="12">
        <v>9000</v>
      </c>
      <c r="E184" s="13">
        <v>0</v>
      </c>
      <c r="F184" s="11" t="s">
        <v>8220</v>
      </c>
      <c r="G184" s="11" t="s">
        <v>8223</v>
      </c>
      <c r="H184" s="11" t="s">
        <v>8245</v>
      </c>
      <c r="I184" s="11">
        <v>1457157269</v>
      </c>
      <c r="J184" s="11">
        <v>1455861269</v>
      </c>
      <c r="K184" s="11" t="b">
        <v>0</v>
      </c>
      <c r="L184" s="11">
        <v>0</v>
      </c>
      <c r="M184" s="11" t="b">
        <v>0</v>
      </c>
      <c r="N184" s="11" t="s">
        <v>8269</v>
      </c>
      <c r="O184" s="14">
        <v>0</v>
      </c>
      <c r="P184" s="11">
        <v>0</v>
      </c>
      <c r="Q184" s="16" t="s">
        <v>8315</v>
      </c>
      <c r="R184" s="11" t="s">
        <v>8316</v>
      </c>
      <c r="S184" s="21">
        <v>42419.246168981481</v>
      </c>
      <c r="T184" s="21">
        <v>42434.246168981481</v>
      </c>
    </row>
    <row r="185" spans="1:20" ht="225" x14ac:dyDescent="0.25">
      <c r="A185">
        <v>4015</v>
      </c>
      <c r="B185" s="9" t="s">
        <v>4011</v>
      </c>
      <c r="C185" s="3" t="s">
        <v>8120</v>
      </c>
      <c r="D185" s="12">
        <v>7000</v>
      </c>
      <c r="E185" s="13">
        <v>1</v>
      </c>
      <c r="F185" s="11" t="s">
        <v>8220</v>
      </c>
      <c r="G185" s="11" t="s">
        <v>8223</v>
      </c>
      <c r="H185" s="11" t="s">
        <v>8245</v>
      </c>
      <c r="I185" s="11">
        <v>1437331463</v>
      </c>
      <c r="J185" s="11">
        <v>1434739463</v>
      </c>
      <c r="K185" s="11" t="b">
        <v>0</v>
      </c>
      <c r="L185" s="11">
        <v>1</v>
      </c>
      <c r="M185" s="11" t="b">
        <v>0</v>
      </c>
      <c r="N185" s="11" t="s">
        <v>8269</v>
      </c>
      <c r="O185" s="14">
        <v>0</v>
      </c>
      <c r="P185" s="11">
        <v>1</v>
      </c>
      <c r="Q185" s="16" t="s">
        <v>8315</v>
      </c>
      <c r="R185" s="11" t="s">
        <v>8316</v>
      </c>
      <c r="S185" s="21">
        <v>42174.780821759254</v>
      </c>
      <c r="T185" s="21">
        <v>42204.780821759254</v>
      </c>
    </row>
    <row r="186" spans="1:20" ht="225" x14ac:dyDescent="0.25">
      <c r="A186">
        <v>4017</v>
      </c>
      <c r="B186" s="9" t="s">
        <v>4013</v>
      </c>
      <c r="C186" s="3" t="s">
        <v>8122</v>
      </c>
      <c r="D186" s="12">
        <v>10000</v>
      </c>
      <c r="E186" s="13">
        <v>105</v>
      </c>
      <c r="F186" s="11" t="s">
        <v>8220</v>
      </c>
      <c r="G186" s="11" t="s">
        <v>8223</v>
      </c>
      <c r="H186" s="11" t="s">
        <v>8245</v>
      </c>
      <c r="I186" s="11">
        <v>1409846874</v>
      </c>
      <c r="J186" s="11">
        <v>1407254874</v>
      </c>
      <c r="K186" s="11" t="b">
        <v>0</v>
      </c>
      <c r="L186" s="11">
        <v>2</v>
      </c>
      <c r="M186" s="11" t="b">
        <v>0</v>
      </c>
      <c r="N186" s="11" t="s">
        <v>8269</v>
      </c>
      <c r="O186" s="14">
        <v>1</v>
      </c>
      <c r="P186" s="11">
        <v>52.5</v>
      </c>
      <c r="Q186" s="16" t="s">
        <v>8315</v>
      </c>
      <c r="R186" s="11" t="s">
        <v>8316</v>
      </c>
      <c r="S186" s="21">
        <v>41856.672152777777</v>
      </c>
      <c r="T186" s="21">
        <v>41886.672152777777</v>
      </c>
    </row>
    <row r="187" spans="1:20" ht="209" x14ac:dyDescent="0.25">
      <c r="A187">
        <v>4019</v>
      </c>
      <c r="B187" s="9" t="s">
        <v>4015</v>
      </c>
      <c r="C187" s="3" t="s">
        <v>8124</v>
      </c>
      <c r="D187" s="12">
        <v>3500</v>
      </c>
      <c r="E187" s="13">
        <v>29</v>
      </c>
      <c r="F187" s="11" t="s">
        <v>8220</v>
      </c>
      <c r="G187" s="11" t="s">
        <v>8223</v>
      </c>
      <c r="H187" s="11" t="s">
        <v>8245</v>
      </c>
      <c r="I187" s="11">
        <v>1460737680</v>
      </c>
      <c r="J187" s="11">
        <v>1455725596</v>
      </c>
      <c r="K187" s="11" t="b">
        <v>0</v>
      </c>
      <c r="L187" s="11">
        <v>4</v>
      </c>
      <c r="M187" s="11" t="b">
        <v>0</v>
      </c>
      <c r="N187" s="11" t="s">
        <v>8269</v>
      </c>
      <c r="O187" s="14">
        <v>1</v>
      </c>
      <c r="P187" s="11">
        <v>7.25</v>
      </c>
      <c r="Q187" s="16" t="s">
        <v>8315</v>
      </c>
      <c r="R187" s="11" t="s">
        <v>8316</v>
      </c>
      <c r="S187" s="21">
        <v>42417.675879629634</v>
      </c>
      <c r="T187" s="21">
        <v>42475.686111111107</v>
      </c>
    </row>
    <row r="188" spans="1:20" ht="193" x14ac:dyDescent="0.25">
      <c r="A188">
        <v>4020</v>
      </c>
      <c r="B188" s="9" t="s">
        <v>4016</v>
      </c>
      <c r="C188" s="3" t="s">
        <v>8125</v>
      </c>
      <c r="D188" s="12">
        <v>600</v>
      </c>
      <c r="E188" s="13">
        <v>100</v>
      </c>
      <c r="F188" s="11" t="s">
        <v>8220</v>
      </c>
      <c r="G188" s="11" t="s">
        <v>8223</v>
      </c>
      <c r="H188" s="11" t="s">
        <v>8245</v>
      </c>
      <c r="I188" s="11">
        <v>1427168099</v>
      </c>
      <c r="J188" s="11">
        <v>1424579699</v>
      </c>
      <c r="K188" s="11" t="b">
        <v>0</v>
      </c>
      <c r="L188" s="11">
        <v>3</v>
      </c>
      <c r="M188" s="11" t="b">
        <v>0</v>
      </c>
      <c r="N188" s="11" t="s">
        <v>8269</v>
      </c>
      <c r="O188" s="14">
        <v>17</v>
      </c>
      <c r="P188" s="11">
        <v>33.33</v>
      </c>
      <c r="Q188" s="16" t="s">
        <v>8315</v>
      </c>
      <c r="R188" s="11" t="s">
        <v>8316</v>
      </c>
      <c r="S188" s="21">
        <v>42057.190960648149</v>
      </c>
      <c r="T188" s="21">
        <v>42087.149293981478</v>
      </c>
    </row>
    <row r="189" spans="1:20" ht="161" x14ac:dyDescent="0.25">
      <c r="A189">
        <v>4021</v>
      </c>
      <c r="B189" s="9" t="s">
        <v>4017</v>
      </c>
      <c r="C189" s="3" t="s">
        <v>8126</v>
      </c>
      <c r="D189" s="12">
        <v>15000</v>
      </c>
      <c r="E189" s="13">
        <v>125</v>
      </c>
      <c r="F189" s="11" t="s">
        <v>8220</v>
      </c>
      <c r="G189" s="11" t="s">
        <v>8223</v>
      </c>
      <c r="H189" s="11" t="s">
        <v>8245</v>
      </c>
      <c r="I189" s="11">
        <v>1414360358</v>
      </c>
      <c r="J189" s="11">
        <v>1409176358</v>
      </c>
      <c r="K189" s="11" t="b">
        <v>0</v>
      </c>
      <c r="L189" s="11">
        <v>2</v>
      </c>
      <c r="M189" s="11" t="b">
        <v>0</v>
      </c>
      <c r="N189" s="11" t="s">
        <v>8269</v>
      </c>
      <c r="O189" s="14">
        <v>1</v>
      </c>
      <c r="P189" s="11">
        <v>62.5</v>
      </c>
      <c r="Q189" s="16" t="s">
        <v>8315</v>
      </c>
      <c r="R189" s="11" t="s">
        <v>8316</v>
      </c>
      <c r="S189" s="21">
        <v>41878.911550925928</v>
      </c>
      <c r="T189" s="21">
        <v>41938.911550925928</v>
      </c>
    </row>
    <row r="190" spans="1:20" ht="113" x14ac:dyDescent="0.25">
      <c r="A190">
        <v>4022</v>
      </c>
      <c r="B190" s="9" t="s">
        <v>4018</v>
      </c>
      <c r="C190" s="3" t="s">
        <v>8127</v>
      </c>
      <c r="D190" s="12">
        <v>18000</v>
      </c>
      <c r="E190" s="13">
        <v>12521</v>
      </c>
      <c r="F190" s="11" t="s">
        <v>8220</v>
      </c>
      <c r="G190" s="11" t="s">
        <v>8223</v>
      </c>
      <c r="H190" s="11" t="s">
        <v>8245</v>
      </c>
      <c r="I190" s="11">
        <v>1422759240</v>
      </c>
      <c r="J190" s="11">
        <v>1418824867</v>
      </c>
      <c r="K190" s="11" t="b">
        <v>0</v>
      </c>
      <c r="L190" s="11">
        <v>197</v>
      </c>
      <c r="M190" s="11" t="b">
        <v>0</v>
      </c>
      <c r="N190" s="11" t="s">
        <v>8269</v>
      </c>
      <c r="O190" s="14">
        <v>70</v>
      </c>
      <c r="P190" s="11">
        <v>63.56</v>
      </c>
      <c r="Q190" s="16" t="s">
        <v>8315</v>
      </c>
      <c r="R190" s="11" t="s">
        <v>8316</v>
      </c>
      <c r="S190" s="21">
        <v>41990.584108796291</v>
      </c>
      <c r="T190" s="21">
        <v>42036.120833333334</v>
      </c>
    </row>
    <row r="191" spans="1:20" ht="161" x14ac:dyDescent="0.25">
      <c r="A191">
        <v>4023</v>
      </c>
      <c r="B191" s="9" t="s">
        <v>4019</v>
      </c>
      <c r="C191" s="3" t="s">
        <v>8128</v>
      </c>
      <c r="D191" s="12">
        <v>7000</v>
      </c>
      <c r="E191" s="13">
        <v>0</v>
      </c>
      <c r="F191" s="11" t="s">
        <v>8220</v>
      </c>
      <c r="G191" s="11" t="s">
        <v>8223</v>
      </c>
      <c r="H191" s="11" t="s">
        <v>8245</v>
      </c>
      <c r="I191" s="11">
        <v>1458860363</v>
      </c>
      <c r="J191" s="11">
        <v>1454975963</v>
      </c>
      <c r="K191" s="11" t="b">
        <v>0</v>
      </c>
      <c r="L191" s="11">
        <v>0</v>
      </c>
      <c r="M191" s="11" t="b">
        <v>0</v>
      </c>
      <c r="N191" s="11" t="s">
        <v>8269</v>
      </c>
      <c r="O191" s="14">
        <v>0</v>
      </c>
      <c r="P191" s="11">
        <v>0</v>
      </c>
      <c r="Q191" s="16" t="s">
        <v>8315</v>
      </c>
      <c r="R191" s="11" t="s">
        <v>8316</v>
      </c>
      <c r="S191" s="21">
        <v>42408.999571759254</v>
      </c>
      <c r="T191" s="21">
        <v>42453.957905092597</v>
      </c>
    </row>
    <row r="192" spans="1:20" ht="209" x14ac:dyDescent="0.25">
      <c r="A192">
        <v>4024</v>
      </c>
      <c r="B192" s="9" t="s">
        <v>4020</v>
      </c>
      <c r="C192" s="3" t="s">
        <v>8129</v>
      </c>
      <c r="D192" s="12">
        <v>800</v>
      </c>
      <c r="E192" s="13">
        <v>10</v>
      </c>
      <c r="F192" s="11" t="s">
        <v>8220</v>
      </c>
      <c r="G192" s="11" t="s">
        <v>8223</v>
      </c>
      <c r="H192" s="11" t="s">
        <v>8245</v>
      </c>
      <c r="I192" s="11">
        <v>1441037097</v>
      </c>
      <c r="J192" s="11">
        <v>1438445097</v>
      </c>
      <c r="K192" s="11" t="b">
        <v>0</v>
      </c>
      <c r="L192" s="11">
        <v>1</v>
      </c>
      <c r="M192" s="11" t="b">
        <v>0</v>
      </c>
      <c r="N192" s="11" t="s">
        <v>8269</v>
      </c>
      <c r="O192" s="14">
        <v>1</v>
      </c>
      <c r="P192" s="11">
        <v>10</v>
      </c>
      <c r="Q192" s="16" t="s">
        <v>8315</v>
      </c>
      <c r="R192" s="11" t="s">
        <v>8316</v>
      </c>
      <c r="S192" s="21">
        <v>42217.670104166667</v>
      </c>
      <c r="T192" s="21">
        <v>42247.670104166667</v>
      </c>
    </row>
    <row r="193" spans="1:20" ht="145" x14ac:dyDescent="0.25">
      <c r="A193">
        <v>4026</v>
      </c>
      <c r="B193" s="9" t="s">
        <v>4022</v>
      </c>
      <c r="C193" s="3" t="s">
        <v>8131</v>
      </c>
      <c r="D193" s="12">
        <v>4000</v>
      </c>
      <c r="E193" s="13">
        <v>0</v>
      </c>
      <c r="F193" s="11" t="s">
        <v>8220</v>
      </c>
      <c r="G193" s="11" t="s">
        <v>8223</v>
      </c>
      <c r="H193" s="11" t="s">
        <v>8245</v>
      </c>
      <c r="I193" s="11">
        <v>1449247439</v>
      </c>
      <c r="J193" s="11">
        <v>1444059839</v>
      </c>
      <c r="K193" s="11" t="b">
        <v>0</v>
      </c>
      <c r="L193" s="11">
        <v>0</v>
      </c>
      <c r="M193" s="11" t="b">
        <v>0</v>
      </c>
      <c r="N193" s="11" t="s">
        <v>8269</v>
      </c>
      <c r="O193" s="14">
        <v>0</v>
      </c>
      <c r="P193" s="11">
        <v>0</v>
      </c>
      <c r="Q193" s="16" t="s">
        <v>8315</v>
      </c>
      <c r="R193" s="11" t="s">
        <v>8316</v>
      </c>
      <c r="S193" s="21">
        <v>42282.655543981484</v>
      </c>
      <c r="T193" s="21">
        <v>42342.697210648148</v>
      </c>
    </row>
    <row r="194" spans="1:20" ht="209" x14ac:dyDescent="0.25">
      <c r="A194">
        <v>4027</v>
      </c>
      <c r="B194" s="9" t="s">
        <v>4023</v>
      </c>
      <c r="C194" s="3" t="s">
        <v>8132</v>
      </c>
      <c r="D194" s="12">
        <v>3000</v>
      </c>
      <c r="E194" s="13">
        <v>215</v>
      </c>
      <c r="F194" s="11" t="s">
        <v>8220</v>
      </c>
      <c r="G194" s="11" t="s">
        <v>8223</v>
      </c>
      <c r="H194" s="11" t="s">
        <v>8245</v>
      </c>
      <c r="I194" s="11">
        <v>1487811600</v>
      </c>
      <c r="J194" s="11">
        <v>1486077481</v>
      </c>
      <c r="K194" s="11" t="b">
        <v>0</v>
      </c>
      <c r="L194" s="11">
        <v>7</v>
      </c>
      <c r="M194" s="11" t="b">
        <v>0</v>
      </c>
      <c r="N194" s="11" t="s">
        <v>8269</v>
      </c>
      <c r="O194" s="14">
        <v>7</v>
      </c>
      <c r="P194" s="11">
        <v>30.71</v>
      </c>
      <c r="Q194" s="16" t="s">
        <v>8315</v>
      </c>
      <c r="R194" s="11" t="s">
        <v>8316</v>
      </c>
      <c r="S194" s="21">
        <v>42768.97084490741</v>
      </c>
      <c r="T194" s="21">
        <v>42789.041666666672</v>
      </c>
    </row>
    <row r="195" spans="1:20" ht="177" x14ac:dyDescent="0.25">
      <c r="A195">
        <v>4028</v>
      </c>
      <c r="B195" s="9" t="s">
        <v>4024</v>
      </c>
      <c r="C195" s="3" t="s">
        <v>8133</v>
      </c>
      <c r="D195" s="12">
        <v>2000</v>
      </c>
      <c r="E195" s="13">
        <v>561</v>
      </c>
      <c r="F195" s="11" t="s">
        <v>8220</v>
      </c>
      <c r="G195" s="11" t="s">
        <v>8223</v>
      </c>
      <c r="H195" s="11" t="s">
        <v>8245</v>
      </c>
      <c r="I195" s="11">
        <v>1402007500</v>
      </c>
      <c r="J195" s="11">
        <v>1399415500</v>
      </c>
      <c r="K195" s="11" t="b">
        <v>0</v>
      </c>
      <c r="L195" s="11">
        <v>11</v>
      </c>
      <c r="M195" s="11" t="b">
        <v>0</v>
      </c>
      <c r="N195" s="11" t="s">
        <v>8269</v>
      </c>
      <c r="O195" s="14">
        <v>28</v>
      </c>
      <c r="P195" s="11">
        <v>51</v>
      </c>
      <c r="Q195" s="16" t="s">
        <v>8315</v>
      </c>
      <c r="R195" s="11" t="s">
        <v>8316</v>
      </c>
      <c r="S195" s="21">
        <v>41765.938657407409</v>
      </c>
      <c r="T195" s="21">
        <v>41795.938657407409</v>
      </c>
    </row>
    <row r="196" spans="1:20" ht="209" x14ac:dyDescent="0.25">
      <c r="A196">
        <v>4029</v>
      </c>
      <c r="B196" s="9" t="s">
        <v>4025</v>
      </c>
      <c r="C196" s="3" t="s">
        <v>8134</v>
      </c>
      <c r="D196" s="12">
        <v>20000</v>
      </c>
      <c r="E196" s="13">
        <v>0</v>
      </c>
      <c r="F196" s="11" t="s">
        <v>8220</v>
      </c>
      <c r="G196" s="11" t="s">
        <v>8223</v>
      </c>
      <c r="H196" s="11" t="s">
        <v>8245</v>
      </c>
      <c r="I196" s="11">
        <v>1450053370</v>
      </c>
      <c r="J196" s="11">
        <v>1447461370</v>
      </c>
      <c r="K196" s="11" t="b">
        <v>0</v>
      </c>
      <c r="L196" s="11">
        <v>0</v>
      </c>
      <c r="M196" s="11" t="b">
        <v>0</v>
      </c>
      <c r="N196" s="11" t="s">
        <v>8269</v>
      </c>
      <c r="O196" s="14">
        <v>0</v>
      </c>
      <c r="P196" s="11">
        <v>0</v>
      </c>
      <c r="Q196" s="16" t="s">
        <v>8315</v>
      </c>
      <c r="R196" s="11" t="s">
        <v>8316</v>
      </c>
      <c r="S196" s="21">
        <v>42322.025115740747</v>
      </c>
      <c r="T196" s="21">
        <v>42352.025115740747</v>
      </c>
    </row>
    <row r="197" spans="1:20" ht="193" x14ac:dyDescent="0.25">
      <c r="A197">
        <v>4030</v>
      </c>
      <c r="B197" s="9" t="s">
        <v>4026</v>
      </c>
      <c r="C197" s="3" t="s">
        <v>8135</v>
      </c>
      <c r="D197" s="12">
        <v>2500</v>
      </c>
      <c r="E197" s="13">
        <v>400</v>
      </c>
      <c r="F197" s="11" t="s">
        <v>8220</v>
      </c>
      <c r="G197" s="11" t="s">
        <v>8223</v>
      </c>
      <c r="H197" s="11" t="s">
        <v>8245</v>
      </c>
      <c r="I197" s="11">
        <v>1454525340</v>
      </c>
      <c r="J197" s="11">
        <v>1452008599</v>
      </c>
      <c r="K197" s="11" t="b">
        <v>0</v>
      </c>
      <c r="L197" s="11">
        <v>6</v>
      </c>
      <c r="M197" s="11" t="b">
        <v>0</v>
      </c>
      <c r="N197" s="11" t="s">
        <v>8269</v>
      </c>
      <c r="O197" s="14">
        <v>16</v>
      </c>
      <c r="P197" s="11">
        <v>66.67</v>
      </c>
      <c r="Q197" s="16" t="s">
        <v>8315</v>
      </c>
      <c r="R197" s="11" t="s">
        <v>8316</v>
      </c>
      <c r="S197" s="21">
        <v>42374.655081018514</v>
      </c>
      <c r="T197" s="21">
        <v>42403.784027777772</v>
      </c>
    </row>
    <row r="198" spans="1:20" ht="209" x14ac:dyDescent="0.25">
      <c r="A198">
        <v>4031</v>
      </c>
      <c r="B198" s="9" t="s">
        <v>4027</v>
      </c>
      <c r="C198" s="3" t="s">
        <v>8136</v>
      </c>
      <c r="D198" s="12">
        <v>5000</v>
      </c>
      <c r="E198" s="13">
        <v>0</v>
      </c>
      <c r="F198" s="11" t="s">
        <v>8220</v>
      </c>
      <c r="G198" s="11" t="s">
        <v>8223</v>
      </c>
      <c r="H198" s="11" t="s">
        <v>8245</v>
      </c>
      <c r="I198" s="11">
        <v>1418914964</v>
      </c>
      <c r="J198" s="11">
        <v>1414591364</v>
      </c>
      <c r="K198" s="11" t="b">
        <v>0</v>
      </c>
      <c r="L198" s="11">
        <v>0</v>
      </c>
      <c r="M198" s="11" t="b">
        <v>0</v>
      </c>
      <c r="N198" s="11" t="s">
        <v>8269</v>
      </c>
      <c r="O198" s="14">
        <v>0</v>
      </c>
      <c r="P198" s="11">
        <v>0</v>
      </c>
      <c r="Q198" s="16" t="s">
        <v>8315</v>
      </c>
      <c r="R198" s="11" t="s">
        <v>8316</v>
      </c>
      <c r="S198" s="21">
        <v>41941.585231481484</v>
      </c>
      <c r="T198" s="21">
        <v>41991.626898148148</v>
      </c>
    </row>
    <row r="199" spans="1:20" ht="209" x14ac:dyDescent="0.25">
      <c r="A199">
        <v>4032</v>
      </c>
      <c r="B199" s="9" t="s">
        <v>4028</v>
      </c>
      <c r="C199" s="3" t="s">
        <v>8137</v>
      </c>
      <c r="D199" s="12">
        <v>6048</v>
      </c>
      <c r="E199" s="13">
        <v>413</v>
      </c>
      <c r="F199" s="11" t="s">
        <v>8220</v>
      </c>
      <c r="G199" s="11" t="s">
        <v>8223</v>
      </c>
      <c r="H199" s="11" t="s">
        <v>8245</v>
      </c>
      <c r="I199" s="11">
        <v>1450211116</v>
      </c>
      <c r="J199" s="11">
        <v>1445023516</v>
      </c>
      <c r="K199" s="11" t="b">
        <v>0</v>
      </c>
      <c r="L199" s="11">
        <v>7</v>
      </c>
      <c r="M199" s="11" t="b">
        <v>0</v>
      </c>
      <c r="N199" s="11" t="s">
        <v>8269</v>
      </c>
      <c r="O199" s="14">
        <v>7</v>
      </c>
      <c r="P199" s="11">
        <v>59</v>
      </c>
      <c r="Q199" s="16" t="s">
        <v>8315</v>
      </c>
      <c r="R199" s="11" t="s">
        <v>8316</v>
      </c>
      <c r="S199" s="21">
        <v>42293.809212962966</v>
      </c>
      <c r="T199" s="21">
        <v>42353.85087962963</v>
      </c>
    </row>
    <row r="200" spans="1:20" ht="209" x14ac:dyDescent="0.25">
      <c r="A200">
        <v>4034</v>
      </c>
      <c r="B200" s="9" t="s">
        <v>4030</v>
      </c>
      <c r="C200" s="3" t="s">
        <v>8139</v>
      </c>
      <c r="D200" s="12">
        <v>13500</v>
      </c>
      <c r="E200" s="13">
        <v>200</v>
      </c>
      <c r="F200" s="11" t="s">
        <v>8220</v>
      </c>
      <c r="G200" s="11" t="s">
        <v>8223</v>
      </c>
      <c r="H200" s="11" t="s">
        <v>8245</v>
      </c>
      <c r="I200" s="11">
        <v>1428097450</v>
      </c>
      <c r="J200" s="11">
        <v>1425509050</v>
      </c>
      <c r="K200" s="11" t="b">
        <v>0</v>
      </c>
      <c r="L200" s="11">
        <v>2</v>
      </c>
      <c r="M200" s="11" t="b">
        <v>0</v>
      </c>
      <c r="N200" s="11" t="s">
        <v>8269</v>
      </c>
      <c r="O200" s="14">
        <v>1</v>
      </c>
      <c r="P200" s="11">
        <v>100</v>
      </c>
      <c r="Q200" s="16" t="s">
        <v>8315</v>
      </c>
      <c r="R200" s="11" t="s">
        <v>8316</v>
      </c>
      <c r="S200" s="21">
        <v>42067.947337962964</v>
      </c>
      <c r="T200" s="21">
        <v>42097.905671296292</v>
      </c>
    </row>
    <row r="201" spans="1:20" ht="113" x14ac:dyDescent="0.25">
      <c r="A201">
        <v>4035</v>
      </c>
      <c r="B201" s="9" t="s">
        <v>4031</v>
      </c>
      <c r="C201" s="3" t="s">
        <v>8140</v>
      </c>
      <c r="D201" s="12">
        <v>10000</v>
      </c>
      <c r="E201" s="13">
        <v>3685</v>
      </c>
      <c r="F201" s="11" t="s">
        <v>8220</v>
      </c>
      <c r="G201" s="11" t="s">
        <v>8223</v>
      </c>
      <c r="H201" s="11" t="s">
        <v>8245</v>
      </c>
      <c r="I201" s="11">
        <v>1413925887</v>
      </c>
      <c r="J201" s="11">
        <v>1411333887</v>
      </c>
      <c r="K201" s="11" t="b">
        <v>0</v>
      </c>
      <c r="L201" s="11">
        <v>25</v>
      </c>
      <c r="M201" s="11" t="b">
        <v>0</v>
      </c>
      <c r="N201" s="11" t="s">
        <v>8269</v>
      </c>
      <c r="O201" s="14">
        <v>37</v>
      </c>
      <c r="P201" s="11">
        <v>147.4</v>
      </c>
      <c r="Q201" s="16" t="s">
        <v>8315</v>
      </c>
      <c r="R201" s="11" t="s">
        <v>8316</v>
      </c>
      <c r="S201" s="21">
        <v>41903.882951388885</v>
      </c>
      <c r="T201" s="21">
        <v>41933.882951388885</v>
      </c>
    </row>
    <row r="202" spans="1:20" ht="193" x14ac:dyDescent="0.25">
      <c r="A202">
        <v>4036</v>
      </c>
      <c r="B202" s="9" t="s">
        <v>4032</v>
      </c>
      <c r="C202" s="3" t="s">
        <v>7438</v>
      </c>
      <c r="D202" s="12">
        <v>6000</v>
      </c>
      <c r="E202" s="13">
        <v>2823</v>
      </c>
      <c r="F202" s="11" t="s">
        <v>8220</v>
      </c>
      <c r="G202" s="11" t="s">
        <v>8223</v>
      </c>
      <c r="H202" s="11" t="s">
        <v>8245</v>
      </c>
      <c r="I202" s="11">
        <v>1404253800</v>
      </c>
      <c r="J202" s="11">
        <v>1402784964</v>
      </c>
      <c r="K202" s="11" t="b">
        <v>0</v>
      </c>
      <c r="L202" s="11">
        <v>17</v>
      </c>
      <c r="M202" s="11" t="b">
        <v>0</v>
      </c>
      <c r="N202" s="11" t="s">
        <v>8269</v>
      </c>
      <c r="O202" s="14">
        <v>47</v>
      </c>
      <c r="P202" s="11">
        <v>166.06</v>
      </c>
      <c r="Q202" s="16" t="s">
        <v>8315</v>
      </c>
      <c r="R202" s="11" t="s">
        <v>8316</v>
      </c>
      <c r="S202" s="21">
        <v>41804.937083333331</v>
      </c>
      <c r="T202" s="21">
        <v>41821.9375</v>
      </c>
    </row>
    <row r="203" spans="1:20" ht="225" x14ac:dyDescent="0.25">
      <c r="A203">
        <v>4037</v>
      </c>
      <c r="B203" s="9" t="s">
        <v>4033</v>
      </c>
      <c r="C203" s="3" t="s">
        <v>8141</v>
      </c>
      <c r="D203" s="12">
        <v>700</v>
      </c>
      <c r="E203" s="13">
        <v>80</v>
      </c>
      <c r="F203" s="11" t="s">
        <v>8220</v>
      </c>
      <c r="G203" s="11" t="s">
        <v>8223</v>
      </c>
      <c r="H203" s="11" t="s">
        <v>8245</v>
      </c>
      <c r="I203" s="11">
        <v>1464099900</v>
      </c>
      <c r="J203" s="11">
        <v>1462585315</v>
      </c>
      <c r="K203" s="11" t="b">
        <v>0</v>
      </c>
      <c r="L203" s="11">
        <v>2</v>
      </c>
      <c r="M203" s="11" t="b">
        <v>0</v>
      </c>
      <c r="N203" s="11" t="s">
        <v>8269</v>
      </c>
      <c r="O203" s="14">
        <v>11</v>
      </c>
      <c r="P203" s="11">
        <v>40</v>
      </c>
      <c r="Q203" s="16" t="s">
        <v>8315</v>
      </c>
      <c r="R203" s="11" t="s">
        <v>8316</v>
      </c>
      <c r="S203" s="21">
        <v>42497.070775462969</v>
      </c>
      <c r="T203" s="21">
        <v>42514.600694444445</v>
      </c>
    </row>
    <row r="204" spans="1:20" ht="225" x14ac:dyDescent="0.25">
      <c r="A204">
        <v>4038</v>
      </c>
      <c r="B204" s="9" t="s">
        <v>4034</v>
      </c>
      <c r="C204" s="3" t="s">
        <v>8142</v>
      </c>
      <c r="D204" s="12">
        <v>2500</v>
      </c>
      <c r="E204" s="13">
        <v>301</v>
      </c>
      <c r="F204" s="11" t="s">
        <v>8220</v>
      </c>
      <c r="G204" s="11" t="s">
        <v>8223</v>
      </c>
      <c r="H204" s="11" t="s">
        <v>8245</v>
      </c>
      <c r="I204" s="11">
        <v>1413573010</v>
      </c>
      <c r="J204" s="11">
        <v>1408389010</v>
      </c>
      <c r="K204" s="11" t="b">
        <v>0</v>
      </c>
      <c r="L204" s="11">
        <v>4</v>
      </c>
      <c r="M204" s="11" t="b">
        <v>0</v>
      </c>
      <c r="N204" s="11" t="s">
        <v>8269</v>
      </c>
      <c r="O204" s="14">
        <v>12</v>
      </c>
      <c r="P204" s="11">
        <v>75.25</v>
      </c>
      <c r="Q204" s="16" t="s">
        <v>8315</v>
      </c>
      <c r="R204" s="11" t="s">
        <v>8316</v>
      </c>
      <c r="S204" s="21">
        <v>41869.798726851855</v>
      </c>
      <c r="T204" s="21">
        <v>41929.798726851855</v>
      </c>
    </row>
    <row r="205" spans="1:20" ht="145" x14ac:dyDescent="0.25">
      <c r="A205">
        <v>4039</v>
      </c>
      <c r="B205" s="9" t="s">
        <v>4035</v>
      </c>
      <c r="C205" s="3" t="s">
        <v>8143</v>
      </c>
      <c r="D205" s="12">
        <v>500</v>
      </c>
      <c r="E205" s="13">
        <v>300</v>
      </c>
      <c r="F205" s="11" t="s">
        <v>8220</v>
      </c>
      <c r="G205" s="11" t="s">
        <v>8223</v>
      </c>
      <c r="H205" s="11" t="s">
        <v>8245</v>
      </c>
      <c r="I205" s="11">
        <v>1448949540</v>
      </c>
      <c r="J205" s="11">
        <v>1446048367</v>
      </c>
      <c r="K205" s="11" t="b">
        <v>0</v>
      </c>
      <c r="L205" s="11">
        <v>5</v>
      </c>
      <c r="M205" s="11" t="b">
        <v>0</v>
      </c>
      <c r="N205" s="11" t="s">
        <v>8269</v>
      </c>
      <c r="O205" s="14">
        <v>60</v>
      </c>
      <c r="P205" s="11">
        <v>60</v>
      </c>
      <c r="Q205" s="16" t="s">
        <v>8315</v>
      </c>
      <c r="R205" s="11" t="s">
        <v>8316</v>
      </c>
      <c r="S205" s="21">
        <v>42305.670914351853</v>
      </c>
      <c r="T205" s="21">
        <v>42339.249305555553</v>
      </c>
    </row>
    <row r="206" spans="1:20" ht="193" x14ac:dyDescent="0.25">
      <c r="A206">
        <v>4040</v>
      </c>
      <c r="B206" s="9" t="s">
        <v>4036</v>
      </c>
      <c r="C206" s="3" t="s">
        <v>8144</v>
      </c>
      <c r="D206" s="12">
        <v>8000</v>
      </c>
      <c r="E206" s="13">
        <v>2500</v>
      </c>
      <c r="F206" s="11" t="s">
        <v>8220</v>
      </c>
      <c r="G206" s="11" t="s">
        <v>8223</v>
      </c>
      <c r="H206" s="11" t="s">
        <v>8245</v>
      </c>
      <c r="I206" s="11">
        <v>1437188400</v>
      </c>
      <c r="J206" s="11">
        <v>1432100004</v>
      </c>
      <c r="K206" s="11" t="b">
        <v>0</v>
      </c>
      <c r="L206" s="11">
        <v>2</v>
      </c>
      <c r="M206" s="11" t="b">
        <v>0</v>
      </c>
      <c r="N206" s="11" t="s">
        <v>8269</v>
      </c>
      <c r="O206" s="14">
        <v>31</v>
      </c>
      <c r="P206" s="11">
        <v>1250</v>
      </c>
      <c r="Q206" s="16" t="s">
        <v>8315</v>
      </c>
      <c r="R206" s="11" t="s">
        <v>8316</v>
      </c>
      <c r="S206" s="21">
        <v>42144.231527777782</v>
      </c>
      <c r="T206" s="21">
        <v>42203.125</v>
      </c>
    </row>
    <row r="207" spans="1:20" ht="193" x14ac:dyDescent="0.25">
      <c r="A207">
        <v>4042</v>
      </c>
      <c r="B207" s="9" t="s">
        <v>4038</v>
      </c>
      <c r="C207" s="3" t="s">
        <v>8146</v>
      </c>
      <c r="D207" s="12">
        <v>10000</v>
      </c>
      <c r="E207" s="13">
        <v>21</v>
      </c>
      <c r="F207" s="11" t="s">
        <v>8220</v>
      </c>
      <c r="G207" s="11" t="s">
        <v>8223</v>
      </c>
      <c r="H207" s="11" t="s">
        <v>8245</v>
      </c>
      <c r="I207" s="11">
        <v>1421781360</v>
      </c>
      <c r="J207" s="11">
        <v>1419213664</v>
      </c>
      <c r="K207" s="11" t="b">
        <v>0</v>
      </c>
      <c r="L207" s="11">
        <v>3</v>
      </c>
      <c r="M207" s="11" t="b">
        <v>0</v>
      </c>
      <c r="N207" s="11" t="s">
        <v>8269</v>
      </c>
      <c r="O207" s="14">
        <v>0</v>
      </c>
      <c r="P207" s="11">
        <v>7</v>
      </c>
      <c r="Q207" s="16" t="s">
        <v>8315</v>
      </c>
      <c r="R207" s="11" t="s">
        <v>8316</v>
      </c>
      <c r="S207" s="21">
        <v>41995.084074074075</v>
      </c>
      <c r="T207" s="21">
        <v>42024.802777777775</v>
      </c>
    </row>
    <row r="208" spans="1:20" ht="209" x14ac:dyDescent="0.25">
      <c r="A208">
        <v>4044</v>
      </c>
      <c r="B208" s="9" t="s">
        <v>4040</v>
      </c>
      <c r="C208" s="3" t="s">
        <v>8148</v>
      </c>
      <c r="D208" s="12">
        <v>600</v>
      </c>
      <c r="E208" s="13">
        <v>225</v>
      </c>
      <c r="F208" s="11" t="s">
        <v>8220</v>
      </c>
      <c r="G208" s="11" t="s">
        <v>8223</v>
      </c>
      <c r="H208" s="11" t="s">
        <v>8245</v>
      </c>
      <c r="I208" s="11">
        <v>1428642000</v>
      </c>
      <c r="J208" s="11">
        <v>1426050982</v>
      </c>
      <c r="K208" s="11" t="b">
        <v>0</v>
      </c>
      <c r="L208" s="11">
        <v>4</v>
      </c>
      <c r="M208" s="11" t="b">
        <v>0</v>
      </c>
      <c r="N208" s="11" t="s">
        <v>8269</v>
      </c>
      <c r="O208" s="14">
        <v>38</v>
      </c>
      <c r="P208" s="11">
        <v>56.25</v>
      </c>
      <c r="Q208" s="16" t="s">
        <v>8315</v>
      </c>
      <c r="R208" s="11" t="s">
        <v>8316</v>
      </c>
      <c r="S208" s="21">
        <v>42074.219699074078</v>
      </c>
      <c r="T208" s="21">
        <v>42104.208333333328</v>
      </c>
    </row>
    <row r="209" spans="1:20" ht="209" x14ac:dyDescent="0.25">
      <c r="A209">
        <v>4046</v>
      </c>
      <c r="B209" s="9" t="s">
        <v>4042</v>
      </c>
      <c r="C209" s="3" t="s">
        <v>8150</v>
      </c>
      <c r="D209" s="12">
        <v>5600</v>
      </c>
      <c r="E209" s="13">
        <v>460</v>
      </c>
      <c r="F209" s="11" t="s">
        <v>8220</v>
      </c>
      <c r="G209" s="11" t="s">
        <v>8223</v>
      </c>
      <c r="H209" s="11" t="s">
        <v>8245</v>
      </c>
      <c r="I209" s="11">
        <v>1413992210</v>
      </c>
      <c r="J209" s="11">
        <v>1411400210</v>
      </c>
      <c r="K209" s="11" t="b">
        <v>0</v>
      </c>
      <c r="L209" s="11">
        <v>12</v>
      </c>
      <c r="M209" s="11" t="b">
        <v>0</v>
      </c>
      <c r="N209" s="11" t="s">
        <v>8269</v>
      </c>
      <c r="O209" s="14">
        <v>8</v>
      </c>
      <c r="P209" s="11">
        <v>38.33</v>
      </c>
      <c r="Q209" s="16" t="s">
        <v>8315</v>
      </c>
      <c r="R209" s="11" t="s">
        <v>8316</v>
      </c>
      <c r="S209" s="21">
        <v>41904.650578703702</v>
      </c>
      <c r="T209" s="21">
        <v>41934.650578703702</v>
      </c>
    </row>
    <row r="210" spans="1:20" ht="193" x14ac:dyDescent="0.25">
      <c r="A210">
        <v>4047</v>
      </c>
      <c r="B210" s="9" t="s">
        <v>4043</v>
      </c>
      <c r="C210" s="3" t="s">
        <v>8151</v>
      </c>
      <c r="D210" s="12">
        <v>5000</v>
      </c>
      <c r="E210" s="13">
        <v>110</v>
      </c>
      <c r="F210" s="11" t="s">
        <v>8220</v>
      </c>
      <c r="G210" s="11" t="s">
        <v>8223</v>
      </c>
      <c r="H210" s="11" t="s">
        <v>8245</v>
      </c>
      <c r="I210" s="11">
        <v>1420938000</v>
      </c>
      <c r="J210" s="11">
        <v>1418862743</v>
      </c>
      <c r="K210" s="11" t="b">
        <v>0</v>
      </c>
      <c r="L210" s="11">
        <v>4</v>
      </c>
      <c r="M210" s="11" t="b">
        <v>0</v>
      </c>
      <c r="N210" s="11" t="s">
        <v>8269</v>
      </c>
      <c r="O210" s="14">
        <v>2</v>
      </c>
      <c r="P210" s="11">
        <v>27.5</v>
      </c>
      <c r="Q210" s="16" t="s">
        <v>8315</v>
      </c>
      <c r="R210" s="11" t="s">
        <v>8316</v>
      </c>
      <c r="S210" s="21">
        <v>41991.022488425922</v>
      </c>
      <c r="T210" s="21">
        <v>42015.041666666672</v>
      </c>
    </row>
    <row r="211" spans="1:20" ht="193" x14ac:dyDescent="0.25">
      <c r="A211">
        <v>4049</v>
      </c>
      <c r="B211" s="9" t="s">
        <v>4045</v>
      </c>
      <c r="C211" s="3" t="s">
        <v>8153</v>
      </c>
      <c r="D211" s="12">
        <v>20000</v>
      </c>
      <c r="E211" s="13">
        <v>16</v>
      </c>
      <c r="F211" s="11" t="s">
        <v>8220</v>
      </c>
      <c r="G211" s="11" t="s">
        <v>8223</v>
      </c>
      <c r="H211" s="11" t="s">
        <v>8245</v>
      </c>
      <c r="I211" s="11">
        <v>1436914815</v>
      </c>
      <c r="J211" s="11">
        <v>1434322815</v>
      </c>
      <c r="K211" s="11" t="b">
        <v>0</v>
      </c>
      <c r="L211" s="11">
        <v>1</v>
      </c>
      <c r="M211" s="11" t="b">
        <v>0</v>
      </c>
      <c r="N211" s="11" t="s">
        <v>8269</v>
      </c>
      <c r="O211" s="14">
        <v>0</v>
      </c>
      <c r="P211" s="11">
        <v>16</v>
      </c>
      <c r="Q211" s="16" t="s">
        <v>8315</v>
      </c>
      <c r="R211" s="11" t="s">
        <v>8316</v>
      </c>
      <c r="S211" s="21">
        <v>42169.958506944444</v>
      </c>
      <c r="T211" s="21">
        <v>42199.958506944444</v>
      </c>
    </row>
    <row r="212" spans="1:20" ht="209" x14ac:dyDescent="0.25">
      <c r="A212">
        <v>4050</v>
      </c>
      <c r="B212" s="9" t="s">
        <v>4046</v>
      </c>
      <c r="C212" s="3" t="s">
        <v>8154</v>
      </c>
      <c r="D212" s="12">
        <v>1500</v>
      </c>
      <c r="E212" s="13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4">
        <v>0</v>
      </c>
      <c r="P212" s="11">
        <v>1</v>
      </c>
      <c r="Q212" s="16" t="s">
        <v>8315</v>
      </c>
      <c r="R212" s="11" t="s">
        <v>8316</v>
      </c>
      <c r="S212" s="21">
        <v>41905.636469907404</v>
      </c>
      <c r="T212" s="21">
        <v>41935.636469907404</v>
      </c>
    </row>
    <row r="213" spans="1:20" ht="177" x14ac:dyDescent="0.25">
      <c r="A213">
        <v>4051</v>
      </c>
      <c r="B213" s="9" t="s">
        <v>4047</v>
      </c>
      <c r="C213" s="3" t="s">
        <v>8155</v>
      </c>
      <c r="D213" s="12">
        <v>500</v>
      </c>
      <c r="E213" s="13">
        <v>0</v>
      </c>
      <c r="F213" s="11" t="s">
        <v>8220</v>
      </c>
      <c r="G213" s="11" t="s">
        <v>8223</v>
      </c>
      <c r="H213" s="11" t="s">
        <v>8245</v>
      </c>
      <c r="I213" s="11">
        <v>1399618380</v>
      </c>
      <c r="J213" s="11">
        <v>1399058797</v>
      </c>
      <c r="K213" s="11" t="b">
        <v>0</v>
      </c>
      <c r="L213" s="11">
        <v>0</v>
      </c>
      <c r="M213" s="11" t="b">
        <v>0</v>
      </c>
      <c r="N213" s="11" t="s">
        <v>8269</v>
      </c>
      <c r="O213" s="14">
        <v>0</v>
      </c>
      <c r="P213" s="11">
        <v>0</v>
      </c>
      <c r="Q213" s="16" t="s">
        <v>8315</v>
      </c>
      <c r="R213" s="11" t="s">
        <v>8316</v>
      </c>
      <c r="S213" s="21">
        <v>41761.810150462967</v>
      </c>
      <c r="T213" s="21">
        <v>41768.286805555559</v>
      </c>
    </row>
    <row r="214" spans="1:20" ht="225" x14ac:dyDescent="0.25">
      <c r="A214">
        <v>4052</v>
      </c>
      <c r="B214" s="9" t="s">
        <v>4048</v>
      </c>
      <c r="C214" s="3" t="s">
        <v>8156</v>
      </c>
      <c r="D214" s="12">
        <v>3000</v>
      </c>
      <c r="E214" s="13">
        <v>1126</v>
      </c>
      <c r="F214" s="11" t="s">
        <v>8220</v>
      </c>
      <c r="G214" s="11" t="s">
        <v>8223</v>
      </c>
      <c r="H214" s="11" t="s">
        <v>8245</v>
      </c>
      <c r="I214" s="11">
        <v>1413234316</v>
      </c>
      <c r="J214" s="11">
        <v>1408050316</v>
      </c>
      <c r="K214" s="11" t="b">
        <v>0</v>
      </c>
      <c r="L214" s="11">
        <v>13</v>
      </c>
      <c r="M214" s="11" t="b">
        <v>0</v>
      </c>
      <c r="N214" s="11" t="s">
        <v>8269</v>
      </c>
      <c r="O214" s="14">
        <v>38</v>
      </c>
      <c r="P214" s="11">
        <v>86.62</v>
      </c>
      <c r="Q214" s="16" t="s">
        <v>8315</v>
      </c>
      <c r="R214" s="11" t="s">
        <v>8316</v>
      </c>
      <c r="S214" s="21">
        <v>41865.878657407404</v>
      </c>
      <c r="T214" s="21">
        <v>41925.878657407404</v>
      </c>
    </row>
    <row r="215" spans="1:20" ht="177" x14ac:dyDescent="0.25">
      <c r="A215">
        <v>4054</v>
      </c>
      <c r="B215" s="9" t="s">
        <v>4050</v>
      </c>
      <c r="C215" s="3" t="s">
        <v>8158</v>
      </c>
      <c r="D215" s="12">
        <v>8880</v>
      </c>
      <c r="E215" s="13">
        <v>0</v>
      </c>
      <c r="F215" s="11" t="s">
        <v>8220</v>
      </c>
      <c r="G215" s="11" t="s">
        <v>8223</v>
      </c>
      <c r="H215" s="11" t="s">
        <v>8245</v>
      </c>
      <c r="I215" s="11">
        <v>1475294400</v>
      </c>
      <c r="J215" s="11">
        <v>1472674285</v>
      </c>
      <c r="K215" s="11" t="b">
        <v>0</v>
      </c>
      <c r="L215" s="11">
        <v>0</v>
      </c>
      <c r="M215" s="11" t="b">
        <v>0</v>
      </c>
      <c r="N215" s="11" t="s">
        <v>8269</v>
      </c>
      <c r="O215" s="14">
        <v>0</v>
      </c>
      <c r="P215" s="11">
        <v>0</v>
      </c>
      <c r="Q215" s="16" t="s">
        <v>8315</v>
      </c>
      <c r="R215" s="11" t="s">
        <v>8316</v>
      </c>
      <c r="S215" s="21">
        <v>42613.841261574074</v>
      </c>
      <c r="T215" s="21">
        <v>42644.166666666672</v>
      </c>
    </row>
    <row r="216" spans="1:20" ht="193" x14ac:dyDescent="0.25">
      <c r="A216">
        <v>4056</v>
      </c>
      <c r="B216" s="9" t="s">
        <v>4052</v>
      </c>
      <c r="C216" s="3" t="s">
        <v>8160</v>
      </c>
      <c r="D216" s="12">
        <v>1500</v>
      </c>
      <c r="E216" s="13">
        <v>795</v>
      </c>
      <c r="F216" s="11" t="s">
        <v>8220</v>
      </c>
      <c r="G216" s="11" t="s">
        <v>8223</v>
      </c>
      <c r="H216" s="11" t="s">
        <v>8245</v>
      </c>
      <c r="I216" s="11">
        <v>1467575940</v>
      </c>
      <c r="J216" s="11">
        <v>1465856639</v>
      </c>
      <c r="K216" s="11" t="b">
        <v>0</v>
      </c>
      <c r="L216" s="11">
        <v>9</v>
      </c>
      <c r="M216" s="11" t="b">
        <v>0</v>
      </c>
      <c r="N216" s="11" t="s">
        <v>8269</v>
      </c>
      <c r="O216" s="14">
        <v>53</v>
      </c>
      <c r="P216" s="11">
        <v>88.33</v>
      </c>
      <c r="Q216" s="16" t="s">
        <v>8315</v>
      </c>
      <c r="R216" s="11" t="s">
        <v>8316</v>
      </c>
      <c r="S216" s="21">
        <v>42534.933321759265</v>
      </c>
      <c r="T216" s="21">
        <v>42554.832638888889</v>
      </c>
    </row>
    <row r="217" spans="1:20" ht="209" x14ac:dyDescent="0.25">
      <c r="A217">
        <v>4058</v>
      </c>
      <c r="B217" s="9" t="s">
        <v>4054</v>
      </c>
      <c r="C217" s="3" t="s">
        <v>8162</v>
      </c>
      <c r="D217" s="12">
        <v>3750</v>
      </c>
      <c r="E217" s="13">
        <v>95</v>
      </c>
      <c r="F217" s="11" t="s">
        <v>8220</v>
      </c>
      <c r="G217" s="11" t="s">
        <v>8223</v>
      </c>
      <c r="H217" s="11" t="s">
        <v>8245</v>
      </c>
      <c r="I217" s="11">
        <v>1459483140</v>
      </c>
      <c r="J217" s="11">
        <v>1458178044</v>
      </c>
      <c r="K217" s="11" t="b">
        <v>0</v>
      </c>
      <c r="L217" s="11">
        <v>4</v>
      </c>
      <c r="M217" s="11" t="b">
        <v>0</v>
      </c>
      <c r="N217" s="11" t="s">
        <v>8269</v>
      </c>
      <c r="O217" s="14">
        <v>3</v>
      </c>
      <c r="P217" s="11">
        <v>23.75</v>
      </c>
      <c r="Q217" s="16" t="s">
        <v>8315</v>
      </c>
      <c r="R217" s="11" t="s">
        <v>8316</v>
      </c>
      <c r="S217" s="21">
        <v>42446.060694444444</v>
      </c>
      <c r="T217" s="21">
        <v>42461.165972222225</v>
      </c>
    </row>
    <row r="218" spans="1:20" ht="145" x14ac:dyDescent="0.25">
      <c r="A218">
        <v>4061</v>
      </c>
      <c r="B218" s="9" t="s">
        <v>4057</v>
      </c>
      <c r="C218" s="3" t="s">
        <v>8165</v>
      </c>
      <c r="D218" s="12">
        <v>525</v>
      </c>
      <c r="E218" s="13">
        <v>0</v>
      </c>
      <c r="F218" s="11" t="s">
        <v>8220</v>
      </c>
      <c r="G218" s="11" t="s">
        <v>8223</v>
      </c>
      <c r="H218" s="11" t="s">
        <v>8245</v>
      </c>
      <c r="I218" s="11">
        <v>1461205423</v>
      </c>
      <c r="J218" s="11">
        <v>1456025023</v>
      </c>
      <c r="K218" s="11" t="b">
        <v>0</v>
      </c>
      <c r="L218" s="11">
        <v>0</v>
      </c>
      <c r="M218" s="11" t="b">
        <v>0</v>
      </c>
      <c r="N218" s="11" t="s">
        <v>8269</v>
      </c>
      <c r="O218" s="14">
        <v>0</v>
      </c>
      <c r="P218" s="11">
        <v>0</v>
      </c>
      <c r="Q218" s="16" t="s">
        <v>8315</v>
      </c>
      <c r="R218" s="11" t="s">
        <v>8316</v>
      </c>
      <c r="S218" s="21">
        <v>42421.141469907408</v>
      </c>
      <c r="T218" s="21">
        <v>42481.099803240737</v>
      </c>
    </row>
    <row r="219" spans="1:20" ht="209" x14ac:dyDescent="0.25">
      <c r="A219">
        <v>4062</v>
      </c>
      <c r="B219" s="9" t="s">
        <v>4058</v>
      </c>
      <c r="C219" s="3" t="s">
        <v>8166</v>
      </c>
      <c r="D219" s="12">
        <v>20000</v>
      </c>
      <c r="E219" s="13">
        <v>490</v>
      </c>
      <c r="F219" s="11" t="s">
        <v>8220</v>
      </c>
      <c r="G219" s="11" t="s">
        <v>8223</v>
      </c>
      <c r="H219" s="11" t="s">
        <v>8245</v>
      </c>
      <c r="I219" s="11">
        <v>1467481468</v>
      </c>
      <c r="J219" s="11">
        <v>1464889468</v>
      </c>
      <c r="K219" s="11" t="b">
        <v>0</v>
      </c>
      <c r="L219" s="11">
        <v>3</v>
      </c>
      <c r="M219" s="11" t="b">
        <v>0</v>
      </c>
      <c r="N219" s="11" t="s">
        <v>8269</v>
      </c>
      <c r="O219" s="14">
        <v>2</v>
      </c>
      <c r="P219" s="11">
        <v>163.33000000000001</v>
      </c>
      <c r="Q219" s="16" t="s">
        <v>8315</v>
      </c>
      <c r="R219" s="11" t="s">
        <v>8316</v>
      </c>
      <c r="S219" s="21">
        <v>42523.739212962959</v>
      </c>
      <c r="T219" s="21">
        <v>42553.739212962959</v>
      </c>
    </row>
    <row r="220" spans="1:20" ht="145" x14ac:dyDescent="0.25">
      <c r="A220">
        <v>4065</v>
      </c>
      <c r="B220" s="9" t="s">
        <v>4061</v>
      </c>
      <c r="C220" s="3" t="s">
        <v>8169</v>
      </c>
      <c r="D220" s="12">
        <v>4000</v>
      </c>
      <c r="E220" s="13">
        <v>27</v>
      </c>
      <c r="F220" s="11" t="s">
        <v>8220</v>
      </c>
      <c r="G220" s="11" t="s">
        <v>8223</v>
      </c>
      <c r="H220" s="11" t="s">
        <v>8245</v>
      </c>
      <c r="I220" s="11">
        <v>1407883811</v>
      </c>
      <c r="J220" s="11">
        <v>1405291811</v>
      </c>
      <c r="K220" s="11" t="b">
        <v>0</v>
      </c>
      <c r="L220" s="11">
        <v>4</v>
      </c>
      <c r="M220" s="11" t="b">
        <v>0</v>
      </c>
      <c r="N220" s="11" t="s">
        <v>8269</v>
      </c>
      <c r="O220" s="14">
        <v>1</v>
      </c>
      <c r="P220" s="11">
        <v>6.75</v>
      </c>
      <c r="Q220" s="16" t="s">
        <v>8315</v>
      </c>
      <c r="R220" s="11" t="s">
        <v>8316</v>
      </c>
      <c r="S220" s="21">
        <v>41833.951516203706</v>
      </c>
      <c r="T220" s="21">
        <v>41863.951516203706</v>
      </c>
    </row>
    <row r="221" spans="1:20" ht="225" x14ac:dyDescent="0.25">
      <c r="A221">
        <v>4066</v>
      </c>
      <c r="B221" s="9" t="s">
        <v>4062</v>
      </c>
      <c r="C221" s="3" t="s">
        <v>8170</v>
      </c>
      <c r="D221" s="12">
        <v>15000</v>
      </c>
      <c r="E221" s="13">
        <v>25</v>
      </c>
      <c r="F221" s="11" t="s">
        <v>8220</v>
      </c>
      <c r="G221" s="11" t="s">
        <v>8223</v>
      </c>
      <c r="H221" s="11" t="s">
        <v>8245</v>
      </c>
      <c r="I221" s="11">
        <v>1463619388</v>
      </c>
      <c r="J221" s="11">
        <v>1461027388</v>
      </c>
      <c r="K221" s="11" t="b">
        <v>0</v>
      </c>
      <c r="L221" s="11">
        <v>1</v>
      </c>
      <c r="M221" s="11" t="b">
        <v>0</v>
      </c>
      <c r="N221" s="11" t="s">
        <v>8269</v>
      </c>
      <c r="O221" s="14">
        <v>0</v>
      </c>
      <c r="P221" s="11">
        <v>25</v>
      </c>
      <c r="Q221" s="16" t="s">
        <v>8315</v>
      </c>
      <c r="R221" s="11" t="s">
        <v>8316</v>
      </c>
      <c r="S221" s="21">
        <v>42479.039212962962</v>
      </c>
      <c r="T221" s="21">
        <v>42509.039212962962</v>
      </c>
    </row>
    <row r="222" spans="1:20" ht="209" x14ac:dyDescent="0.25">
      <c r="A222">
        <v>4067</v>
      </c>
      <c r="B222" s="9" t="s">
        <v>4063</v>
      </c>
      <c r="C222" s="3" t="s">
        <v>7998</v>
      </c>
      <c r="D222" s="12">
        <v>5000</v>
      </c>
      <c r="E222" s="13">
        <v>3045</v>
      </c>
      <c r="F222" s="11" t="s">
        <v>8220</v>
      </c>
      <c r="G222" s="11" t="s">
        <v>8223</v>
      </c>
      <c r="H222" s="11" t="s">
        <v>8245</v>
      </c>
      <c r="I222" s="11">
        <v>1443408550</v>
      </c>
      <c r="J222" s="11">
        <v>1439952550</v>
      </c>
      <c r="K222" s="11" t="b">
        <v>0</v>
      </c>
      <c r="L222" s="11">
        <v>17</v>
      </c>
      <c r="M222" s="11" t="b">
        <v>0</v>
      </c>
      <c r="N222" s="11" t="s">
        <v>8269</v>
      </c>
      <c r="O222" s="14">
        <v>61</v>
      </c>
      <c r="P222" s="11">
        <v>179.12</v>
      </c>
      <c r="Q222" s="16" t="s">
        <v>8315</v>
      </c>
      <c r="R222" s="11" t="s">
        <v>8316</v>
      </c>
      <c r="S222" s="21">
        <v>42235.117476851854</v>
      </c>
      <c r="T222" s="21">
        <v>42275.117476851854</v>
      </c>
    </row>
    <row r="223" spans="1:20" ht="161" x14ac:dyDescent="0.25">
      <c r="A223">
        <v>4068</v>
      </c>
      <c r="B223" s="9" t="s">
        <v>4064</v>
      </c>
      <c r="C223" s="3" t="s">
        <v>8171</v>
      </c>
      <c r="D223" s="12">
        <v>3495</v>
      </c>
      <c r="E223" s="13">
        <v>34.950000000000003</v>
      </c>
      <c r="F223" s="11" t="s">
        <v>8220</v>
      </c>
      <c r="G223" s="11" t="s">
        <v>8223</v>
      </c>
      <c r="H223" s="11" t="s">
        <v>8245</v>
      </c>
      <c r="I223" s="11">
        <v>1484348700</v>
      </c>
      <c r="J223" s="11">
        <v>1481756855</v>
      </c>
      <c r="K223" s="11" t="b">
        <v>0</v>
      </c>
      <c r="L223" s="11">
        <v>1</v>
      </c>
      <c r="M223" s="11" t="b">
        <v>0</v>
      </c>
      <c r="N223" s="11" t="s">
        <v>8269</v>
      </c>
      <c r="O223" s="14">
        <v>1</v>
      </c>
      <c r="P223" s="11">
        <v>34.950000000000003</v>
      </c>
      <c r="Q223" s="16" t="s">
        <v>8315</v>
      </c>
      <c r="R223" s="11" t="s">
        <v>8316</v>
      </c>
      <c r="S223" s="21">
        <v>42718.963599537034</v>
      </c>
      <c r="T223" s="21">
        <v>42748.961805555555</v>
      </c>
    </row>
    <row r="224" spans="1:20" ht="177" x14ac:dyDescent="0.25">
      <c r="A224">
        <v>4070</v>
      </c>
      <c r="B224" s="9" t="s">
        <v>4066</v>
      </c>
      <c r="C224" s="3" t="s">
        <v>8173</v>
      </c>
      <c r="D224" s="12">
        <v>1000</v>
      </c>
      <c r="E224" s="13">
        <v>165</v>
      </c>
      <c r="F224" s="11" t="s">
        <v>8220</v>
      </c>
      <c r="G224" s="11" t="s">
        <v>8223</v>
      </c>
      <c r="H224" s="11" t="s">
        <v>8245</v>
      </c>
      <c r="I224" s="11">
        <v>1425178800</v>
      </c>
      <c r="J224" s="11">
        <v>1422374420</v>
      </c>
      <c r="K224" s="11" t="b">
        <v>0</v>
      </c>
      <c r="L224" s="11">
        <v>6</v>
      </c>
      <c r="M224" s="11" t="b">
        <v>0</v>
      </c>
      <c r="N224" s="11" t="s">
        <v>8269</v>
      </c>
      <c r="O224" s="14">
        <v>17</v>
      </c>
      <c r="P224" s="11">
        <v>27.5</v>
      </c>
      <c r="Q224" s="16" t="s">
        <v>8315</v>
      </c>
      <c r="R224" s="11" t="s">
        <v>8316</v>
      </c>
      <c r="S224" s="21">
        <v>42031.666898148149</v>
      </c>
      <c r="T224" s="21">
        <v>42064.125</v>
      </c>
    </row>
    <row r="225" spans="1:20" ht="209" x14ac:dyDescent="0.25">
      <c r="A225">
        <v>4073</v>
      </c>
      <c r="B225" s="9" t="s">
        <v>4069</v>
      </c>
      <c r="C225" s="3" t="s">
        <v>8176</v>
      </c>
      <c r="D225" s="12">
        <v>3500</v>
      </c>
      <c r="E225" s="13">
        <v>37</v>
      </c>
      <c r="F225" s="11" t="s">
        <v>8220</v>
      </c>
      <c r="G225" s="11" t="s">
        <v>8223</v>
      </c>
      <c r="H225" s="11" t="s">
        <v>8245</v>
      </c>
      <c r="I225" s="11">
        <v>1431144000</v>
      </c>
      <c r="J225" s="11">
        <v>1426407426</v>
      </c>
      <c r="K225" s="11" t="b">
        <v>0</v>
      </c>
      <c r="L225" s="11">
        <v>2</v>
      </c>
      <c r="M225" s="11" t="b">
        <v>0</v>
      </c>
      <c r="N225" s="11" t="s">
        <v>8269</v>
      </c>
      <c r="O225" s="14">
        <v>1</v>
      </c>
      <c r="P225" s="11">
        <v>18.5</v>
      </c>
      <c r="Q225" s="16" t="s">
        <v>8315</v>
      </c>
      <c r="R225" s="11" t="s">
        <v>8316</v>
      </c>
      <c r="S225" s="21">
        <v>42078.34520833334</v>
      </c>
      <c r="T225" s="21">
        <v>42133.166666666672</v>
      </c>
    </row>
    <row r="226" spans="1:20" ht="177" x14ac:dyDescent="0.25">
      <c r="A226">
        <v>4076</v>
      </c>
      <c r="B226" s="9" t="s">
        <v>4072</v>
      </c>
      <c r="C226" s="3" t="s">
        <v>8179</v>
      </c>
      <c r="D226" s="12">
        <v>700</v>
      </c>
      <c r="E226" s="13">
        <v>0</v>
      </c>
      <c r="F226" s="11" t="s">
        <v>8220</v>
      </c>
      <c r="G226" s="11" t="s">
        <v>8223</v>
      </c>
      <c r="H226" s="11" t="s">
        <v>8245</v>
      </c>
      <c r="I226" s="11">
        <v>1413921060</v>
      </c>
      <c r="J226" s="11">
        <v>1411499149</v>
      </c>
      <c r="K226" s="11" t="b">
        <v>0</v>
      </c>
      <c r="L226" s="11">
        <v>0</v>
      </c>
      <c r="M226" s="11" t="b">
        <v>0</v>
      </c>
      <c r="N226" s="11" t="s">
        <v>8269</v>
      </c>
      <c r="O226" s="14">
        <v>0</v>
      </c>
      <c r="P226" s="11">
        <v>0</v>
      </c>
      <c r="Q226" s="16" t="s">
        <v>8315</v>
      </c>
      <c r="R226" s="11" t="s">
        <v>8316</v>
      </c>
      <c r="S226" s="21">
        <v>41905.795706018522</v>
      </c>
      <c r="T226" s="21">
        <v>41933.82708333333</v>
      </c>
    </row>
    <row r="227" spans="1:20" ht="225" x14ac:dyDescent="0.25">
      <c r="A227">
        <v>4077</v>
      </c>
      <c r="B227" s="9" t="s">
        <v>4073</v>
      </c>
      <c r="C227" s="3" t="s">
        <v>8180</v>
      </c>
      <c r="D227" s="12">
        <v>15000</v>
      </c>
      <c r="E227" s="13">
        <v>1335</v>
      </c>
      <c r="F227" s="11" t="s">
        <v>8220</v>
      </c>
      <c r="G227" s="11" t="s">
        <v>8223</v>
      </c>
      <c r="H227" s="11" t="s">
        <v>8245</v>
      </c>
      <c r="I227" s="11">
        <v>1482339794</v>
      </c>
      <c r="J227" s="11">
        <v>1479747794</v>
      </c>
      <c r="K227" s="11" t="b">
        <v>0</v>
      </c>
      <c r="L227" s="11">
        <v>6</v>
      </c>
      <c r="M227" s="11" t="b">
        <v>0</v>
      </c>
      <c r="N227" s="11" t="s">
        <v>8269</v>
      </c>
      <c r="O227" s="14">
        <v>9</v>
      </c>
      <c r="P227" s="11">
        <v>222.5</v>
      </c>
      <c r="Q227" s="16" t="s">
        <v>8315</v>
      </c>
      <c r="R227" s="11" t="s">
        <v>8316</v>
      </c>
      <c r="S227" s="21">
        <v>42695.7105787037</v>
      </c>
      <c r="T227" s="21">
        <v>42725.7105787037</v>
      </c>
    </row>
    <row r="228" spans="1:20" ht="193" x14ac:dyDescent="0.25">
      <c r="A228">
        <v>4079</v>
      </c>
      <c r="B228" s="9" t="s">
        <v>4075</v>
      </c>
      <c r="C228" s="3" t="s">
        <v>8182</v>
      </c>
      <c r="D228" s="12">
        <v>3000</v>
      </c>
      <c r="E228" s="13">
        <v>5</v>
      </c>
      <c r="F228" s="11" t="s">
        <v>8220</v>
      </c>
      <c r="G228" s="11" t="s">
        <v>8223</v>
      </c>
      <c r="H228" s="11" t="s">
        <v>8245</v>
      </c>
      <c r="I228" s="11">
        <v>1466375521</v>
      </c>
      <c r="J228" s="11">
        <v>1463783521</v>
      </c>
      <c r="K228" s="11" t="b">
        <v>0</v>
      </c>
      <c r="L228" s="11">
        <v>1</v>
      </c>
      <c r="M228" s="11" t="b">
        <v>0</v>
      </c>
      <c r="N228" s="11" t="s">
        <v>8269</v>
      </c>
      <c r="O228" s="14">
        <v>0</v>
      </c>
      <c r="P228" s="11">
        <v>5</v>
      </c>
      <c r="Q228" s="16" t="s">
        <v>8315</v>
      </c>
      <c r="R228" s="11" t="s">
        <v>8316</v>
      </c>
      <c r="S228" s="21">
        <v>42510.938900462963</v>
      </c>
      <c r="T228" s="21">
        <v>42540.938900462963</v>
      </c>
    </row>
    <row r="229" spans="1:20" ht="193" x14ac:dyDescent="0.25">
      <c r="A229">
        <v>4080</v>
      </c>
      <c r="B229" s="9" t="s">
        <v>4076</v>
      </c>
      <c r="C229" s="3" t="s">
        <v>8183</v>
      </c>
      <c r="D229" s="12">
        <v>3000</v>
      </c>
      <c r="E229" s="13">
        <v>0</v>
      </c>
      <c r="F229" s="11" t="s">
        <v>8220</v>
      </c>
      <c r="G229" s="11" t="s">
        <v>8223</v>
      </c>
      <c r="H229" s="11" t="s">
        <v>8245</v>
      </c>
      <c r="I229" s="11">
        <v>1465930440</v>
      </c>
      <c r="J229" s="11">
        <v>1463849116</v>
      </c>
      <c r="K229" s="11" t="b">
        <v>0</v>
      </c>
      <c r="L229" s="11">
        <v>0</v>
      </c>
      <c r="M229" s="11" t="b">
        <v>0</v>
      </c>
      <c r="N229" s="11" t="s">
        <v>8269</v>
      </c>
      <c r="O229" s="14">
        <v>0</v>
      </c>
      <c r="P229" s="11">
        <v>0</v>
      </c>
      <c r="Q229" s="16" t="s">
        <v>8315</v>
      </c>
      <c r="R229" s="11" t="s">
        <v>8316</v>
      </c>
      <c r="S229" s="21">
        <v>42511.698101851856</v>
      </c>
      <c r="T229" s="21">
        <v>42535.787500000006</v>
      </c>
    </row>
    <row r="230" spans="1:20" ht="177" x14ac:dyDescent="0.25">
      <c r="A230">
        <v>4081</v>
      </c>
      <c r="B230" s="9" t="s">
        <v>4077</v>
      </c>
      <c r="C230" s="3" t="s">
        <v>8184</v>
      </c>
      <c r="D230" s="12">
        <v>2224</v>
      </c>
      <c r="E230" s="13">
        <v>350</v>
      </c>
      <c r="F230" s="11" t="s">
        <v>8220</v>
      </c>
      <c r="G230" s="11" t="s">
        <v>8223</v>
      </c>
      <c r="H230" s="11" t="s">
        <v>8245</v>
      </c>
      <c r="I230" s="11">
        <v>1425819425</v>
      </c>
      <c r="J230" s="11">
        <v>1423231025</v>
      </c>
      <c r="K230" s="11" t="b">
        <v>0</v>
      </c>
      <c r="L230" s="11">
        <v>12</v>
      </c>
      <c r="M230" s="11" t="b">
        <v>0</v>
      </c>
      <c r="N230" s="11" t="s">
        <v>8269</v>
      </c>
      <c r="O230" s="14">
        <v>16</v>
      </c>
      <c r="P230" s="11">
        <v>29.17</v>
      </c>
      <c r="Q230" s="16" t="s">
        <v>8315</v>
      </c>
      <c r="R230" s="11" t="s">
        <v>8316</v>
      </c>
      <c r="S230" s="21">
        <v>42041.581307870365</v>
      </c>
      <c r="T230" s="21">
        <v>42071.539641203708</v>
      </c>
    </row>
    <row r="231" spans="1:20" ht="209" x14ac:dyDescent="0.25">
      <c r="A231">
        <v>4082</v>
      </c>
      <c r="B231" s="9" t="s">
        <v>4078</v>
      </c>
      <c r="C231" s="3" t="s">
        <v>8185</v>
      </c>
      <c r="D231" s="12">
        <v>150</v>
      </c>
      <c r="E231" s="13">
        <v>3</v>
      </c>
      <c r="F231" s="11" t="s">
        <v>8220</v>
      </c>
      <c r="G231" s="11" t="s">
        <v>8223</v>
      </c>
      <c r="H231" s="11" t="s">
        <v>8245</v>
      </c>
      <c r="I231" s="11">
        <v>1447542000</v>
      </c>
      <c r="J231" s="11">
        <v>1446179553</v>
      </c>
      <c r="K231" s="11" t="b">
        <v>0</v>
      </c>
      <c r="L231" s="11">
        <v>2</v>
      </c>
      <c r="M231" s="11" t="b">
        <v>0</v>
      </c>
      <c r="N231" s="11" t="s">
        <v>8269</v>
      </c>
      <c r="O231" s="14">
        <v>2</v>
      </c>
      <c r="P231" s="11">
        <v>1.5</v>
      </c>
      <c r="Q231" s="16" t="s">
        <v>8315</v>
      </c>
      <c r="R231" s="11" t="s">
        <v>8316</v>
      </c>
      <c r="S231" s="21">
        <v>42307.189270833333</v>
      </c>
      <c r="T231" s="21">
        <v>42322.958333333328</v>
      </c>
    </row>
    <row r="232" spans="1:20" ht="209" x14ac:dyDescent="0.25">
      <c r="A232">
        <v>4083</v>
      </c>
      <c r="B232" s="9" t="s">
        <v>4079</v>
      </c>
      <c r="C232" s="3" t="s">
        <v>8186</v>
      </c>
      <c r="D232" s="12">
        <v>3500</v>
      </c>
      <c r="E232" s="13">
        <v>759</v>
      </c>
      <c r="F232" s="11" t="s">
        <v>8220</v>
      </c>
      <c r="G232" s="11" t="s">
        <v>8223</v>
      </c>
      <c r="H232" s="11" t="s">
        <v>8245</v>
      </c>
      <c r="I232" s="11">
        <v>1452795416</v>
      </c>
      <c r="J232" s="11">
        <v>1450203416</v>
      </c>
      <c r="K232" s="11" t="b">
        <v>0</v>
      </c>
      <c r="L232" s="11">
        <v>6</v>
      </c>
      <c r="M232" s="11" t="b">
        <v>0</v>
      </c>
      <c r="N232" s="11" t="s">
        <v>8269</v>
      </c>
      <c r="O232" s="14">
        <v>22</v>
      </c>
      <c r="P232" s="11">
        <v>126.5</v>
      </c>
      <c r="Q232" s="16" t="s">
        <v>8315</v>
      </c>
      <c r="R232" s="11" t="s">
        <v>8316</v>
      </c>
      <c r="S232" s="21">
        <v>42353.761759259258</v>
      </c>
      <c r="T232" s="21">
        <v>42383.761759259258</v>
      </c>
    </row>
    <row r="233" spans="1:20" ht="209" x14ac:dyDescent="0.25">
      <c r="A233">
        <v>4085</v>
      </c>
      <c r="B233" s="9" t="s">
        <v>4081</v>
      </c>
      <c r="C233" s="3" t="s">
        <v>8188</v>
      </c>
      <c r="D233" s="12">
        <v>3500</v>
      </c>
      <c r="E233" s="13">
        <v>10</v>
      </c>
      <c r="F233" s="11" t="s">
        <v>8220</v>
      </c>
      <c r="G233" s="11" t="s">
        <v>8223</v>
      </c>
      <c r="H233" s="11" t="s">
        <v>8245</v>
      </c>
      <c r="I233" s="11">
        <v>1427169540</v>
      </c>
      <c r="J233" s="11">
        <v>1424701775</v>
      </c>
      <c r="K233" s="11" t="b">
        <v>0</v>
      </c>
      <c r="L233" s="11">
        <v>1</v>
      </c>
      <c r="M233" s="11" t="b">
        <v>0</v>
      </c>
      <c r="N233" s="11" t="s">
        <v>8269</v>
      </c>
      <c r="O233" s="14">
        <v>0</v>
      </c>
      <c r="P233" s="11">
        <v>10</v>
      </c>
      <c r="Q233" s="16" t="s">
        <v>8315</v>
      </c>
      <c r="R233" s="11" t="s">
        <v>8316</v>
      </c>
      <c r="S233" s="21">
        <v>42058.603877314818</v>
      </c>
      <c r="T233" s="21">
        <v>42087.165972222225</v>
      </c>
    </row>
    <row r="234" spans="1:20" ht="193" x14ac:dyDescent="0.25">
      <c r="A234">
        <v>4086</v>
      </c>
      <c r="B234" s="9" t="s">
        <v>4082</v>
      </c>
      <c r="C234" s="3" t="s">
        <v>8189</v>
      </c>
      <c r="D234" s="12">
        <v>1000</v>
      </c>
      <c r="E234" s="13">
        <v>47</v>
      </c>
      <c r="F234" s="11" t="s">
        <v>8220</v>
      </c>
      <c r="G234" s="11" t="s">
        <v>8223</v>
      </c>
      <c r="H234" s="11" t="s">
        <v>8245</v>
      </c>
      <c r="I234" s="11">
        <v>1448078400</v>
      </c>
      <c r="J234" s="11">
        <v>1445985299</v>
      </c>
      <c r="K234" s="11" t="b">
        <v>0</v>
      </c>
      <c r="L234" s="11">
        <v>5</v>
      </c>
      <c r="M234" s="11" t="b">
        <v>0</v>
      </c>
      <c r="N234" s="11" t="s">
        <v>8269</v>
      </c>
      <c r="O234" s="14">
        <v>5</v>
      </c>
      <c r="P234" s="11">
        <v>9.4</v>
      </c>
      <c r="Q234" s="16" t="s">
        <v>8315</v>
      </c>
      <c r="R234" s="11" t="s">
        <v>8316</v>
      </c>
      <c r="S234" s="21">
        <v>42304.940960648149</v>
      </c>
      <c r="T234" s="21">
        <v>42329.166666666672</v>
      </c>
    </row>
    <row r="235" spans="1:20" ht="65" x14ac:dyDescent="0.25">
      <c r="A235">
        <v>4087</v>
      </c>
      <c r="B235" s="9" t="s">
        <v>4083</v>
      </c>
      <c r="C235" s="3" t="s">
        <v>8190</v>
      </c>
      <c r="D235" s="12">
        <v>9600</v>
      </c>
      <c r="E235" s="13">
        <v>0</v>
      </c>
      <c r="F235" s="11" t="s">
        <v>8220</v>
      </c>
      <c r="G235" s="11" t="s">
        <v>8223</v>
      </c>
      <c r="H235" s="11" t="s">
        <v>8245</v>
      </c>
      <c r="I235" s="11">
        <v>1468777786</v>
      </c>
      <c r="J235" s="11">
        <v>1466185786</v>
      </c>
      <c r="K235" s="11" t="b">
        <v>0</v>
      </c>
      <c r="L235" s="11">
        <v>0</v>
      </c>
      <c r="M235" s="11" t="b">
        <v>0</v>
      </c>
      <c r="N235" s="11" t="s">
        <v>8269</v>
      </c>
      <c r="O235" s="14">
        <v>0</v>
      </c>
      <c r="P235" s="11">
        <v>0</v>
      </c>
      <c r="Q235" s="16" t="s">
        <v>8315</v>
      </c>
      <c r="R235" s="11" t="s">
        <v>8316</v>
      </c>
      <c r="S235" s="21">
        <v>42538.742893518516</v>
      </c>
      <c r="T235" s="21">
        <v>42568.742893518516</v>
      </c>
    </row>
    <row r="236" spans="1:20" ht="209" x14ac:dyDescent="0.25">
      <c r="A236">
        <v>4089</v>
      </c>
      <c r="B236" s="9" t="s">
        <v>4085</v>
      </c>
      <c r="C236" s="3" t="s">
        <v>8192</v>
      </c>
      <c r="D236" s="12">
        <v>5000</v>
      </c>
      <c r="E236" s="13">
        <v>240</v>
      </c>
      <c r="F236" s="11" t="s">
        <v>8220</v>
      </c>
      <c r="G236" s="11" t="s">
        <v>8223</v>
      </c>
      <c r="H236" s="11" t="s">
        <v>8245</v>
      </c>
      <c r="I236" s="11">
        <v>1433093700</v>
      </c>
      <c r="J236" s="11">
        <v>1430242488</v>
      </c>
      <c r="K236" s="11" t="b">
        <v>0</v>
      </c>
      <c r="L236" s="11">
        <v>8</v>
      </c>
      <c r="M236" s="11" t="b">
        <v>0</v>
      </c>
      <c r="N236" s="11" t="s">
        <v>8269</v>
      </c>
      <c r="O236" s="14">
        <v>5</v>
      </c>
      <c r="P236" s="11">
        <v>30</v>
      </c>
      <c r="Q236" s="16" t="s">
        <v>8315</v>
      </c>
      <c r="R236" s="11" t="s">
        <v>8316</v>
      </c>
      <c r="S236" s="21">
        <v>42122.732499999998</v>
      </c>
      <c r="T236" s="21">
        <v>42155.732638888891</v>
      </c>
    </row>
    <row r="237" spans="1:20" ht="193" x14ac:dyDescent="0.25">
      <c r="A237">
        <v>4090</v>
      </c>
      <c r="B237" s="9" t="s">
        <v>4086</v>
      </c>
      <c r="C237" s="3" t="s">
        <v>8193</v>
      </c>
      <c r="D237" s="12">
        <v>1000</v>
      </c>
      <c r="E237" s="13">
        <v>32</v>
      </c>
      <c r="F237" s="11" t="s">
        <v>8220</v>
      </c>
      <c r="G237" s="11" t="s">
        <v>8223</v>
      </c>
      <c r="H237" s="11" t="s">
        <v>8245</v>
      </c>
      <c r="I237" s="11">
        <v>1438959600</v>
      </c>
      <c r="J237" s="11">
        <v>1437754137</v>
      </c>
      <c r="K237" s="11" t="b">
        <v>0</v>
      </c>
      <c r="L237" s="11">
        <v>3</v>
      </c>
      <c r="M237" s="11" t="b">
        <v>0</v>
      </c>
      <c r="N237" s="11" t="s">
        <v>8269</v>
      </c>
      <c r="O237" s="14">
        <v>3</v>
      </c>
      <c r="P237" s="11">
        <v>10.67</v>
      </c>
      <c r="Q237" s="16" t="s">
        <v>8315</v>
      </c>
      <c r="R237" s="11" t="s">
        <v>8316</v>
      </c>
      <c r="S237" s="21">
        <v>42209.67288194444</v>
      </c>
      <c r="T237" s="21">
        <v>42223.625</v>
      </c>
    </row>
    <row r="238" spans="1:20" ht="225" x14ac:dyDescent="0.25">
      <c r="A238">
        <v>4091</v>
      </c>
      <c r="B238" s="9" t="s">
        <v>4087</v>
      </c>
      <c r="C238" s="3" t="s">
        <v>8194</v>
      </c>
      <c r="D238" s="12">
        <v>1600</v>
      </c>
      <c r="E238" s="13">
        <v>204</v>
      </c>
      <c r="F238" s="11" t="s">
        <v>8220</v>
      </c>
      <c r="G238" s="11" t="s">
        <v>8223</v>
      </c>
      <c r="H238" s="11" t="s">
        <v>8245</v>
      </c>
      <c r="I238" s="11">
        <v>1421410151</v>
      </c>
      <c r="J238" s="11">
        <v>1418818151</v>
      </c>
      <c r="K238" s="11" t="b">
        <v>0</v>
      </c>
      <c r="L238" s="11">
        <v>8</v>
      </c>
      <c r="M238" s="11" t="b">
        <v>0</v>
      </c>
      <c r="N238" s="11" t="s">
        <v>8269</v>
      </c>
      <c r="O238" s="14">
        <v>13</v>
      </c>
      <c r="P238" s="11">
        <v>25.5</v>
      </c>
      <c r="Q238" s="16" t="s">
        <v>8315</v>
      </c>
      <c r="R238" s="11" t="s">
        <v>8316</v>
      </c>
      <c r="S238" s="21">
        <v>41990.506377314814</v>
      </c>
      <c r="T238" s="21">
        <v>42020.506377314814</v>
      </c>
    </row>
    <row r="239" spans="1:20" ht="209" x14ac:dyDescent="0.25">
      <c r="A239">
        <v>4092</v>
      </c>
      <c r="B239" s="9" t="s">
        <v>4088</v>
      </c>
      <c r="C239" s="3" t="s">
        <v>8195</v>
      </c>
      <c r="D239" s="12">
        <v>110000</v>
      </c>
      <c r="E239" s="13">
        <v>20</v>
      </c>
      <c r="F239" s="11" t="s">
        <v>8220</v>
      </c>
      <c r="G239" s="11" t="s">
        <v>8223</v>
      </c>
      <c r="H239" s="11" t="s">
        <v>8245</v>
      </c>
      <c r="I239" s="11">
        <v>1428205247</v>
      </c>
      <c r="J239" s="11">
        <v>1423024847</v>
      </c>
      <c r="K239" s="11" t="b">
        <v>0</v>
      </c>
      <c r="L239" s="11">
        <v>1</v>
      </c>
      <c r="M239" s="11" t="b">
        <v>0</v>
      </c>
      <c r="N239" s="11" t="s">
        <v>8269</v>
      </c>
      <c r="O239" s="14">
        <v>0</v>
      </c>
      <c r="P239" s="11">
        <v>20</v>
      </c>
      <c r="Q239" s="16" t="s">
        <v>8315</v>
      </c>
      <c r="R239" s="11" t="s">
        <v>8316</v>
      </c>
      <c r="S239" s="21">
        <v>42039.194988425923</v>
      </c>
      <c r="T239" s="21">
        <v>42099.153321759266</v>
      </c>
    </row>
    <row r="240" spans="1:20" ht="193" x14ac:dyDescent="0.25">
      <c r="A240">
        <v>4094</v>
      </c>
      <c r="B240" s="9" t="s">
        <v>4090</v>
      </c>
      <c r="C240" s="3" t="s">
        <v>8197</v>
      </c>
      <c r="D240" s="12">
        <v>2000</v>
      </c>
      <c r="E240" s="13">
        <v>730</v>
      </c>
      <c r="F240" s="11" t="s">
        <v>8220</v>
      </c>
      <c r="G240" s="11" t="s">
        <v>8223</v>
      </c>
      <c r="H240" s="11" t="s">
        <v>8245</v>
      </c>
      <c r="I240" s="11">
        <v>1413953940</v>
      </c>
      <c r="J240" s="11">
        <v>1410141900</v>
      </c>
      <c r="K240" s="11" t="b">
        <v>0</v>
      </c>
      <c r="L240" s="11">
        <v>8</v>
      </c>
      <c r="M240" s="11" t="b">
        <v>0</v>
      </c>
      <c r="N240" s="11" t="s">
        <v>8269</v>
      </c>
      <c r="O240" s="14">
        <v>37</v>
      </c>
      <c r="P240" s="11">
        <v>91.25</v>
      </c>
      <c r="Q240" s="16" t="s">
        <v>8315</v>
      </c>
      <c r="R240" s="11" t="s">
        <v>8316</v>
      </c>
      <c r="S240" s="21">
        <v>41890.086805555555</v>
      </c>
      <c r="T240" s="21">
        <v>41934.207638888889</v>
      </c>
    </row>
    <row r="241" spans="1:20" ht="161" x14ac:dyDescent="0.25">
      <c r="A241">
        <v>4098</v>
      </c>
      <c r="B241" s="9" t="s">
        <v>4094</v>
      </c>
      <c r="C241" s="3" t="s">
        <v>8201</v>
      </c>
      <c r="D241" s="12">
        <v>75000</v>
      </c>
      <c r="E241" s="13">
        <v>0</v>
      </c>
      <c r="F241" s="11" t="s">
        <v>8220</v>
      </c>
      <c r="G241" s="11" t="s">
        <v>8223</v>
      </c>
      <c r="H241" s="11" t="s">
        <v>8245</v>
      </c>
      <c r="I241" s="11">
        <v>1465060797</v>
      </c>
      <c r="J241" s="11">
        <v>1462468797</v>
      </c>
      <c r="K241" s="11" t="b">
        <v>0</v>
      </c>
      <c r="L241" s="11">
        <v>0</v>
      </c>
      <c r="M241" s="11" t="b">
        <v>0</v>
      </c>
      <c r="N241" s="11" t="s">
        <v>8269</v>
      </c>
      <c r="O241" s="14">
        <v>0</v>
      </c>
      <c r="P241" s="11">
        <v>0</v>
      </c>
      <c r="Q241" s="16" t="s">
        <v>8315</v>
      </c>
      <c r="R241" s="11" t="s">
        <v>8316</v>
      </c>
      <c r="S241" s="21">
        <v>42495.722187499996</v>
      </c>
      <c r="T241" s="21">
        <v>42525.722187499996</v>
      </c>
    </row>
    <row r="242" spans="1:20" ht="225" x14ac:dyDescent="0.25">
      <c r="A242">
        <v>4099</v>
      </c>
      <c r="B242" s="9" t="s">
        <v>4095</v>
      </c>
      <c r="C242" s="3" t="s">
        <v>8202</v>
      </c>
      <c r="D242" s="12">
        <v>4500</v>
      </c>
      <c r="E242" s="13">
        <v>50</v>
      </c>
      <c r="F242" s="11" t="s">
        <v>8220</v>
      </c>
      <c r="G242" s="11" t="s">
        <v>8223</v>
      </c>
      <c r="H242" s="11" t="s">
        <v>8245</v>
      </c>
      <c r="I242" s="11">
        <v>1472847873</v>
      </c>
      <c r="J242" s="11">
        <v>1468959873</v>
      </c>
      <c r="K242" s="11" t="b">
        <v>0</v>
      </c>
      <c r="L242" s="11">
        <v>1</v>
      </c>
      <c r="M242" s="11" t="b">
        <v>0</v>
      </c>
      <c r="N242" s="11" t="s">
        <v>8269</v>
      </c>
      <c r="O242" s="14">
        <v>1</v>
      </c>
      <c r="P242" s="11">
        <v>50</v>
      </c>
      <c r="Q242" s="16" t="s">
        <v>8315</v>
      </c>
      <c r="R242" s="11" t="s">
        <v>8316</v>
      </c>
      <c r="S242" s="21">
        <v>42570.850381944445</v>
      </c>
      <c r="T242" s="21">
        <v>42615.850381944445</v>
      </c>
    </row>
    <row r="243" spans="1:20" ht="145" x14ac:dyDescent="0.25">
      <c r="A243">
        <v>4100</v>
      </c>
      <c r="B243" s="9" t="s">
        <v>4096</v>
      </c>
      <c r="C243" s="3" t="s">
        <v>8203</v>
      </c>
      <c r="D243" s="12">
        <v>270</v>
      </c>
      <c r="E243" s="13">
        <v>0</v>
      </c>
      <c r="F243" s="11" t="s">
        <v>8220</v>
      </c>
      <c r="G243" s="11" t="s">
        <v>8223</v>
      </c>
      <c r="H243" s="11" t="s">
        <v>8245</v>
      </c>
      <c r="I243" s="11">
        <v>1414205990</v>
      </c>
      <c r="J243" s="11">
        <v>1413341990</v>
      </c>
      <c r="K243" s="11" t="b">
        <v>0</v>
      </c>
      <c r="L243" s="11">
        <v>0</v>
      </c>
      <c r="M243" s="11" t="b">
        <v>0</v>
      </c>
      <c r="N243" s="11" t="s">
        <v>8269</v>
      </c>
      <c r="O243" s="14">
        <v>0</v>
      </c>
      <c r="P243" s="11">
        <v>0</v>
      </c>
      <c r="Q243" s="16" t="s">
        <v>8315</v>
      </c>
      <c r="R243" s="11" t="s">
        <v>8316</v>
      </c>
      <c r="S243" s="21">
        <v>41927.124884259261</v>
      </c>
      <c r="T243" s="21">
        <v>41937.124884259261</v>
      </c>
    </row>
    <row r="244" spans="1:20" ht="209" x14ac:dyDescent="0.25">
      <c r="A244">
        <v>4101</v>
      </c>
      <c r="B244" s="9" t="s">
        <v>4097</v>
      </c>
      <c r="C244" s="3" t="s">
        <v>8204</v>
      </c>
      <c r="D244" s="12">
        <v>600</v>
      </c>
      <c r="E244" s="13">
        <v>0</v>
      </c>
      <c r="F244" s="11" t="s">
        <v>8220</v>
      </c>
      <c r="G244" s="11" t="s">
        <v>8223</v>
      </c>
      <c r="H244" s="11" t="s">
        <v>8245</v>
      </c>
      <c r="I244" s="11">
        <v>1485380482</v>
      </c>
      <c r="J244" s="11">
        <v>1482788482</v>
      </c>
      <c r="K244" s="11" t="b">
        <v>0</v>
      </c>
      <c r="L244" s="11">
        <v>0</v>
      </c>
      <c r="M244" s="11" t="b">
        <v>0</v>
      </c>
      <c r="N244" s="11" t="s">
        <v>8269</v>
      </c>
      <c r="O244" s="14">
        <v>0</v>
      </c>
      <c r="P244" s="11">
        <v>0</v>
      </c>
      <c r="Q244" s="16" t="s">
        <v>8315</v>
      </c>
      <c r="R244" s="11" t="s">
        <v>8316</v>
      </c>
      <c r="S244" s="21">
        <v>42730.903726851851</v>
      </c>
      <c r="T244" s="21">
        <v>42760.903726851851</v>
      </c>
    </row>
    <row r="245" spans="1:20" ht="177" x14ac:dyDescent="0.25">
      <c r="A245">
        <v>4102</v>
      </c>
      <c r="B245" s="9" t="s">
        <v>4098</v>
      </c>
      <c r="C245" s="3" t="s">
        <v>8205</v>
      </c>
      <c r="D245" s="12">
        <v>500</v>
      </c>
      <c r="E245" s="13">
        <v>137</v>
      </c>
      <c r="F245" s="11" t="s">
        <v>8220</v>
      </c>
      <c r="G245" s="11" t="s">
        <v>8223</v>
      </c>
      <c r="H245" s="11" t="s">
        <v>8245</v>
      </c>
      <c r="I245" s="11">
        <v>1463343673</v>
      </c>
      <c r="J245" s="11">
        <v>1460751673</v>
      </c>
      <c r="K245" s="11" t="b">
        <v>0</v>
      </c>
      <c r="L245" s="11">
        <v>6</v>
      </c>
      <c r="M245" s="11" t="b">
        <v>0</v>
      </c>
      <c r="N245" s="11" t="s">
        <v>8269</v>
      </c>
      <c r="O245" s="14">
        <v>27</v>
      </c>
      <c r="P245" s="11">
        <v>22.83</v>
      </c>
      <c r="Q245" s="16" t="s">
        <v>8315</v>
      </c>
      <c r="R245" s="11" t="s">
        <v>8316</v>
      </c>
      <c r="S245" s="21">
        <v>42475.848067129627</v>
      </c>
      <c r="T245" s="21">
        <v>42505.848067129627</v>
      </c>
    </row>
    <row r="246" spans="1:20" ht="193" x14ac:dyDescent="0.25">
      <c r="A246">
        <v>4103</v>
      </c>
      <c r="B246" s="9" t="s">
        <v>4099</v>
      </c>
      <c r="C246" s="3" t="s">
        <v>8206</v>
      </c>
      <c r="D246" s="12">
        <v>1000</v>
      </c>
      <c r="E246" s="13">
        <v>100</v>
      </c>
      <c r="F246" s="11" t="s">
        <v>8220</v>
      </c>
      <c r="G246" s="11" t="s">
        <v>8223</v>
      </c>
      <c r="H246" s="11" t="s">
        <v>8245</v>
      </c>
      <c r="I246" s="11">
        <v>1440613920</v>
      </c>
      <c r="J246" s="11">
        <v>1435953566</v>
      </c>
      <c r="K246" s="11" t="b">
        <v>0</v>
      </c>
      <c r="L246" s="11">
        <v>6</v>
      </c>
      <c r="M246" s="11" t="b">
        <v>0</v>
      </c>
      <c r="N246" s="11" t="s">
        <v>8269</v>
      </c>
      <c r="O246" s="14">
        <v>10</v>
      </c>
      <c r="P246" s="11">
        <v>16.670000000000002</v>
      </c>
      <c r="Q246" s="16" t="s">
        <v>8315</v>
      </c>
      <c r="R246" s="11" t="s">
        <v>8316</v>
      </c>
      <c r="S246" s="21">
        <v>42188.83293981482</v>
      </c>
      <c r="T246" s="21">
        <v>42242.772222222222</v>
      </c>
    </row>
    <row r="247" spans="1:20" ht="209" x14ac:dyDescent="0.25">
      <c r="A247">
        <v>4106</v>
      </c>
      <c r="B247" s="9" t="s">
        <v>4102</v>
      </c>
      <c r="C247" s="3" t="s">
        <v>8209</v>
      </c>
      <c r="D247" s="12">
        <v>5000</v>
      </c>
      <c r="E247" s="13">
        <v>3530</v>
      </c>
      <c r="F247" s="11" t="s">
        <v>8220</v>
      </c>
      <c r="G247" s="11" t="s">
        <v>8223</v>
      </c>
      <c r="H247" s="11" t="s">
        <v>8245</v>
      </c>
      <c r="I247" s="11">
        <v>1427936400</v>
      </c>
      <c r="J247" s="11">
        <v>1424221866</v>
      </c>
      <c r="K247" s="11" t="b">
        <v>0</v>
      </c>
      <c r="L247" s="11">
        <v>33</v>
      </c>
      <c r="M247" s="11" t="b">
        <v>0</v>
      </c>
      <c r="N247" s="11" t="s">
        <v>8269</v>
      </c>
      <c r="O247" s="14">
        <v>71</v>
      </c>
      <c r="P247" s="11">
        <v>106.97</v>
      </c>
      <c r="Q247" s="16" t="s">
        <v>8315</v>
      </c>
      <c r="R247" s="11" t="s">
        <v>8316</v>
      </c>
      <c r="S247" s="21">
        <v>42053.049375000002</v>
      </c>
      <c r="T247" s="21">
        <v>42096.041666666672</v>
      </c>
    </row>
    <row r="248" spans="1:20" ht="209" x14ac:dyDescent="0.25">
      <c r="A248">
        <v>4107</v>
      </c>
      <c r="B248" s="9" t="s">
        <v>4103</v>
      </c>
      <c r="C248" s="3" t="s">
        <v>8210</v>
      </c>
      <c r="D248" s="12">
        <v>2000</v>
      </c>
      <c r="E248" s="13">
        <v>41</v>
      </c>
      <c r="F248" s="11" t="s">
        <v>8220</v>
      </c>
      <c r="G248" s="11" t="s">
        <v>8223</v>
      </c>
      <c r="H248" s="11" t="s">
        <v>8245</v>
      </c>
      <c r="I248" s="11">
        <v>1411596001</v>
      </c>
      <c r="J248" s="11">
        <v>1409608801</v>
      </c>
      <c r="K248" s="11" t="b">
        <v>0</v>
      </c>
      <c r="L248" s="11">
        <v>4</v>
      </c>
      <c r="M248" s="11" t="b">
        <v>0</v>
      </c>
      <c r="N248" s="11" t="s">
        <v>8269</v>
      </c>
      <c r="O248" s="14">
        <v>2</v>
      </c>
      <c r="P248" s="11">
        <v>10.25</v>
      </c>
      <c r="Q248" s="16" t="s">
        <v>8315</v>
      </c>
      <c r="R248" s="11" t="s">
        <v>8316</v>
      </c>
      <c r="S248" s="21">
        <v>41883.916678240741</v>
      </c>
      <c r="T248" s="21">
        <v>41906.916678240741</v>
      </c>
    </row>
    <row r="249" spans="1:20" ht="209" x14ac:dyDescent="0.25">
      <c r="A249">
        <v>4108</v>
      </c>
      <c r="B249" s="9" t="s">
        <v>4104</v>
      </c>
      <c r="C249" s="3" t="s">
        <v>8211</v>
      </c>
      <c r="D249" s="12">
        <v>3000</v>
      </c>
      <c r="E249" s="13">
        <v>59</v>
      </c>
      <c r="F249" s="11" t="s">
        <v>8220</v>
      </c>
      <c r="G249" s="11" t="s">
        <v>8223</v>
      </c>
      <c r="H249" s="11" t="s">
        <v>8245</v>
      </c>
      <c r="I249" s="11">
        <v>1488517200</v>
      </c>
      <c r="J249" s="11">
        <v>1485909937</v>
      </c>
      <c r="K249" s="11" t="b">
        <v>0</v>
      </c>
      <c r="L249" s="11">
        <v>1</v>
      </c>
      <c r="M249" s="11" t="b">
        <v>0</v>
      </c>
      <c r="N249" s="11" t="s">
        <v>8269</v>
      </c>
      <c r="O249" s="14">
        <v>2</v>
      </c>
      <c r="P249" s="11">
        <v>59</v>
      </c>
      <c r="Q249" s="16" t="s">
        <v>8315</v>
      </c>
      <c r="R249" s="11" t="s">
        <v>8316</v>
      </c>
      <c r="S249" s="21">
        <v>42767.031678240746</v>
      </c>
      <c r="T249" s="21">
        <v>42797.208333333328</v>
      </c>
    </row>
    <row r="250" spans="1:20" ht="193" x14ac:dyDescent="0.25">
      <c r="A250">
        <v>4111</v>
      </c>
      <c r="B250" s="9" t="s">
        <v>4107</v>
      </c>
      <c r="C250" s="3" t="s">
        <v>8214</v>
      </c>
      <c r="D250" s="12">
        <v>3000</v>
      </c>
      <c r="E250" s="13">
        <v>94</v>
      </c>
      <c r="F250" s="11" t="s">
        <v>8220</v>
      </c>
      <c r="G250" s="11" t="s">
        <v>8223</v>
      </c>
      <c r="H250" s="11" t="s">
        <v>8245</v>
      </c>
      <c r="I250" s="11">
        <v>1424747740</v>
      </c>
      <c r="J250" s="11">
        <v>1422155740</v>
      </c>
      <c r="K250" s="11" t="b">
        <v>0</v>
      </c>
      <c r="L250" s="11">
        <v>6</v>
      </c>
      <c r="M250" s="11" t="b">
        <v>0</v>
      </c>
      <c r="N250" s="11" t="s">
        <v>8269</v>
      </c>
      <c r="O250" s="14">
        <v>3</v>
      </c>
      <c r="P250" s="11">
        <v>15.67</v>
      </c>
      <c r="Q250" s="16" t="s">
        <v>8315</v>
      </c>
      <c r="R250" s="11" t="s">
        <v>8316</v>
      </c>
      <c r="S250" s="21">
        <v>42029.135879629626</v>
      </c>
      <c r="T250" s="21">
        <v>42059.135879629626</v>
      </c>
    </row>
    <row r="251" spans="1:20" ht="193" x14ac:dyDescent="0.25">
      <c r="A251">
        <v>4113</v>
      </c>
      <c r="B251" s="9" t="s">
        <v>4109</v>
      </c>
      <c r="C251" s="3" t="s">
        <v>8215</v>
      </c>
      <c r="D251" s="12">
        <v>1500</v>
      </c>
      <c r="E251" s="13">
        <v>3</v>
      </c>
      <c r="F251" s="11" t="s">
        <v>8220</v>
      </c>
      <c r="G251" s="11" t="s">
        <v>8223</v>
      </c>
      <c r="H251" s="11" t="s">
        <v>8245</v>
      </c>
      <c r="I251" s="11">
        <v>1452234840</v>
      </c>
      <c r="J251" s="11">
        <v>1450619123</v>
      </c>
      <c r="K251" s="11" t="b">
        <v>0</v>
      </c>
      <c r="L251" s="11">
        <v>3</v>
      </c>
      <c r="M251" s="11" t="b">
        <v>0</v>
      </c>
      <c r="N251" s="11" t="s">
        <v>8269</v>
      </c>
      <c r="O251" s="14">
        <v>0</v>
      </c>
      <c r="P251" s="11">
        <v>1</v>
      </c>
      <c r="Q251" s="16" t="s">
        <v>8315</v>
      </c>
      <c r="R251" s="11" t="s">
        <v>8316</v>
      </c>
      <c r="S251" s="21">
        <v>42358.573182870372</v>
      </c>
      <c r="T251" s="21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CE98-B4DE-304A-ABFC-5142B28DD9EC}">
  <dimension ref="A1:F14"/>
  <sheetViews>
    <sheetView workbookViewId="0">
      <selection activeCell="S12" sqref="S12"/>
    </sheetView>
  </sheetViews>
  <sheetFormatPr baseColWidth="10" defaultRowHeight="15" x14ac:dyDescent="0.2"/>
  <cols>
    <col min="1" max="1" width="27.33203125" style="11" customWidth="1"/>
    <col min="2" max="3" width="20.5" style="11" customWidth="1"/>
    <col min="4" max="16384" width="10.83203125" style="11"/>
  </cols>
  <sheetData>
    <row r="1" spans="1:6" s="24" customFormat="1" ht="26" customHeight="1" x14ac:dyDescent="0.25">
      <c r="B1" s="24" t="s">
        <v>8391</v>
      </c>
      <c r="C1" s="24" t="s">
        <v>8392</v>
      </c>
    </row>
    <row r="2" spans="1:6" s="24" customFormat="1" ht="26" customHeight="1" x14ac:dyDescent="0.25">
      <c r="A2" s="24" t="s">
        <v>8387</v>
      </c>
      <c r="B2" s="25">
        <f>AVERAGE('Successful US Kickstarters'!D:D)</f>
        <v>5048.8786407766993</v>
      </c>
      <c r="C2" s="25">
        <f>AVERAGE('Failed US Kickstarters'!D:D)</f>
        <v>10554.212</v>
      </c>
      <c r="F2" s="24">
        <f>_xlfn.STDEV.P(B2:B14)</f>
        <v>2051.307764346142</v>
      </c>
    </row>
    <row r="3" spans="1:6" s="24" customFormat="1" ht="26" customHeight="1" x14ac:dyDescent="0.25">
      <c r="A3" s="24" t="s">
        <v>8388</v>
      </c>
      <c r="B3" s="25">
        <f>MEDIAN('Successful US Kickstarters'!D:D)</f>
        <v>3000</v>
      </c>
      <c r="C3" s="25">
        <f>MEDIAN('Failed US Kickstarters'!D:D)</f>
        <v>5000</v>
      </c>
      <c r="F3" s="24">
        <f>_xlfn.QUARTILE.EXC(B2:B14, 3)</f>
        <v>5674.6364502427186</v>
      </c>
    </row>
    <row r="4" spans="1:6" s="24" customFormat="1" ht="26" customHeight="1" x14ac:dyDescent="0.25">
      <c r="A4" s="24" t="s">
        <v>8393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  <c r="F4" s="24">
        <f>_xlfn.QUARTILE.EXC(B3:B15, 1)</f>
        <v>3000</v>
      </c>
    </row>
    <row r="5" spans="1:6" s="24" customFormat="1" ht="26" customHeight="1" x14ac:dyDescent="0.25">
      <c r="A5" s="24" t="s">
        <v>8394</v>
      </c>
      <c r="B5" s="25">
        <f>_xlfn.QUARTILE.EXC('Successful US Kickstarters'!D:D, 3)</f>
        <v>5000</v>
      </c>
      <c r="C5" s="25">
        <f>_xlfn.QUARTILE.EXC('Failed US Kickstarters'!D:D, 3)</f>
        <v>10000</v>
      </c>
      <c r="F5" s="24">
        <f>F3-F4</f>
        <v>2674.6364502427186</v>
      </c>
    </row>
    <row r="6" spans="1:6" s="24" customFormat="1" ht="26" customHeight="1" x14ac:dyDescent="0.25">
      <c r="A6" s="24" t="s">
        <v>8395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6" s="24" customFormat="1" ht="26" customHeight="1" x14ac:dyDescent="0.25">
      <c r="A7" s="24" t="s">
        <v>8396</v>
      </c>
      <c r="B7" s="25">
        <f>B5-B6</f>
        <v>3500</v>
      </c>
      <c r="C7" s="25">
        <f>C5-C6</f>
        <v>8000</v>
      </c>
    </row>
    <row r="8" spans="1:6" s="24" customFormat="1" ht="26" customHeight="1" x14ac:dyDescent="0.25">
      <c r="B8" s="25"/>
      <c r="C8" s="25"/>
    </row>
    <row r="9" spans="1:6" s="24" customFormat="1" ht="26" customHeight="1" x14ac:dyDescent="0.25">
      <c r="A9" s="24" t="s">
        <v>8389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6" s="24" customFormat="1" ht="26" customHeight="1" x14ac:dyDescent="0.25">
      <c r="A10" s="24" t="s">
        <v>8390</v>
      </c>
      <c r="B10" s="25">
        <f>MEDIAN('Successful US Kickstarters'!E:E)</f>
        <v>3167.5</v>
      </c>
      <c r="C10" s="25">
        <f>MEDIAN('Failed US Kickstarters'!E:E)</f>
        <v>103</v>
      </c>
    </row>
    <row r="11" spans="1:6" ht="19" x14ac:dyDescent="0.25">
      <c r="A11" s="11" t="s">
        <v>8397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6" ht="19" x14ac:dyDescent="0.25">
      <c r="A12" s="11" t="s">
        <v>8398</v>
      </c>
      <c r="B12" s="25">
        <f>_xlfn.QUARTILE.EXC('Successful US Kickstarters'!E:E, 3)</f>
        <v>5699</v>
      </c>
      <c r="C12" s="25">
        <f>_xlfn.QUARTILE.EXC('Failed US Kickstarters'!E:E, 3)</f>
        <v>501</v>
      </c>
    </row>
    <row r="13" spans="1:6" ht="19" x14ac:dyDescent="0.25">
      <c r="A13" s="11" t="s">
        <v>8399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6" ht="19" x14ac:dyDescent="0.25">
      <c r="A14" s="11" t="s">
        <v>8400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720A-ACA7-B842-9B6B-7A2C779CC8DC}">
  <dimension ref="A1:S16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5.6640625" bestFit="1" customWidth="1"/>
    <col min="10" max="10" width="2.1640625" bestFit="1" customWidth="1"/>
    <col min="11" max="11" width="12.33203125" bestFit="1" customWidth="1"/>
    <col min="12" max="12" width="7.1640625" bestFit="1" customWidth="1"/>
    <col min="13" max="15" width="2.1640625" bestFit="1" customWidth="1"/>
    <col min="16" max="16" width="9.6640625" bestFit="1" customWidth="1"/>
    <col min="17" max="17" width="5.6640625" bestFit="1" customWidth="1"/>
    <col min="18" max="18" width="8.1640625" bestFit="1" customWidth="1"/>
    <col min="19" max="19" width="10" bestFit="1" customWidth="1"/>
  </cols>
  <sheetData>
    <row r="1" spans="1:19" x14ac:dyDescent="0.2">
      <c r="A1" s="17" t="s">
        <v>8222</v>
      </c>
      <c r="B1" t="s">
        <v>8223</v>
      </c>
      <c r="H1" s="17" t="s">
        <v>8258</v>
      </c>
      <c r="I1" t="s">
        <v>8364</v>
      </c>
    </row>
    <row r="2" spans="1:19" x14ac:dyDescent="0.2">
      <c r="H2" s="17" t="s">
        <v>8217</v>
      </c>
      <c r="I2" t="s">
        <v>8365</v>
      </c>
    </row>
    <row r="3" spans="1:19" x14ac:dyDescent="0.2">
      <c r="A3" s="17" t="s">
        <v>8363</v>
      </c>
      <c r="B3" s="17" t="s">
        <v>8360</v>
      </c>
    </row>
    <row r="4" spans="1:19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H4" s="17" t="s">
        <v>8363</v>
      </c>
      <c r="I4" s="17" t="s">
        <v>8360</v>
      </c>
    </row>
    <row r="5" spans="1:19" x14ac:dyDescent="0.2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  <c r="I5" t="s">
        <v>8219</v>
      </c>
      <c r="K5" t="s">
        <v>8366</v>
      </c>
      <c r="L5" t="s">
        <v>8220</v>
      </c>
      <c r="P5" t="s">
        <v>8367</v>
      </c>
      <c r="Q5" t="s">
        <v>8221</v>
      </c>
      <c r="R5" t="s">
        <v>8368</v>
      </c>
      <c r="S5" t="s">
        <v>8361</v>
      </c>
    </row>
    <row r="6" spans="1:19" x14ac:dyDescent="0.2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  <c r="H6" s="17" t="s">
        <v>8362</v>
      </c>
      <c r="I6">
        <v>1</v>
      </c>
      <c r="J6">
        <v>2</v>
      </c>
      <c r="L6">
        <v>1</v>
      </c>
      <c r="M6">
        <v>2</v>
      </c>
      <c r="N6">
        <v>3</v>
      </c>
      <c r="O6">
        <v>5</v>
      </c>
      <c r="Q6">
        <v>1</v>
      </c>
    </row>
    <row r="7" spans="1:19" x14ac:dyDescent="0.2">
      <c r="H7" s="18" t="s">
        <v>8308</v>
      </c>
      <c r="I7" s="19"/>
      <c r="J7" s="19"/>
      <c r="K7" s="19"/>
      <c r="L7" s="19">
        <v>3</v>
      </c>
      <c r="M7" s="19">
        <v>1</v>
      </c>
      <c r="N7" s="19">
        <v>2</v>
      </c>
      <c r="O7" s="19"/>
      <c r="P7" s="19">
        <v>6</v>
      </c>
      <c r="Q7" s="19"/>
      <c r="R7" s="19"/>
      <c r="S7" s="19">
        <v>6</v>
      </c>
    </row>
    <row r="8" spans="1:19" x14ac:dyDescent="0.2">
      <c r="H8" s="18" t="s">
        <v>8334</v>
      </c>
      <c r="I8" s="19"/>
      <c r="J8" s="19"/>
      <c r="K8" s="19"/>
      <c r="L8" s="19">
        <v>4</v>
      </c>
      <c r="M8" s="19"/>
      <c r="N8" s="19"/>
      <c r="O8" s="19">
        <v>2</v>
      </c>
      <c r="P8" s="19">
        <v>6</v>
      </c>
      <c r="Q8" s="19"/>
      <c r="R8" s="19"/>
      <c r="S8" s="19">
        <v>6</v>
      </c>
    </row>
    <row r="9" spans="1:19" x14ac:dyDescent="0.2">
      <c r="H9" s="18" t="s">
        <v>8331</v>
      </c>
      <c r="I9" s="19"/>
      <c r="J9" s="19"/>
      <c r="K9" s="19"/>
      <c r="L9" s="19">
        <v>4</v>
      </c>
      <c r="M9" s="19">
        <v>1</v>
      </c>
      <c r="N9" s="19"/>
      <c r="O9" s="19"/>
      <c r="P9" s="19">
        <v>5</v>
      </c>
      <c r="Q9" s="19"/>
      <c r="R9" s="19"/>
      <c r="S9" s="19">
        <v>5</v>
      </c>
    </row>
    <row r="10" spans="1:19" x14ac:dyDescent="0.2">
      <c r="H10" s="18" t="s">
        <v>8329</v>
      </c>
      <c r="I10" s="19"/>
      <c r="J10" s="19">
        <v>1</v>
      </c>
      <c r="K10" s="19">
        <v>1</v>
      </c>
      <c r="L10" s="19"/>
      <c r="M10" s="19"/>
      <c r="N10" s="19"/>
      <c r="O10" s="19"/>
      <c r="P10" s="19"/>
      <c r="Q10" s="19"/>
      <c r="R10" s="19"/>
      <c r="S10" s="19">
        <v>1</v>
      </c>
    </row>
    <row r="11" spans="1:19" x14ac:dyDescent="0.2">
      <c r="H11" s="18" t="s">
        <v>8323</v>
      </c>
      <c r="I11" s="19">
        <v>1</v>
      </c>
      <c r="J11" s="19"/>
      <c r="K11" s="19">
        <v>1</v>
      </c>
      <c r="L11" s="19"/>
      <c r="M11" s="19"/>
      <c r="N11" s="19"/>
      <c r="O11" s="19"/>
      <c r="P11" s="19"/>
      <c r="Q11" s="19">
        <v>1</v>
      </c>
      <c r="R11" s="19">
        <v>1</v>
      </c>
      <c r="S11" s="19">
        <v>2</v>
      </c>
    </row>
    <row r="12" spans="1:19" x14ac:dyDescent="0.2">
      <c r="H12" s="18" t="s">
        <v>8336</v>
      </c>
      <c r="I12" s="19"/>
      <c r="J12" s="19"/>
      <c r="K12" s="19"/>
      <c r="L12" s="19">
        <v>1</v>
      </c>
      <c r="M12" s="19">
        <v>1</v>
      </c>
      <c r="N12" s="19">
        <v>1</v>
      </c>
      <c r="O12" s="19"/>
      <c r="P12" s="19">
        <v>3</v>
      </c>
      <c r="Q12" s="19"/>
      <c r="R12" s="19"/>
      <c r="S12" s="19">
        <v>3</v>
      </c>
    </row>
    <row r="13" spans="1:19" x14ac:dyDescent="0.2">
      <c r="H13" s="18" t="s">
        <v>8320</v>
      </c>
      <c r="I13" s="19"/>
      <c r="J13" s="19"/>
      <c r="K13" s="19"/>
      <c r="L13" s="19">
        <v>4</v>
      </c>
      <c r="M13" s="19"/>
      <c r="N13" s="19">
        <v>1</v>
      </c>
      <c r="O13" s="19"/>
      <c r="P13" s="19">
        <v>5</v>
      </c>
      <c r="Q13" s="19"/>
      <c r="R13" s="19"/>
      <c r="S13" s="19">
        <v>5</v>
      </c>
    </row>
    <row r="14" spans="1:19" x14ac:dyDescent="0.2">
      <c r="H14" s="18" t="s">
        <v>8317</v>
      </c>
      <c r="I14" s="19">
        <v>1</v>
      </c>
      <c r="J14" s="19">
        <v>1</v>
      </c>
      <c r="K14" s="19">
        <v>2</v>
      </c>
      <c r="L14" s="19"/>
      <c r="M14" s="19">
        <v>2</v>
      </c>
      <c r="N14" s="19">
        <v>1</v>
      </c>
      <c r="O14" s="19"/>
      <c r="P14" s="19">
        <v>3</v>
      </c>
      <c r="Q14" s="19"/>
      <c r="R14" s="19"/>
      <c r="S14" s="19">
        <v>5</v>
      </c>
    </row>
    <row r="15" spans="1:19" x14ac:dyDescent="0.2">
      <c r="H15" s="18" t="s">
        <v>8315</v>
      </c>
      <c r="I15" s="19"/>
      <c r="J15" s="19"/>
      <c r="K15" s="19"/>
      <c r="L15" s="19">
        <v>11</v>
      </c>
      <c r="M15" s="19">
        <v>4</v>
      </c>
      <c r="N15" s="19">
        <v>2</v>
      </c>
      <c r="O15" s="19"/>
      <c r="P15" s="19">
        <v>17</v>
      </c>
      <c r="Q15" s="19"/>
      <c r="R15" s="19"/>
      <c r="S15" s="19">
        <v>17</v>
      </c>
    </row>
    <row r="16" spans="1:19" x14ac:dyDescent="0.2">
      <c r="H16" s="18" t="s">
        <v>8361</v>
      </c>
      <c r="I16" s="19">
        <v>2</v>
      </c>
      <c r="J16" s="19">
        <v>2</v>
      </c>
      <c r="K16" s="19">
        <v>4</v>
      </c>
      <c r="L16" s="19">
        <v>27</v>
      </c>
      <c r="M16" s="19">
        <v>9</v>
      </c>
      <c r="N16" s="19">
        <v>7</v>
      </c>
      <c r="O16" s="19">
        <v>2</v>
      </c>
      <c r="P16" s="19">
        <v>45</v>
      </c>
      <c r="Q16" s="19">
        <v>1</v>
      </c>
      <c r="R16" s="19">
        <v>1</v>
      </c>
      <c r="S16" s="19">
        <v>50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AA9-374A-F640-BD51-44CFF1E9D0C8}">
  <dimension ref="A1:E7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7" t="s">
        <v>8222</v>
      </c>
      <c r="B1" t="s">
        <v>8224</v>
      </c>
    </row>
    <row r="2" spans="1:5" x14ac:dyDescent="0.2">
      <c r="A2" s="17" t="s">
        <v>8358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E255D-0F43-564A-B5C8-196E881F9264}">
  <dimension ref="A1:F17"/>
  <sheetViews>
    <sheetView zoomScale="107" zoomScaleNormal="107" workbookViewId="0">
      <selection activeCell="U8" sqref="U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.1640625" bestFit="1" customWidth="1"/>
  </cols>
  <sheetData>
    <row r="1" spans="1:6" x14ac:dyDescent="0.2">
      <c r="A1" s="17" t="s">
        <v>8358</v>
      </c>
      <c r="B1" t="s">
        <v>8315</v>
      </c>
    </row>
    <row r="3" spans="1:6" x14ac:dyDescent="0.2">
      <c r="A3" s="17" t="s">
        <v>8363</v>
      </c>
      <c r="B3" s="17" t="s">
        <v>8360</v>
      </c>
    </row>
    <row r="4" spans="1:6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3" t="s">
        <v>8371</v>
      </c>
      <c r="B5" s="19">
        <v>7</v>
      </c>
      <c r="C5" s="19">
        <v>33</v>
      </c>
      <c r="D5" s="19">
        <v>2</v>
      </c>
      <c r="E5" s="19">
        <v>56</v>
      </c>
      <c r="F5" s="19">
        <v>98</v>
      </c>
    </row>
    <row r="6" spans="1:6" x14ac:dyDescent="0.2">
      <c r="A6" s="23" t="s">
        <v>8378</v>
      </c>
      <c r="B6" s="19">
        <v>3</v>
      </c>
      <c r="C6" s="19">
        <v>39</v>
      </c>
      <c r="D6" s="19">
        <v>8</v>
      </c>
      <c r="E6" s="19">
        <v>71</v>
      </c>
      <c r="F6" s="19">
        <v>121</v>
      </c>
    </row>
    <row r="7" spans="1:6" x14ac:dyDescent="0.2">
      <c r="A7" s="23" t="s">
        <v>8379</v>
      </c>
      <c r="B7" s="19">
        <v>3</v>
      </c>
      <c r="C7" s="19">
        <v>33</v>
      </c>
      <c r="D7" s="19">
        <v>14</v>
      </c>
      <c r="E7" s="19">
        <v>56</v>
      </c>
      <c r="F7" s="19">
        <v>106</v>
      </c>
    </row>
    <row r="8" spans="1:6" x14ac:dyDescent="0.2">
      <c r="A8" s="23" t="s">
        <v>8380</v>
      </c>
      <c r="B8" s="19">
        <v>2</v>
      </c>
      <c r="C8" s="19">
        <v>40</v>
      </c>
      <c r="D8" s="19"/>
      <c r="E8" s="19">
        <v>71</v>
      </c>
      <c r="F8" s="19">
        <v>113</v>
      </c>
    </row>
    <row r="9" spans="1:6" x14ac:dyDescent="0.2">
      <c r="A9" s="23" t="s">
        <v>8372</v>
      </c>
      <c r="B9" s="19">
        <v>3</v>
      </c>
      <c r="C9" s="19">
        <v>52</v>
      </c>
      <c r="D9" s="19"/>
      <c r="E9" s="19">
        <v>111</v>
      </c>
      <c r="F9" s="19">
        <v>166</v>
      </c>
    </row>
    <row r="10" spans="1:6" x14ac:dyDescent="0.2">
      <c r="A10" s="23" t="s">
        <v>8381</v>
      </c>
      <c r="B10" s="19">
        <v>4</v>
      </c>
      <c r="C10" s="19">
        <v>49</v>
      </c>
      <c r="D10" s="19"/>
      <c r="E10" s="19">
        <v>100</v>
      </c>
      <c r="F10" s="19">
        <v>153</v>
      </c>
    </row>
    <row r="11" spans="1:6" x14ac:dyDescent="0.2">
      <c r="A11" s="23" t="s">
        <v>8373</v>
      </c>
      <c r="B11" s="19">
        <v>1</v>
      </c>
      <c r="C11" s="19">
        <v>50</v>
      </c>
      <c r="D11" s="19"/>
      <c r="E11" s="19">
        <v>87</v>
      </c>
      <c r="F11" s="19">
        <v>138</v>
      </c>
    </row>
    <row r="12" spans="1:6" x14ac:dyDescent="0.2">
      <c r="A12" s="23" t="s">
        <v>8374</v>
      </c>
      <c r="B12" s="19">
        <v>4</v>
      </c>
      <c r="C12" s="19">
        <v>47</v>
      </c>
      <c r="D12" s="19"/>
      <c r="E12" s="19">
        <v>72</v>
      </c>
      <c r="F12" s="19">
        <v>123</v>
      </c>
    </row>
    <row r="13" spans="1:6" x14ac:dyDescent="0.2">
      <c r="A13" s="23" t="s">
        <v>8375</v>
      </c>
      <c r="B13" s="19">
        <v>4</v>
      </c>
      <c r="C13" s="19">
        <v>34</v>
      </c>
      <c r="D13" s="19"/>
      <c r="E13" s="19">
        <v>59</v>
      </c>
      <c r="F13" s="19">
        <v>97</v>
      </c>
    </row>
    <row r="14" spans="1:6" x14ac:dyDescent="0.2">
      <c r="A14" s="23" t="s">
        <v>8376</v>
      </c>
      <c r="B14" s="19"/>
      <c r="C14" s="19">
        <v>50</v>
      </c>
      <c r="D14" s="19"/>
      <c r="E14" s="19">
        <v>65</v>
      </c>
      <c r="F14" s="19">
        <v>115</v>
      </c>
    </row>
    <row r="15" spans="1:6" x14ac:dyDescent="0.2">
      <c r="A15" s="23" t="s">
        <v>8377</v>
      </c>
      <c r="B15" s="19">
        <v>3</v>
      </c>
      <c r="C15" s="19">
        <v>31</v>
      </c>
      <c r="D15" s="19"/>
      <c r="E15" s="19">
        <v>54</v>
      </c>
      <c r="F15" s="19">
        <v>88</v>
      </c>
    </row>
    <row r="16" spans="1:6" x14ac:dyDescent="0.2">
      <c r="A16" s="23" t="s">
        <v>8382</v>
      </c>
      <c r="B16" s="19">
        <v>3</v>
      </c>
      <c r="C16" s="19">
        <v>35</v>
      </c>
      <c r="D16" s="19"/>
      <c r="E16" s="19">
        <v>37</v>
      </c>
      <c r="F16" s="19">
        <v>75</v>
      </c>
    </row>
    <row r="17" spans="1:6" x14ac:dyDescent="0.2">
      <c r="A17" s="23" t="s">
        <v>8361</v>
      </c>
      <c r="B17" s="19">
        <v>37</v>
      </c>
      <c r="C17" s="19">
        <v>493</v>
      </c>
      <c r="D17" s="19">
        <v>24</v>
      </c>
      <c r="E17" s="19">
        <v>839</v>
      </c>
      <c r="F17" s="1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100C-E384-1E45-95CB-BBC4085CCBB4}">
  <dimension ref="A1:F6"/>
  <sheetViews>
    <sheetView workbookViewId="0">
      <selection activeCell="H7" sqref="H7"/>
    </sheetView>
  </sheetViews>
  <sheetFormatPr baseColWidth="10" defaultRowHeight="15" x14ac:dyDescent="0.2"/>
  <cols>
    <col min="1" max="2" width="37.83203125" style="11" customWidth="1"/>
    <col min="3" max="3" width="37" style="11" customWidth="1"/>
    <col min="4" max="4" width="10.83203125" style="11"/>
    <col min="5" max="5" width="23.83203125" style="11" customWidth="1"/>
    <col min="6" max="16384" width="10.83203125" style="11"/>
  </cols>
  <sheetData>
    <row r="1" spans="1:6" x14ac:dyDescent="0.2">
      <c r="A1" s="11" t="s">
        <v>8383</v>
      </c>
      <c r="B1" s="11" t="s">
        <v>4110</v>
      </c>
      <c r="C1" s="11" t="s">
        <v>8384</v>
      </c>
      <c r="D1" s="11" t="s">
        <v>8385</v>
      </c>
      <c r="E1" s="11" t="s">
        <v>8307</v>
      </c>
      <c r="F1" s="11" t="s">
        <v>8386</v>
      </c>
    </row>
    <row r="2" spans="1:6" x14ac:dyDescent="0.2">
      <c r="A2" s="11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  <c r="E2" s="11">
        <f>VLOOKUP(A2, Kickstarter!B:Q, 15, FALSE)</f>
        <v>101</v>
      </c>
      <c r="F2" s="11" t="b">
        <f>VLOOKUP(A2, Kickstarter!B:Q, 11, FALSE)</f>
        <v>0</v>
      </c>
    </row>
    <row r="3" spans="1:6" x14ac:dyDescent="0.2">
      <c r="A3" s="11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  <c r="E3" s="11">
        <f>VLOOKUP(A3, Kickstarter!B:Q, 15, FALSE)</f>
        <v>101</v>
      </c>
      <c r="F3" s="11" t="b">
        <f>VLOOKUP(A3, Kickstarter!B:Q, 11, FALSE)</f>
        <v>0</v>
      </c>
    </row>
    <row r="4" spans="1:6" x14ac:dyDescent="0.2">
      <c r="A4" s="11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  <c r="E4" s="11">
        <f>VLOOKUP(A4, Kickstarter!B:Q, 15, FALSE)</f>
        <v>172</v>
      </c>
      <c r="F4" s="11" t="b">
        <f>VLOOKUP(A4, Kickstarter!B:Q, 11, FALSE)</f>
        <v>1</v>
      </c>
    </row>
    <row r="5" spans="1:6" x14ac:dyDescent="0.2">
      <c r="A5" s="11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  <c r="E5" s="11">
        <f>VLOOKUP(A5, Kickstarter!B:Q, 15, FALSE)</f>
        <v>117</v>
      </c>
      <c r="F5" s="11" t="b">
        <f>VLOOKUP(A5, Kickstarter!B:Q, 11, FALSE)</f>
        <v>0</v>
      </c>
    </row>
    <row r="6" spans="1:6" x14ac:dyDescent="0.2">
      <c r="A6" s="11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  <c r="E6" s="11">
        <f>VLOOKUP(A6, Kickstarter!B:Q, 15, FALSE)</f>
        <v>103</v>
      </c>
      <c r="F6" s="11" t="b">
        <f>VLOOKUP(A6, Kickstarter!B:Q, 11,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Anderson, John</cp:lastModifiedBy>
  <dcterms:created xsi:type="dcterms:W3CDTF">2017-04-20T15:17:24Z</dcterms:created>
  <dcterms:modified xsi:type="dcterms:W3CDTF">2022-03-28T21:51:43Z</dcterms:modified>
</cp:coreProperties>
</file>