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192" yWindow="84" windowWidth="23256" windowHeight="12504" activeTab="1"/>
  </bookViews>
  <sheets>
    <sheet name="공식" sheetId="1" r:id="rId1"/>
    <sheet name="자료형" sheetId="2" r:id="rId2"/>
  </sheets>
  <calcPr calcId="144525"/>
</workbook>
</file>

<file path=xl/calcChain.xml><?xml version="1.0" encoding="utf-8"?>
<calcChain xmlns="http://schemas.openxmlformats.org/spreadsheetml/2006/main">
  <c r="H10" i="1" l="1"/>
  <c r="H9" i="1"/>
  <c r="H8" i="1"/>
  <c r="H11" i="1"/>
  <c r="G20" i="1"/>
  <c r="H20" i="1"/>
  <c r="H21" i="1"/>
  <c r="G21" i="1"/>
  <c r="H4" i="1"/>
  <c r="H5" i="1"/>
  <c r="H6" i="1"/>
  <c r="H7" i="1"/>
  <c r="H3" i="1"/>
  <c r="H15" i="1" s="1"/>
  <c r="F3" i="1"/>
  <c r="F4" i="1"/>
  <c r="F5" i="1"/>
  <c r="F6" i="1"/>
  <c r="F7" i="1"/>
  <c r="F8" i="1"/>
  <c r="F9" i="1"/>
  <c r="F10" i="1"/>
  <c r="F11" i="1"/>
  <c r="H12" i="1" l="1"/>
  <c r="H13" i="1"/>
  <c r="H14" i="1"/>
</calcChain>
</file>

<file path=xl/comments1.xml><?xml version="1.0" encoding="utf-8"?>
<comments xmlns="http://schemas.openxmlformats.org/spreadsheetml/2006/main">
  <authors>
    <author>ROG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ROG: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돋움"/>
            <family val="3"/>
            <charset val="129"/>
          </rPr>
          <t>레벨에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넣으면</t>
        </r>
        <r>
          <rPr>
            <b/>
            <sz val="10"/>
            <color indexed="81"/>
            <rFont val="Tahoma"/>
            <family val="2"/>
          </rPr>
          <t xml:space="preserve"> 
</t>
        </r>
        <r>
          <rPr>
            <b/>
            <sz val="10"/>
            <color indexed="81"/>
            <rFont val="돋움"/>
            <family val="3"/>
            <charset val="129"/>
          </rPr>
          <t>대입시에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결과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나와요</t>
        </r>
      </text>
    </comment>
    <comment ref="G21" authorId="0">
      <text>
        <r>
          <rPr>
            <sz val="10"/>
            <color indexed="81"/>
            <rFont val="Tahoma"/>
            <family val="2"/>
          </rPr>
          <t>&lt;-
&lt;-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흭득증가량</t>
        </r>
        <r>
          <rPr>
            <sz val="10"/>
            <color indexed="81"/>
            <rFont val="Tahoma"/>
            <family val="2"/>
          </rPr>
          <t xml:space="preserve"> = N%
</t>
        </r>
        <r>
          <rPr>
            <sz val="10"/>
            <color indexed="81"/>
            <rFont val="돋움"/>
            <family val="3"/>
            <charset val="129"/>
          </rPr>
          <t>증가량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대입시</t>
        </r>
        <r>
          <rPr>
            <sz val="10"/>
            <color indexed="81"/>
            <rFont val="Tahoma"/>
            <family val="2"/>
          </rPr>
          <t xml:space="preserve"> = 
   </t>
        </r>
        <r>
          <rPr>
            <sz val="10"/>
            <color indexed="81"/>
            <rFont val="돋움"/>
            <family val="3"/>
            <charset val="129"/>
          </rPr>
          <t>최종값에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곱하는량</t>
        </r>
      </text>
    </comment>
  </commentList>
</comments>
</file>

<file path=xl/comments2.xml><?xml version="1.0" encoding="utf-8"?>
<comments xmlns="http://schemas.openxmlformats.org/spreadsheetml/2006/main">
  <authors>
    <author>ROG</author>
  </authors>
  <commentList>
    <comment ref="D8" author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돈을
모으는건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나중에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생각해도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늦지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</text>
    </comment>
    <comment ref="D9" authorId="0">
      <text>
        <r>
          <rPr>
            <b/>
            <sz val="9"/>
            <color indexed="81"/>
            <rFont val="돋움"/>
            <family val="3"/>
            <charset val="129"/>
          </rPr>
          <t>대부분의</t>
        </r>
        <r>
          <rPr>
            <b/>
            <sz val="9"/>
            <color indexed="81"/>
            <rFont val="Tahoma"/>
            <family val="2"/>
          </rPr>
          <t xml:space="preserve"> UI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이것으로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다른곳에도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가능하게끔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만들어야함</t>
        </r>
      </text>
    </comment>
  </commentList>
</comments>
</file>

<file path=xl/sharedStrings.xml><?xml version="1.0" encoding="utf-8"?>
<sst xmlns="http://schemas.openxmlformats.org/spreadsheetml/2006/main" count="138" uniqueCount="115">
  <si>
    <t>레벨</t>
    <phoneticPr fontId="1" type="noConversion"/>
  </si>
  <si>
    <t>이름</t>
    <phoneticPr fontId="1" type="noConversion"/>
  </si>
  <si>
    <t>조절</t>
    <phoneticPr fontId="1" type="noConversion"/>
  </si>
  <si>
    <t>1. 장비</t>
    <phoneticPr fontId="1" type="noConversion"/>
  </si>
  <si>
    <t>2. 장비</t>
  </si>
  <si>
    <t>3. 장비</t>
  </si>
  <si>
    <t>4. 장비</t>
  </si>
  <si>
    <t>5. 장비</t>
  </si>
  <si>
    <t>6. 장비</t>
  </si>
  <si>
    <t>7. 장비</t>
  </si>
  <si>
    <t>8. 장비</t>
  </si>
  <si>
    <t>1. 시험지</t>
    <phoneticPr fontId="1" type="noConversion"/>
  </si>
  <si>
    <t>1. 스팩</t>
    <phoneticPr fontId="1" type="noConversion"/>
  </si>
  <si>
    <t>2. 스팩</t>
  </si>
  <si>
    <t>3. 스팩</t>
  </si>
  <si>
    <t>4. 스팩</t>
  </si>
  <si>
    <t>XXX</t>
    <phoneticPr fontId="1" type="noConversion"/>
  </si>
  <si>
    <t>흭득 증가량 공식</t>
    <phoneticPr fontId="1" type="noConversion"/>
  </si>
  <si>
    <t>필요 돈 공식</t>
    <phoneticPr fontId="1" type="noConversion"/>
  </si>
  <si>
    <t>((레벨+2)*4*2)^2/5</t>
    <phoneticPr fontId="1" type="noConversion"/>
  </si>
  <si>
    <t>((레벨+2)*1.5*4)^3*1000</t>
    <phoneticPr fontId="1" type="noConversion"/>
  </si>
  <si>
    <t>((레벨+2)*1.5*1)^3*300</t>
    <phoneticPr fontId="1" type="noConversion"/>
  </si>
  <si>
    <t>((레벨+2)*1.5*2)^3*500</t>
    <phoneticPr fontId="1" type="noConversion"/>
  </si>
  <si>
    <t>((레벨+2)*1.5*3)^3*1000</t>
    <phoneticPr fontId="1" type="noConversion"/>
  </si>
  <si>
    <t>((레벨+2)*1.5*5)^3*1000</t>
    <phoneticPr fontId="1" type="noConversion"/>
  </si>
  <si>
    <t>((레벨+2)*1.5*6)^3*1000</t>
    <phoneticPr fontId="1" type="noConversion"/>
  </si>
  <si>
    <t>((레벨+2)*1.5*7)^3*1000</t>
    <phoneticPr fontId="1" type="noConversion"/>
  </si>
  <si>
    <t>((레벨+2)*1.5*8)^3*1000</t>
    <phoneticPr fontId="1" type="noConversion"/>
  </si>
  <si>
    <t>필요 돈 대입시</t>
    <phoneticPr fontId="1" type="noConversion"/>
  </si>
  <si>
    <t>증가량 대입시</t>
    <phoneticPr fontId="1" type="noConversion"/>
  </si>
  <si>
    <t>(레벨+1)^5*20</t>
    <phoneticPr fontId="1" type="noConversion"/>
  </si>
  <si>
    <t>(레벨+1)^5*30</t>
    <phoneticPr fontId="1" type="noConversion"/>
  </si>
  <si>
    <t>(레벨+1)^5*40</t>
    <phoneticPr fontId="1" type="noConversion"/>
  </si>
  <si>
    <t>(레벨+1)^5*60</t>
    <phoneticPr fontId="1" type="noConversion"/>
  </si>
  <si>
    <t>(레벨+1)^5*80</t>
    <phoneticPr fontId="1" type="noConversion"/>
  </si>
  <si>
    <t>(레벨+1)^5*100</t>
    <phoneticPr fontId="1" type="noConversion"/>
  </si>
  <si>
    <t>(레벨+1)^5*120</t>
    <phoneticPr fontId="1" type="noConversion"/>
  </si>
  <si>
    <t>100렙 때</t>
    <phoneticPr fontId="1" type="noConversion"/>
  </si>
  <si>
    <t>구입가능</t>
    <phoneticPr fontId="1" type="noConversion"/>
  </si>
  <si>
    <t>300렙 때</t>
    <phoneticPr fontId="1" type="noConversion"/>
  </si>
  <si>
    <t>구입가능</t>
    <phoneticPr fontId="1" type="noConversion"/>
  </si>
  <si>
    <t>500렙 때</t>
    <phoneticPr fontId="1" type="noConversion"/>
  </si>
  <si>
    <t>700렙 때</t>
    <phoneticPr fontId="1" type="noConversion"/>
  </si>
  <si>
    <t>70000000원</t>
    <phoneticPr fontId="1" type="noConversion"/>
  </si>
  <si>
    <t>1500000000원</t>
    <phoneticPr fontId="1" type="noConversion"/>
  </si>
  <si>
    <t>6000000000원</t>
    <phoneticPr fontId="1" type="noConversion"/>
  </si>
  <si>
    <t>18000000000원</t>
    <phoneticPr fontId="1" type="noConversion"/>
  </si>
  <si>
    <t>1. 뇌물</t>
    <phoneticPr fontId="1" type="noConversion"/>
  </si>
  <si>
    <t>2. 뇌물</t>
  </si>
  <si>
    <t>3. 뇌물</t>
  </si>
  <si>
    <t>4. 뇌물</t>
  </si>
  <si>
    <t>대리 시험지 X200%</t>
    <phoneticPr fontId="1" type="noConversion"/>
  </si>
  <si>
    <t>대리 시험지 X100%</t>
    <phoneticPr fontId="1" type="noConversion"/>
  </si>
  <si>
    <t>대리 시험지 X150%</t>
    <phoneticPr fontId="1" type="noConversion"/>
  </si>
  <si>
    <t>대리 시험지 X250%</t>
    <phoneticPr fontId="1" type="noConversion"/>
  </si>
  <si>
    <t>XXX</t>
    <phoneticPr fontId="1" type="noConversion"/>
  </si>
  <si>
    <t>20000000000원</t>
    <phoneticPr fontId="1" type="noConversion"/>
  </si>
  <si>
    <t>25000000000원</t>
    <phoneticPr fontId="1" type="noConversion"/>
  </si>
  <si>
    <t>30000000000원</t>
    <phoneticPr fontId="1" type="noConversion"/>
  </si>
  <si>
    <t>35000000000원</t>
    <phoneticPr fontId="1" type="noConversion"/>
  </si>
  <si>
    <t>총 장비X50%</t>
    <phoneticPr fontId="1" type="noConversion"/>
  </si>
  <si>
    <t>총 장비X80%</t>
    <phoneticPr fontId="1" type="noConversion"/>
  </si>
  <si>
    <t>총 장비X100%</t>
    <phoneticPr fontId="1" type="noConversion"/>
  </si>
  <si>
    <t>총 장비X150%</t>
    <phoneticPr fontId="1" type="noConversion"/>
  </si>
  <si>
    <t>*1.8</t>
    <phoneticPr fontId="1" type="noConversion"/>
  </si>
  <si>
    <t>*2</t>
    <phoneticPr fontId="1" type="noConversion"/>
  </si>
  <si>
    <t>*2.5</t>
    <phoneticPr fontId="1" type="noConversion"/>
  </si>
  <si>
    <t>*1.5</t>
    <phoneticPr fontId="1" type="noConversion"/>
  </si>
  <si>
    <t>1.상점</t>
    <phoneticPr fontId="1" type="noConversion"/>
  </si>
  <si>
    <t>2.상점</t>
  </si>
  <si>
    <t>3.상점</t>
  </si>
  <si>
    <t>1초에 N Tap을 한다</t>
    <phoneticPr fontId="1" type="noConversion"/>
  </si>
  <si>
    <t>현금: 2,200$</t>
    <phoneticPr fontId="1" type="noConversion"/>
  </si>
  <si>
    <t>초당 얻는 돈 증가</t>
    <phoneticPr fontId="1" type="noConversion"/>
  </si>
  <si>
    <t>Tap당 얻는 돈 증가</t>
    <phoneticPr fontId="1" type="noConversion"/>
  </si>
  <si>
    <t>현금:330$</t>
    <phoneticPr fontId="1" type="noConversion"/>
  </si>
  <si>
    <t>현금:330$</t>
    <phoneticPr fontId="1" type="noConversion"/>
  </si>
  <si>
    <t>XXX</t>
    <phoneticPr fontId="1" type="noConversion"/>
  </si>
  <si>
    <t>(레벨+2)*1.8*2)^3)</t>
    <phoneticPr fontId="1" type="noConversion"/>
  </si>
  <si>
    <t>(레벨+1)^5*10</t>
    <phoneticPr fontId="1" type="noConversion"/>
  </si>
  <si>
    <t>캠프 개발 공식</t>
    <phoneticPr fontId="1" type="noConversion"/>
  </si>
  <si>
    <t>이용</t>
    <phoneticPr fontId="1" type="noConversion"/>
  </si>
  <si>
    <t>변수(한글)</t>
    <phoneticPr fontId="1" type="noConversion"/>
  </si>
  <si>
    <t>변수(유니티용)</t>
    <phoneticPr fontId="1" type="noConversion"/>
  </si>
  <si>
    <t>자료형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</si>
  <si>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</si>
  <si>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</si>
  <si>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</si>
  <si>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</si>
  <si>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</si>
  <si>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</si>
  <si>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int</t>
    <phoneticPr fontId="1" type="noConversion"/>
  </si>
  <si>
    <t>t_thousand</t>
    <phoneticPr fontId="1" type="noConversion"/>
  </si>
  <si>
    <t>h_million</t>
    <phoneticPr fontId="1" type="noConversion"/>
  </si>
  <si>
    <t>trillion</t>
    <phoneticPr fontId="1" type="noConversion"/>
  </si>
  <si>
    <t>h_sextillion</t>
    <phoneticPr fontId="1" type="noConversion"/>
  </si>
  <si>
    <t>t_quadrillion</t>
    <phoneticPr fontId="1" type="noConversion"/>
  </si>
  <si>
    <t>septillion</t>
    <phoneticPr fontId="1" type="noConversion"/>
  </si>
  <si>
    <t>일</t>
    <phoneticPr fontId="1" type="noConversion"/>
  </si>
  <si>
    <t>nomal_num</t>
    <phoneticPr fontId="1" type="noConversion"/>
  </si>
  <si>
    <t>int</t>
    <phoneticPr fontId="1" type="noConversion"/>
  </si>
  <si>
    <t>0~9999까지</t>
    <phoneticPr fontId="1" type="noConversion"/>
  </si>
  <si>
    <t xml:space="preserve">nomal_num이 10000가 되면
t_thousand가 1이됨 </t>
    <phoneticPr fontId="1" type="noConversion"/>
  </si>
  <si>
    <t xml:space="preserve">t_thosuand이 10000가 되면
h_maillion가 1이됨 </t>
    <phoneticPr fontId="1" type="noConversion"/>
  </si>
  <si>
    <t xml:space="preserve">h_maillion이 10000가 되면
trillion가 1이됨 </t>
    <phoneticPr fontId="1" type="noConversion"/>
  </si>
  <si>
    <t xml:space="preserve">trillion이 10000가 되면
t_quadrillion가 1이됨 </t>
    <phoneticPr fontId="1" type="noConversion"/>
  </si>
  <si>
    <t xml:space="preserve">t_quadrillion이 10000가 되면
h_sextillion가 1이됨 </t>
    <phoneticPr fontId="1" type="noConversion"/>
  </si>
  <si>
    <t xml:space="preserve">h_sextillion이 10000가 되면
septillion가 1이됨 </t>
    <phoneticPr fontId="1" type="noConversion"/>
  </si>
  <si>
    <t>설정메뉴</t>
    <phoneticPr fontId="1" type="noConversion"/>
  </si>
  <si>
    <t>menuset</t>
    <phoneticPr fontId="1" type="noConversion"/>
  </si>
  <si>
    <t>bool</t>
    <phoneticPr fontId="1" type="noConversion"/>
  </si>
  <si>
    <t>여기있는건 대부분 유니티로 호출 가능해야함
[SerializeField]</t>
    <phoneticPr fontId="1" type="noConversion"/>
  </si>
  <si>
    <t>가격</t>
    <phoneticPr fontId="1" type="noConversion"/>
  </si>
  <si>
    <t>pay_000</t>
    <phoneticPr fontId="1" type="noConversion"/>
  </si>
  <si>
    <t>000에 이름이 들어감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</si>
</sst>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11"/>
      <color rgb="FF202124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0" fmlaLink="$C$3" horiz="1" max="999" min="1" page="10"/>
</file>

<file path=xl/ctrlProps/ctrlProp10.xml><?xml version="1.0" encoding="utf-8"?>
<formControlPr xmlns="http://schemas.microsoft.com/office/spreadsheetml/2009/9/main" objectType="Scroll" dx="20" fmlaLink="$C$21" horiz="1" max="10" min="1" page="10"/>
</file>

<file path=xl/ctrlProps/ctrlProp11.xml><?xml version="1.0" encoding="utf-8"?>
<formControlPr xmlns="http://schemas.microsoft.com/office/spreadsheetml/2009/9/main" objectType="Scroll" dx="20" fmlaLink="$C$20" horiz="1" max="10" min="1" page="10"/>
</file>

<file path=xl/ctrlProps/ctrlProp2.xml><?xml version="1.0" encoding="utf-8"?>
<formControlPr xmlns="http://schemas.microsoft.com/office/spreadsheetml/2009/9/main" objectType="Scroll" dx="20" fmlaLink="$C$4" horiz="1" max="30" page="10" val="0"/>
</file>

<file path=xl/ctrlProps/ctrlProp3.xml><?xml version="1.0" encoding="utf-8"?>
<formControlPr xmlns="http://schemas.microsoft.com/office/spreadsheetml/2009/9/main" objectType="Scroll" dx="20" fmlaLink="$C$5" horiz="1" max="30" page="10" val="0"/>
</file>

<file path=xl/ctrlProps/ctrlProp4.xml><?xml version="1.0" encoding="utf-8"?>
<formControlPr xmlns="http://schemas.microsoft.com/office/spreadsheetml/2009/9/main" objectType="Scroll" dx="20" fmlaLink="$C$6" horiz="1" max="30" page="10" val="0"/>
</file>

<file path=xl/ctrlProps/ctrlProp5.xml><?xml version="1.0" encoding="utf-8"?>
<formControlPr xmlns="http://schemas.microsoft.com/office/spreadsheetml/2009/9/main" objectType="Scroll" dx="20" fmlaLink="$C$7" horiz="1" max="30" page="10" val="0"/>
</file>

<file path=xl/ctrlProps/ctrlProp6.xml><?xml version="1.0" encoding="utf-8"?>
<formControlPr xmlns="http://schemas.microsoft.com/office/spreadsheetml/2009/9/main" objectType="Scroll" dx="20" fmlaLink="$C$8" horiz="1" max="30" page="10" val="0"/>
</file>

<file path=xl/ctrlProps/ctrlProp7.xml><?xml version="1.0" encoding="utf-8"?>
<formControlPr xmlns="http://schemas.microsoft.com/office/spreadsheetml/2009/9/main" objectType="Scroll" dx="20" fmlaLink="$C$9" horiz="1" max="30" page="10" val="0"/>
</file>

<file path=xl/ctrlProps/ctrlProp8.xml><?xml version="1.0" encoding="utf-8"?>
<formControlPr xmlns="http://schemas.microsoft.com/office/spreadsheetml/2009/9/main" objectType="Scroll" dx="20" fmlaLink="$C$10" horiz="1" max="30" page="10" val="0"/>
</file>

<file path=xl/ctrlProps/ctrlProp9.xml><?xml version="1.0" encoding="utf-8"?>
<formControlPr xmlns="http://schemas.microsoft.com/office/spreadsheetml/2009/9/main" objectType="Scroll" dx="20" fmlaLink="$C$11" horiz="1" max="3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15240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15240</xdr:rowOff>
        </xdr:from>
        <xdr:to>
          <xdr:col>4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22860</xdr:rowOff>
        </xdr:from>
        <xdr:to>
          <xdr:col>4</xdr:col>
          <xdr:colOff>0</xdr:colOff>
          <xdr:row>5</xdr:row>
          <xdr:rowOff>7620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15240</xdr:rowOff>
        </xdr:from>
        <xdr:to>
          <xdr:col>4</xdr:col>
          <xdr:colOff>0</xdr:colOff>
          <xdr:row>6</xdr:row>
          <xdr:rowOff>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15240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15240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15240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15240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15240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1036" name="Scroll Ba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8</xdr:col>
      <xdr:colOff>152400</xdr:colOff>
      <xdr:row>0</xdr:row>
      <xdr:rowOff>99060</xdr:rowOff>
    </xdr:from>
    <xdr:to>
      <xdr:col>16</xdr:col>
      <xdr:colOff>423783</xdr:colOff>
      <xdr:row>19</xdr:row>
      <xdr:rowOff>91440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99060"/>
          <a:ext cx="5635863" cy="4191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15240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1038" name="Scroll Ba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15240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1041" name="Scroll Ba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2"/>
  <sheetViews>
    <sheetView workbookViewId="0">
      <selection activeCell="B5" sqref="B5"/>
    </sheetView>
  </sheetViews>
  <sheetFormatPr defaultRowHeight="17.399999999999999" x14ac:dyDescent="0.4"/>
  <cols>
    <col min="1" max="1" width="10.296875" style="1" customWidth="1"/>
    <col min="2" max="2" width="15" style="1" customWidth="1"/>
    <col min="3" max="3" width="8.796875" style="1"/>
    <col min="4" max="4" width="13.3984375" style="1" customWidth="1"/>
    <col min="5" max="5" width="22.8984375" style="1" customWidth="1"/>
    <col min="6" max="6" width="18.8984375" style="1" customWidth="1"/>
    <col min="7" max="7" width="16.296875" style="1" customWidth="1"/>
    <col min="8" max="8" width="13.296875" style="1" customWidth="1"/>
    <col min="9" max="16384" width="8.796875" style="1"/>
  </cols>
  <sheetData>
    <row r="1" spans="1:8" x14ac:dyDescent="0.4">
      <c r="A1" s="3"/>
      <c r="B1" s="24" t="s">
        <v>80</v>
      </c>
      <c r="C1" s="24"/>
      <c r="D1" s="24"/>
      <c r="E1" s="24"/>
      <c r="F1" s="24"/>
      <c r="G1" s="24"/>
      <c r="H1" s="24"/>
    </row>
    <row r="2" spans="1:8" x14ac:dyDescent="0.4">
      <c r="B2" s="4" t="s">
        <v>1</v>
      </c>
      <c r="C2" s="4" t="s">
        <v>0</v>
      </c>
      <c r="D2" s="4" t="s">
        <v>2</v>
      </c>
      <c r="E2" s="4" t="s">
        <v>18</v>
      </c>
      <c r="F2" s="4" t="s">
        <v>28</v>
      </c>
      <c r="G2" s="4" t="s">
        <v>17</v>
      </c>
      <c r="H2" s="4" t="s">
        <v>29</v>
      </c>
    </row>
    <row r="3" spans="1:8" x14ac:dyDescent="0.4">
      <c r="A3" s="1" t="s">
        <v>11</v>
      </c>
      <c r="B3" s="10"/>
      <c r="C3" s="2">
        <v>1</v>
      </c>
      <c r="D3" s="2"/>
      <c r="E3" s="2" t="s">
        <v>78</v>
      </c>
      <c r="F3" s="2">
        <f>INT(((C3+2)*1.8*2)^3)</f>
        <v>1259</v>
      </c>
      <c r="G3" s="7" t="s">
        <v>19</v>
      </c>
      <c r="H3" s="2">
        <f>INT(((C3+2)*4*2)^2/5)</f>
        <v>115</v>
      </c>
    </row>
    <row r="4" spans="1:8" x14ac:dyDescent="0.4">
      <c r="A4" s="1" t="s">
        <v>3</v>
      </c>
      <c r="B4" s="10"/>
      <c r="C4" s="2">
        <v>0</v>
      </c>
      <c r="D4" s="2"/>
      <c r="E4" s="2" t="s">
        <v>21</v>
      </c>
      <c r="F4" s="2">
        <f>INT(((C4+2)*1.5*1)^3*300)</f>
        <v>8100</v>
      </c>
      <c r="G4" s="2" t="s">
        <v>79</v>
      </c>
      <c r="H4" s="2">
        <f>INT((C4+1)^5*10)</f>
        <v>10</v>
      </c>
    </row>
    <row r="5" spans="1:8" x14ac:dyDescent="0.4">
      <c r="A5" s="1" t="s">
        <v>4</v>
      </c>
      <c r="B5" s="10"/>
      <c r="C5" s="2">
        <v>0</v>
      </c>
      <c r="D5" s="2"/>
      <c r="E5" s="2" t="s">
        <v>22</v>
      </c>
      <c r="F5" s="2">
        <f>INT(((C5+2)*1.5*2)^3*500)</f>
        <v>108000</v>
      </c>
      <c r="G5" s="2" t="s">
        <v>30</v>
      </c>
      <c r="H5" s="2">
        <f>INT((C5+1)^5*20)</f>
        <v>20</v>
      </c>
    </row>
    <row r="6" spans="1:8" x14ac:dyDescent="0.4">
      <c r="A6" s="1" t="s">
        <v>5</v>
      </c>
      <c r="B6" s="10"/>
      <c r="C6" s="2">
        <v>0</v>
      </c>
      <c r="D6" s="2"/>
      <c r="E6" s="2" t="s">
        <v>23</v>
      </c>
      <c r="F6" s="2">
        <f>INT(((C6+2)*1.5*3)^3*1000)</f>
        <v>729000</v>
      </c>
      <c r="G6" s="2" t="s">
        <v>31</v>
      </c>
      <c r="H6" s="2">
        <f>INT((C6+1)^5*30)</f>
        <v>30</v>
      </c>
    </row>
    <row r="7" spans="1:8" x14ac:dyDescent="0.4">
      <c r="A7" s="1" t="s">
        <v>6</v>
      </c>
      <c r="B7" s="10"/>
      <c r="C7" s="2">
        <v>0</v>
      </c>
      <c r="D7" s="2"/>
      <c r="E7" s="2" t="s">
        <v>20</v>
      </c>
      <c r="F7" s="2">
        <f>INT(((C7+2)*1.5*4)^3*1000)</f>
        <v>1728000</v>
      </c>
      <c r="G7" s="2" t="s">
        <v>32</v>
      </c>
      <c r="H7" s="2">
        <f>INT((C7+1)^5*40)</f>
        <v>40</v>
      </c>
    </row>
    <row r="8" spans="1:8" x14ac:dyDescent="0.4">
      <c r="A8" s="1" t="s">
        <v>7</v>
      </c>
      <c r="B8" s="10"/>
      <c r="C8" s="2">
        <v>0</v>
      </c>
      <c r="D8" s="2"/>
      <c r="E8" s="2" t="s">
        <v>24</v>
      </c>
      <c r="F8" s="2">
        <f>INT(((C8+2)*1.5*5)^3*1000)</f>
        <v>3375000</v>
      </c>
      <c r="G8" s="2" t="s">
        <v>33</v>
      </c>
      <c r="H8" s="2">
        <f>INT((C8+1)^5*60)</f>
        <v>60</v>
      </c>
    </row>
    <row r="9" spans="1:8" x14ac:dyDescent="0.4">
      <c r="A9" s="1" t="s">
        <v>8</v>
      </c>
      <c r="B9" s="10"/>
      <c r="C9" s="2">
        <v>0</v>
      </c>
      <c r="D9" s="2"/>
      <c r="E9" s="2" t="s">
        <v>25</v>
      </c>
      <c r="F9" s="2">
        <f>INT(((C9+2)*1.5*6)^3*1000)</f>
        <v>5832000</v>
      </c>
      <c r="G9" s="2" t="s">
        <v>34</v>
      </c>
      <c r="H9" s="2">
        <f>INT((C9+1)^5*80)</f>
        <v>80</v>
      </c>
    </row>
    <row r="10" spans="1:8" x14ac:dyDescent="0.4">
      <c r="A10" s="1" t="s">
        <v>9</v>
      </c>
      <c r="B10" s="10"/>
      <c r="C10" s="2">
        <v>0</v>
      </c>
      <c r="D10" s="2"/>
      <c r="E10" s="2" t="s">
        <v>26</v>
      </c>
      <c r="F10" s="2">
        <f>INT(((C10+2)*1.5*7)^3*1000)</f>
        <v>9261000</v>
      </c>
      <c r="G10" s="2" t="s">
        <v>35</v>
      </c>
      <c r="H10" s="2">
        <f>INT((C10+1)^5*100)</f>
        <v>100</v>
      </c>
    </row>
    <row r="11" spans="1:8" x14ac:dyDescent="0.4">
      <c r="A11" s="1" t="s">
        <v>10</v>
      </c>
      <c r="B11" s="10"/>
      <c r="C11" s="2">
        <v>0</v>
      </c>
      <c r="D11" s="2"/>
      <c r="E11" s="2" t="s">
        <v>27</v>
      </c>
      <c r="F11" s="2">
        <f>INT(((C11+2)*1.5*8)^3*1000)</f>
        <v>13824000</v>
      </c>
      <c r="G11" s="2" t="s">
        <v>36</v>
      </c>
      <c r="H11" s="2">
        <f>INT((C11+1)^5*120)</f>
        <v>120</v>
      </c>
    </row>
    <row r="12" spans="1:8" ht="17.399999999999999" customHeight="1" x14ac:dyDescent="0.4">
      <c r="A12" s="1" t="s">
        <v>12</v>
      </c>
      <c r="B12" s="6"/>
      <c r="C12" s="4" t="s">
        <v>37</v>
      </c>
      <c r="D12" s="4" t="s">
        <v>38</v>
      </c>
      <c r="E12" s="4" t="s">
        <v>43</v>
      </c>
      <c r="F12" s="4" t="s">
        <v>16</v>
      </c>
      <c r="G12" s="4" t="s">
        <v>52</v>
      </c>
      <c r="H12" s="4">
        <f>H3*2</f>
        <v>230</v>
      </c>
    </row>
    <row r="13" spans="1:8" x14ac:dyDescent="0.4">
      <c r="A13" s="1" t="s">
        <v>13</v>
      </c>
      <c r="B13" s="2"/>
      <c r="C13" s="4" t="s">
        <v>39</v>
      </c>
      <c r="D13" s="4" t="s">
        <v>40</v>
      </c>
      <c r="E13" s="4" t="s">
        <v>44</v>
      </c>
      <c r="F13" s="4" t="s">
        <v>16</v>
      </c>
      <c r="G13" s="4" t="s">
        <v>53</v>
      </c>
      <c r="H13" s="4">
        <f>INT(H3*2.5)</f>
        <v>287</v>
      </c>
    </row>
    <row r="14" spans="1:8" x14ac:dyDescent="0.4">
      <c r="A14" s="1" t="s">
        <v>14</v>
      </c>
      <c r="B14" s="5"/>
      <c r="C14" s="4" t="s">
        <v>41</v>
      </c>
      <c r="D14" s="4" t="s">
        <v>40</v>
      </c>
      <c r="E14" s="4" t="s">
        <v>45</v>
      </c>
      <c r="F14" s="4" t="s">
        <v>16</v>
      </c>
      <c r="G14" s="4" t="s">
        <v>51</v>
      </c>
      <c r="H14" s="4">
        <f>INT(H3*3)</f>
        <v>345</v>
      </c>
    </row>
    <row r="15" spans="1:8" x14ac:dyDescent="0.4">
      <c r="A15" s="1" t="s">
        <v>15</v>
      </c>
      <c r="B15" s="2"/>
      <c r="C15" s="4" t="s">
        <v>42</v>
      </c>
      <c r="D15" s="4" t="s">
        <v>40</v>
      </c>
      <c r="E15" s="4" t="s">
        <v>46</v>
      </c>
      <c r="F15" s="4" t="s">
        <v>16</v>
      </c>
      <c r="G15" s="4" t="s">
        <v>54</v>
      </c>
      <c r="H15" s="4">
        <f>INT(H3*3.5)</f>
        <v>402</v>
      </c>
    </row>
    <row r="16" spans="1:8" x14ac:dyDescent="0.4">
      <c r="A16" s="1" t="s">
        <v>47</v>
      </c>
      <c r="B16" s="2"/>
      <c r="C16" s="4" t="s">
        <v>55</v>
      </c>
      <c r="D16" s="4" t="s">
        <v>55</v>
      </c>
      <c r="E16" s="4" t="s">
        <v>56</v>
      </c>
      <c r="F16" s="4" t="s">
        <v>16</v>
      </c>
      <c r="G16" s="2" t="s">
        <v>60</v>
      </c>
      <c r="H16" s="2" t="s">
        <v>67</v>
      </c>
    </row>
    <row r="17" spans="1:9" x14ac:dyDescent="0.4">
      <c r="A17" s="1" t="s">
        <v>48</v>
      </c>
      <c r="B17" s="2"/>
      <c r="C17" s="4" t="s">
        <v>55</v>
      </c>
      <c r="D17" s="4" t="s">
        <v>55</v>
      </c>
      <c r="E17" s="4" t="s">
        <v>57</v>
      </c>
      <c r="F17" s="4" t="s">
        <v>16</v>
      </c>
      <c r="G17" s="2" t="s">
        <v>61</v>
      </c>
      <c r="H17" s="2" t="s">
        <v>64</v>
      </c>
    </row>
    <row r="18" spans="1:9" x14ac:dyDescent="0.4">
      <c r="A18" s="1" t="s">
        <v>49</v>
      </c>
      <c r="B18" s="2"/>
      <c r="C18" s="4" t="s">
        <v>55</v>
      </c>
      <c r="D18" s="4" t="s">
        <v>55</v>
      </c>
      <c r="E18" s="4" t="s">
        <v>58</v>
      </c>
      <c r="F18" s="4" t="s">
        <v>16</v>
      </c>
      <c r="G18" s="2" t="s">
        <v>62</v>
      </c>
      <c r="H18" s="2" t="s">
        <v>65</v>
      </c>
      <c r="I18" s="9"/>
    </row>
    <row r="19" spans="1:9" x14ac:dyDescent="0.4">
      <c r="A19" s="1" t="s">
        <v>50</v>
      </c>
      <c r="B19" s="2"/>
      <c r="C19" s="4" t="s">
        <v>55</v>
      </c>
      <c r="D19" s="4" t="s">
        <v>55</v>
      </c>
      <c r="E19" s="4" t="s">
        <v>59</v>
      </c>
      <c r="F19" s="4" t="s">
        <v>16</v>
      </c>
      <c r="G19" s="2" t="s">
        <v>63</v>
      </c>
      <c r="H19" s="2" t="s">
        <v>66</v>
      </c>
    </row>
    <row r="20" spans="1:9" x14ac:dyDescent="0.4">
      <c r="A20" s="1" t="s">
        <v>68</v>
      </c>
      <c r="B20" s="2"/>
      <c r="C20" s="2">
        <v>1</v>
      </c>
      <c r="D20" s="2"/>
      <c r="E20" s="4" t="s">
        <v>76</v>
      </c>
      <c r="F20" s="4" t="s">
        <v>74</v>
      </c>
      <c r="G20" s="4">
        <f>C20*10</f>
        <v>10</v>
      </c>
      <c r="H20" s="4">
        <f>C20*10%+1</f>
        <v>1.1000000000000001</v>
      </c>
    </row>
    <row r="21" spans="1:9" x14ac:dyDescent="0.4">
      <c r="A21" s="1" t="s">
        <v>69</v>
      </c>
      <c r="B21" s="2"/>
      <c r="C21" s="2">
        <v>1</v>
      </c>
      <c r="D21" s="2"/>
      <c r="E21" s="4" t="s">
        <v>75</v>
      </c>
      <c r="F21" s="4" t="s">
        <v>73</v>
      </c>
      <c r="G21" s="4">
        <f>C21*10</f>
        <v>10</v>
      </c>
      <c r="H21" s="4">
        <f>C21*10%+1</f>
        <v>1.1000000000000001</v>
      </c>
    </row>
    <row r="22" spans="1:9" x14ac:dyDescent="0.4">
      <c r="A22" s="1" t="s">
        <v>70</v>
      </c>
      <c r="B22" s="2"/>
      <c r="C22" s="4" t="s">
        <v>77</v>
      </c>
      <c r="D22" s="4" t="s">
        <v>77</v>
      </c>
      <c r="E22" s="8" t="s">
        <v>72</v>
      </c>
      <c r="F22" s="21" t="s">
        <v>71</v>
      </c>
      <c r="G22" s="22"/>
      <c r="H22" s="23"/>
    </row>
  </sheetData>
  <mergeCells count="2">
    <mergeCell ref="F22:H22"/>
    <mergeCell ref="B1:H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 moveWithCells="1">
                  <from>
                    <xdr:col>3</xdr:col>
                    <xdr:colOff>0</xdr:colOff>
                    <xdr:row>2</xdr:row>
                    <xdr:rowOff>15240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15240</xdr:rowOff>
                  </from>
                  <to>
                    <xdr:col>4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croll Bar 6">
              <controlPr defaultSize="0" autoPict="0">
                <anchor moveWithCells="1">
                  <from>
                    <xdr:col>3</xdr:col>
                    <xdr:colOff>0</xdr:colOff>
                    <xdr:row>4</xdr:row>
                    <xdr:rowOff>22860</xdr:rowOff>
                  </from>
                  <to>
                    <xdr:col>4</xdr:col>
                    <xdr:colOff>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Scroll Bar 7">
              <controlPr defaultSize="0" autoPict="0">
                <anchor moveWithCells="1">
                  <from>
                    <xdr:col>3</xdr:col>
                    <xdr:colOff>0</xdr:colOff>
                    <xdr:row>5</xdr:row>
                    <xdr:rowOff>15240</xdr:rowOff>
                  </from>
                  <to>
                    <xdr:col>4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Scroll Bar 8">
              <controlPr defaultSize="0" autoPict="0">
                <anchor moveWithCells="1">
                  <from>
                    <xdr:col>3</xdr:col>
                    <xdr:colOff>0</xdr:colOff>
                    <xdr:row>6</xdr:row>
                    <xdr:rowOff>15240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Scroll Bar 9">
              <controlPr defaultSize="0" autoPict="0">
                <anchor moveWithCells="1">
                  <from>
                    <xdr:col>3</xdr:col>
                    <xdr:colOff>0</xdr:colOff>
                    <xdr:row>7</xdr:row>
                    <xdr:rowOff>15240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Scroll Bar 10">
              <controlPr defaultSize="0" autoPict="0">
                <anchor moveWithCells="1">
                  <from>
                    <xdr:col>3</xdr:col>
                    <xdr:colOff>0</xdr:colOff>
                    <xdr:row>8</xdr:row>
                    <xdr:rowOff>15240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Scroll Bar 11">
              <controlPr defaultSize="0" autoPict="0">
                <anchor moveWithCells="1">
                  <from>
                    <xdr:col>3</xdr:col>
                    <xdr:colOff>0</xdr:colOff>
                    <xdr:row>9</xdr:row>
                    <xdr:rowOff>15240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Scroll Bar 12">
              <controlPr defaultSize="0" autoPict="0">
                <anchor moveWithCells="1">
                  <from>
                    <xdr:col>3</xdr:col>
                    <xdr:colOff>0</xdr:colOff>
                    <xdr:row>10</xdr:row>
                    <xdr:rowOff>15240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Scroll Bar 14">
              <controlPr defaultSize="0" autoPict="0">
                <anchor moveWithCells="1">
                  <from>
                    <xdr:col>3</xdr:col>
                    <xdr:colOff>0</xdr:colOff>
                    <xdr:row>20</xdr:row>
                    <xdr:rowOff>15240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Scroll Bar 17">
              <controlPr defaultSize="0" autoPict="0">
                <anchor moveWithCells="1">
                  <from>
                    <xdr:col>3</xdr:col>
                    <xdr:colOff>0</xdr:colOff>
                    <xdr:row>19</xdr:row>
                    <xdr:rowOff>15240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7" sqref="D7"/>
    </sheetView>
  </sheetViews>
  <sheetFormatPr defaultRowHeight="70.8" customHeight="1" x14ac:dyDescent="0.4"/>
  <cols>
    <col min="1" max="1" width="8.796875" style="4"/>
    <col min="2" max="2" width="15.8984375" style="12" customWidth="1"/>
    <col min="3" max="3" width="8.796875" style="12"/>
    <col min="4" max="4" width="53.5" style="14" customWidth="1"/>
    <col min="5" max="5" width="8.796875" style="11"/>
    <col min="6" max="16384" width="8.796875" style="1"/>
  </cols>
  <sheetData>
    <row r="1" spans="1:5" ht="70.8" customHeight="1" x14ac:dyDescent="0.4">
      <c r="A1" s="17" t="s">
        <v>82</v>
      </c>
      <c r="B1" s="18" t="s">
        <v>83</v>
      </c>
      <c r="C1" s="19" t="s">
        <v>84</v>
      </c>
      <c r="D1" s="20" t="s">
        <v>81</v>
      </c>
    </row>
    <row r="2" spans="1:5" ht="70.8" customHeight="1" x14ac:dyDescent="0.4">
      <c r="A2" s="4" t="s">
        <v>98</v>
      </c>
      <c r="B2" s="12" t="s">
        <v>99</v>
      </c>
      <c r="C2" s="12" t="s">
        <v>100</v>
      </c>
      <c r="D2" s="14" t="s">
        <v>101</v>
      </c>
    </row>
    <row r="3" spans="1:5" ht="70.8" customHeight="1" x14ac:dyDescent="0.4">
      <c r="A3" s="4" t="s">
        <v>85</v>
      </c>
      <c r="B3" s="12" t="s">
        <v>92</v>
      </c>
      <c r="C3" s="12" t="s">
        <v>91</v>
      </c>
      <c r="D3" s="15" t="s">
        <v>102</v>
      </c>
    </row>
    <row r="4" spans="1:5" ht="70.8" customHeight="1" x14ac:dyDescent="0.4">
      <c r="A4" s="4" t="s">
        <v>86</v>
      </c>
      <c r="B4" s="13" t="s">
        <v>93</v>
      </c>
      <c r="C4" s="12" t="s">
        <v>91</v>
      </c>
      <c r="D4" s="15" t="s">
        <v>103</v>
      </c>
    </row>
    <row r="5" spans="1:5" ht="70.8" customHeight="1" x14ac:dyDescent="0.4">
      <c r="A5" s="4" t="s">
        <v>87</v>
      </c>
      <c r="B5" s="13" t="s">
        <v>94</v>
      </c>
      <c r="C5" s="12" t="s">
        <v>91</v>
      </c>
      <c r="D5" s="15" t="s">
        <v>104</v>
      </c>
    </row>
    <row r="6" spans="1:5" ht="70.8" customHeight="1" x14ac:dyDescent="0.4">
      <c r="A6" s="4" t="s">
        <v>88</v>
      </c>
      <c r="B6" s="12" t="s">
        <v>96</v>
      </c>
      <c r="C6" s="12" t="s">
        <v>91</v>
      </c>
      <c r="D6" s="15" t="s">
        <v>105</v>
      </c>
      <c r="E6" s="16"/>
    </row>
    <row r="7" spans="1:5" ht="70.8" customHeight="1" x14ac:dyDescent="0.4">
      <c r="A7" s="4" t="s">
        <v>89</v>
      </c>
      <c r="B7" s="12" t="s">
        <v>95</v>
      </c>
      <c r="C7" s="12" t="s">
        <v>91</v>
      </c>
      <c r="D7" s="15" t="s">
        <v>106</v>
      </c>
    </row>
    <row r="8" spans="1:5" ht="70.8" customHeight="1" x14ac:dyDescent="0.4">
      <c r="A8" s="4" t="s">
        <v>90</v>
      </c>
      <c r="B8" s="12" t="s">
        <v>97</v>
      </c>
      <c r="C8" s="12" t="s">
        <v>91</v>
      </c>
      <c r="D8" s="15" t="s">
        <v>107</v>
      </c>
    </row>
    <row r="9" spans="1:5" ht="70.8" customHeight="1" x14ac:dyDescent="0.4">
      <c r="A9" s="4" t="s">
        <v>108</v>
      </c>
      <c r="B9" s="12" t="s">
        <v>109</v>
      </c>
      <c r="C9" s="12" t="s">
        <v>110</v>
      </c>
      <c r="D9" s="15" t="s">
        <v>111</v>
      </c>
    </row>
    <row r="10" spans="1:5" ht="70.8" customHeight="1" x14ac:dyDescent="0.4">
      <c r="A10" s="4" t="s">
        <v>112</v>
      </c>
      <c r="B10" s="12" t="s">
        <v>113</v>
      </c>
      <c r="C10" s="12" t="s">
        <v>100</v>
      </c>
      <c r="D10" s="14" t="s">
        <v>114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공식</vt:lpstr>
      <vt:lpstr>자료형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2021-01-04T22:35:17Z</dcterms:created>
  <dcterms:modified xsi:type="dcterms:W3CDTF">2021-04-04T14:49:45Z</dcterms:modified>
</cp:coreProperties>
</file>